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govsk.sharepoint.com/sites/DRG/Shared Documents/General/IT oblasť/Validácia dát/Validacia PUZS/Davka_alokacia/"/>
    </mc:Choice>
  </mc:AlternateContent>
  <xr:revisionPtr revIDLastSave="47" documentId="8_{5380D237-9456-4708-8D7A-1B97BFE06988}" xr6:coauthVersionLast="47" xr6:coauthVersionMax="47" xr10:uidLastSave="{A325E2E1-D843-4F61-BFB1-B614825A62F6}"/>
  <bookViews>
    <workbookView xWindow="-120" yWindow="-120" windowWidth="29040" windowHeight="15840" tabRatio="924" xr2:uid="{00000000-000D-0000-FFFF-FFFF00000000}"/>
  </bookViews>
  <sheets>
    <sheet name="Uvazky" sheetId="12" r:id="rId1"/>
    <sheet name="KS_VU" sheetId="43" r:id="rId2"/>
    <sheet name="Obraty_Vstup" sheetId="9" r:id="rId3"/>
    <sheet name="Lozko" sheetId="38" r:id="rId4"/>
    <sheet name="JIS" sheetId="34" r:id="rId5"/>
    <sheet name="JIS pomoc" sheetId="45" r:id="rId6"/>
    <sheet name="OP_Anest" sheetId="30" r:id="rId7"/>
    <sheet name="JZS" sheetId="41" r:id="rId8"/>
    <sheet name="Porodna_sala" sheetId="28" r:id="rId9"/>
    <sheet name="SVLZ" sheetId="32" r:id="rId10"/>
    <sheet name="SVLZ_body" sheetId="31" r:id="rId11"/>
    <sheet name="Ambulancia" sheetId="27" r:id="rId12"/>
    <sheet name="PIVOT" sheetId="39" r:id="rId13"/>
    <sheet name="Realokacia - kontrola" sheetId="42" r:id="rId14"/>
    <sheet name="DRG Okruh Vstupy" sheetId="40" r:id="rId15"/>
    <sheet name="Obraty_Nove" sheetId="17" r:id="rId16"/>
    <sheet name="Uvazky_Nove" sheetId="44" r:id="rId17"/>
    <sheet name="Ucty_SND" sheetId="36" r:id="rId18"/>
  </sheets>
  <definedNames>
    <definedName name="_xlnm._FilterDatabase" localSheetId="11" hidden="1">Ambulancia!$A$1:$S$2</definedName>
    <definedName name="_xlnm._FilterDatabase" localSheetId="4" hidden="1">JIS!$B$1:$F$2</definedName>
    <definedName name="_xlnm._FilterDatabase" localSheetId="7" hidden="1">JZS!$B$1:$F$1</definedName>
    <definedName name="_xlnm._FilterDatabase" localSheetId="1" hidden="1">KS_VU!$A$1:$H$30</definedName>
    <definedName name="_xlnm._FilterDatabase" localSheetId="3" hidden="1">Lozko!$B$1:$F$2</definedName>
    <definedName name="_xlnm._FilterDatabase" localSheetId="15" hidden="1">Obraty_Nove!$A$1:$D$779</definedName>
    <definedName name="_xlnm._FilterDatabase" localSheetId="2" hidden="1">Obraty_Vstup!$A$1:$L$743</definedName>
    <definedName name="_xlnm._FilterDatabase" localSheetId="6" hidden="1">OP_Anest!$B$1:$F$165</definedName>
    <definedName name="_xlnm._FilterDatabase" localSheetId="8" hidden="1">Porodna_sala!$B$1:$F$1</definedName>
    <definedName name="_xlnm._FilterDatabase" localSheetId="9" hidden="1">SVLZ!$A$1:$S$20</definedName>
    <definedName name="_xlnm._FilterDatabase" localSheetId="0" hidden="1">Uvazky!$B$1:$I$30</definedName>
  </definedNames>
  <calcPr calcId="191029"/>
  <pivotCaches>
    <pivotCache cacheId="3" r:id="rId19"/>
    <pivotCache cacheId="4" r:id="rId20"/>
    <pivotCache cacheId="5" r:id="rId21"/>
    <pivotCache cacheId="6" r:id="rId22"/>
    <pivotCache cacheId="7" r:id="rId23"/>
    <pivotCache cacheId="8" r:id="rId24"/>
    <pivotCache cacheId="9" r:id="rId25"/>
    <pivotCache cacheId="10" r:id="rId26"/>
    <pivotCache cacheId="11" r:id="rId27"/>
    <pivotCache cacheId="12" r:id="rId28"/>
    <pivotCache cacheId="13" r:id="rId29"/>
    <pivotCache cacheId="14" r:id="rId3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38" l="1"/>
  <c r="L2" i="27"/>
  <c r="L2" i="32"/>
  <c r="L5" i="30"/>
  <c r="L2" i="30"/>
  <c r="L2" i="38"/>
  <c r="P15" i="38" l="1"/>
  <c r="L15" i="38"/>
  <c r="P4" i="28" l="1"/>
  <c r="P3" i="28"/>
  <c r="P2" i="28"/>
  <c r="P2" i="41"/>
  <c r="K2" i="28"/>
  <c r="P4" i="41"/>
  <c r="P3" i="41"/>
  <c r="I2" i="34"/>
  <c r="F2" i="34"/>
  <c r="I14" i="34"/>
  <c r="I7" i="34"/>
  <c r="I8" i="34"/>
  <c r="I9" i="34"/>
  <c r="I10" i="34"/>
  <c r="I11" i="34"/>
  <c r="I12" i="34"/>
  <c r="I13" i="34"/>
  <c r="I6" i="34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H6" i="45"/>
  <c r="H5" i="45"/>
  <c r="H4" i="45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  <c r="E3" i="27"/>
  <c r="E2" i="27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4" i="32"/>
  <c r="E3" i="32"/>
  <c r="E2" i="32"/>
  <c r="E5" i="28"/>
  <c r="E4" i="28"/>
  <c r="E3" i="28"/>
  <c r="E2" i="28"/>
  <c r="E4" i="41"/>
  <c r="E3" i="41"/>
  <c r="E2" i="41"/>
  <c r="E10" i="30"/>
  <c r="E9" i="30"/>
  <c r="E8" i="30"/>
  <c r="E7" i="30"/>
  <c r="E6" i="30"/>
  <c r="E5" i="30"/>
  <c r="E4" i="30"/>
  <c r="E3" i="30"/>
  <c r="E2" i="30"/>
  <c r="E14" i="34"/>
  <c r="E13" i="34"/>
  <c r="E12" i="34"/>
  <c r="E11" i="34"/>
  <c r="E10" i="34"/>
  <c r="E9" i="34"/>
  <c r="E8" i="34"/>
  <c r="E7" i="34"/>
  <c r="E6" i="34"/>
  <c r="E5" i="34"/>
  <c r="E4" i="34"/>
  <c r="E3" i="34"/>
  <c r="E2" i="34"/>
  <c r="B7" i="34"/>
  <c r="D7" i="34" s="1"/>
  <c r="C7" i="34"/>
  <c r="F7" i="34"/>
  <c r="M7" i="34"/>
  <c r="O7" i="34" s="1"/>
  <c r="B8" i="34"/>
  <c r="D8" i="34" s="1"/>
  <c r="C8" i="34"/>
  <c r="F8" i="34"/>
  <c r="M8" i="34"/>
  <c r="O8" i="34" s="1"/>
  <c r="B9" i="34"/>
  <c r="D9" i="34" s="1"/>
  <c r="C9" i="34"/>
  <c r="F9" i="34"/>
  <c r="M9" i="34"/>
  <c r="O9" i="34" s="1"/>
  <c r="B10" i="34"/>
  <c r="D10" i="34" s="1"/>
  <c r="C10" i="34"/>
  <c r="F10" i="34"/>
  <c r="G10" i="34"/>
  <c r="M10" i="34"/>
  <c r="O10" i="34" s="1"/>
  <c r="B11" i="34"/>
  <c r="D11" i="34" s="1"/>
  <c r="C11" i="34"/>
  <c r="F11" i="34"/>
  <c r="M11" i="34"/>
  <c r="B12" i="34"/>
  <c r="D12" i="34" s="1"/>
  <c r="C12" i="34"/>
  <c r="F12" i="34"/>
  <c r="M12" i="34"/>
  <c r="O12" i="34" s="1"/>
  <c r="B13" i="34"/>
  <c r="D13" i="34" s="1"/>
  <c r="C13" i="34"/>
  <c r="F13" i="34"/>
  <c r="M13" i="34"/>
  <c r="O13" i="34" s="1"/>
  <c r="B14" i="34"/>
  <c r="D14" i="34" s="1"/>
  <c r="C14" i="34"/>
  <c r="F14" i="34"/>
  <c r="G14" i="34"/>
  <c r="M14" i="34"/>
  <c r="O14" i="34" s="1"/>
  <c r="O11" i="34"/>
  <c r="M6" i="34"/>
  <c r="O6" i="34" s="1"/>
  <c r="F6" i="34"/>
  <c r="C6" i="34"/>
  <c r="B6" i="34"/>
  <c r="D6" i="34" s="1"/>
  <c r="L3" i="31"/>
  <c r="G12" i="34" l="1"/>
  <c r="H12" i="34" s="1"/>
  <c r="J12" i="34" s="1"/>
  <c r="K12" i="34" s="1"/>
  <c r="G8" i="34"/>
  <c r="H8" i="34"/>
  <c r="J8" i="34" s="1"/>
  <c r="K8" i="34" s="1"/>
  <c r="L8" i="34" s="1"/>
  <c r="H14" i="34"/>
  <c r="H10" i="34"/>
  <c r="J14" i="34"/>
  <c r="K14" i="34" s="1"/>
  <c r="J10" i="34"/>
  <c r="K10" i="34" s="1"/>
  <c r="L10" i="34" s="1"/>
  <c r="G13" i="34"/>
  <c r="H13" i="34" s="1"/>
  <c r="J13" i="34" s="1"/>
  <c r="K13" i="34" s="1"/>
  <c r="G11" i="34"/>
  <c r="H11" i="34" s="1"/>
  <c r="J11" i="34" s="1"/>
  <c r="K11" i="34" s="1"/>
  <c r="L11" i="34" s="1"/>
  <c r="G9" i="34"/>
  <c r="H9" i="34" s="1"/>
  <c r="J9" i="34" s="1"/>
  <c r="K9" i="34" s="1"/>
  <c r="G7" i="34"/>
  <c r="H7" i="34" s="1"/>
  <c r="J7" i="34" s="1"/>
  <c r="K7" i="34" s="1"/>
  <c r="L7" i="34" s="1"/>
  <c r="G6" i="34"/>
  <c r="H6" i="34" s="1"/>
  <c r="F4" i="44"/>
  <c r="F5" i="44"/>
  <c r="F6" i="44"/>
  <c r="F7" i="44"/>
  <c r="F8" i="44"/>
  <c r="F9" i="44"/>
  <c r="F10" i="44"/>
  <c r="F11" i="44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25" i="44"/>
  <c r="F26" i="44"/>
  <c r="F27" i="44"/>
  <c r="F28" i="44"/>
  <c r="F29" i="44"/>
  <c r="F30" i="44"/>
  <c r="A4" i="44"/>
  <c r="A5" i="44"/>
  <c r="A6" i="44"/>
  <c r="A7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776" i="17"/>
  <c r="A773" i="17"/>
  <c r="A774" i="17"/>
  <c r="A775" i="17"/>
  <c r="A738" i="17"/>
  <c r="A739" i="17"/>
  <c r="A740" i="17"/>
  <c r="A741" i="17"/>
  <c r="A742" i="17"/>
  <c r="A743" i="17"/>
  <c r="A744" i="17"/>
  <c r="A745" i="17"/>
  <c r="A746" i="17"/>
  <c r="A747" i="17"/>
  <c r="A748" i="17"/>
  <c r="A749" i="17"/>
  <c r="A750" i="17"/>
  <c r="A751" i="17"/>
  <c r="A752" i="17"/>
  <c r="A753" i="17"/>
  <c r="A754" i="17"/>
  <c r="A755" i="17"/>
  <c r="A756" i="17"/>
  <c r="A757" i="17"/>
  <c r="A758" i="17"/>
  <c r="A759" i="17"/>
  <c r="A760" i="17"/>
  <c r="A761" i="17"/>
  <c r="A762" i="17"/>
  <c r="A763" i="17"/>
  <c r="A764" i="17"/>
  <c r="A765" i="17"/>
  <c r="A766" i="17"/>
  <c r="A767" i="17"/>
  <c r="A768" i="17"/>
  <c r="A769" i="17"/>
  <c r="A770" i="17"/>
  <c r="A771" i="17"/>
  <c r="A772" i="17"/>
  <c r="A737" i="17"/>
  <c r="M22" i="27"/>
  <c r="O22" i="27" s="1"/>
  <c r="J22" i="27"/>
  <c r="G22" i="27"/>
  <c r="H22" i="27"/>
  <c r="O10" i="27"/>
  <c r="M10" i="27"/>
  <c r="J10" i="27"/>
  <c r="H10" i="27"/>
  <c r="G10" i="27"/>
  <c r="M13" i="27"/>
  <c r="C24" i="27"/>
  <c r="B24" i="27"/>
  <c r="D24" i="27" s="1"/>
  <c r="D23" i="27"/>
  <c r="C23" i="27"/>
  <c r="B23" i="27"/>
  <c r="D22" i="27"/>
  <c r="C22" i="27"/>
  <c r="B22" i="27"/>
  <c r="D21" i="27"/>
  <c r="C21" i="27"/>
  <c r="B21" i="27"/>
  <c r="C20" i="27"/>
  <c r="B20" i="27"/>
  <c r="D20" i="27" s="1"/>
  <c r="C19" i="27"/>
  <c r="B19" i="27"/>
  <c r="D19" i="27" s="1"/>
  <c r="D18" i="27"/>
  <c r="C18" i="27"/>
  <c r="B18" i="27"/>
  <c r="C17" i="27"/>
  <c r="B17" i="27"/>
  <c r="D17" i="27" s="1"/>
  <c r="C16" i="27"/>
  <c r="B16" i="27"/>
  <c r="D16" i="27" s="1"/>
  <c r="D15" i="27"/>
  <c r="C15" i="27"/>
  <c r="B15" i="27"/>
  <c r="D14" i="27"/>
  <c r="C14" i="27"/>
  <c r="B14" i="27"/>
  <c r="D13" i="27"/>
  <c r="C13" i="27"/>
  <c r="B13" i="27"/>
  <c r="C12" i="27"/>
  <c r="B12" i="27"/>
  <c r="D12" i="27" s="1"/>
  <c r="C11" i="27"/>
  <c r="B11" i="27"/>
  <c r="D11" i="27" s="1"/>
  <c r="D10" i="27"/>
  <c r="C10" i="27"/>
  <c r="B10" i="27"/>
  <c r="C9" i="27"/>
  <c r="B9" i="27"/>
  <c r="D9" i="27" s="1"/>
  <c r="C8" i="27"/>
  <c r="B8" i="27"/>
  <c r="D8" i="27" s="1"/>
  <c r="D7" i="27"/>
  <c r="C7" i="27"/>
  <c r="B7" i="27"/>
  <c r="D6" i="27"/>
  <c r="C6" i="27"/>
  <c r="B6" i="27"/>
  <c r="D5" i="27"/>
  <c r="C5" i="27"/>
  <c r="B5" i="27"/>
  <c r="C4" i="27"/>
  <c r="B4" i="27"/>
  <c r="D4" i="27" s="1"/>
  <c r="C3" i="27"/>
  <c r="B3" i="27"/>
  <c r="D3" i="27" s="1"/>
  <c r="O7" i="32"/>
  <c r="M7" i="32"/>
  <c r="C20" i="32"/>
  <c r="B20" i="32"/>
  <c r="D20" i="32" s="1"/>
  <c r="C19" i="32"/>
  <c r="B19" i="32"/>
  <c r="D19" i="32" s="1"/>
  <c r="C18" i="32"/>
  <c r="B18" i="32"/>
  <c r="D18" i="32" s="1"/>
  <c r="C17" i="32"/>
  <c r="B17" i="32"/>
  <c r="D17" i="32" s="1"/>
  <c r="C16" i="32"/>
  <c r="B16" i="32"/>
  <c r="D16" i="32" s="1"/>
  <c r="C15" i="32"/>
  <c r="B15" i="32"/>
  <c r="D15" i="32" s="1"/>
  <c r="C14" i="32"/>
  <c r="B14" i="32"/>
  <c r="D14" i="32" s="1"/>
  <c r="C13" i="32"/>
  <c r="B13" i="32"/>
  <c r="D13" i="32" s="1"/>
  <c r="C12" i="32"/>
  <c r="B12" i="32"/>
  <c r="D12" i="32" s="1"/>
  <c r="C11" i="32"/>
  <c r="B11" i="32"/>
  <c r="D11" i="32" s="1"/>
  <c r="C10" i="32"/>
  <c r="B10" i="32"/>
  <c r="D10" i="32" s="1"/>
  <c r="C9" i="32"/>
  <c r="B9" i="32"/>
  <c r="D9" i="32" s="1"/>
  <c r="C8" i="32"/>
  <c r="B8" i="32"/>
  <c r="D8" i="32" s="1"/>
  <c r="C7" i="32"/>
  <c r="B7" i="32"/>
  <c r="D7" i="32" s="1"/>
  <c r="C6" i="32"/>
  <c r="B6" i="32"/>
  <c r="D6" i="32" s="1"/>
  <c r="C5" i="32"/>
  <c r="B5" i="32"/>
  <c r="D5" i="32" s="1"/>
  <c r="C4" i="32"/>
  <c r="B4" i="32"/>
  <c r="D4" i="32" s="1"/>
  <c r="C3" i="32"/>
  <c r="B3" i="32"/>
  <c r="D3" i="32" s="1"/>
  <c r="O4" i="28"/>
  <c r="M4" i="28"/>
  <c r="J4" i="28"/>
  <c r="K4" i="28" s="1"/>
  <c r="G4" i="28"/>
  <c r="O3" i="28"/>
  <c r="M3" i="28"/>
  <c r="J3" i="28"/>
  <c r="K3" i="28" s="1"/>
  <c r="G3" i="28"/>
  <c r="G2" i="28"/>
  <c r="C5" i="28"/>
  <c r="B5" i="28"/>
  <c r="D5" i="28" s="1"/>
  <c r="D4" i="28"/>
  <c r="C4" i="28"/>
  <c r="B4" i="28"/>
  <c r="C3" i="28"/>
  <c r="B3" i="28"/>
  <c r="D3" i="28" s="1"/>
  <c r="O4" i="41"/>
  <c r="O3" i="41"/>
  <c r="M4" i="41"/>
  <c r="J4" i="41"/>
  <c r="M3" i="41"/>
  <c r="J3" i="41"/>
  <c r="D4" i="41"/>
  <c r="C4" i="41"/>
  <c r="B4" i="41"/>
  <c r="C3" i="41"/>
  <c r="B3" i="41"/>
  <c r="D3" i="41" s="1"/>
  <c r="M8" i="30"/>
  <c r="O8" i="30" s="1"/>
  <c r="J8" i="30"/>
  <c r="H8" i="30"/>
  <c r="O5" i="30"/>
  <c r="M5" i="30"/>
  <c r="C7" i="30"/>
  <c r="B7" i="30"/>
  <c r="D7" i="30" s="1"/>
  <c r="O3" i="30"/>
  <c r="J3" i="30"/>
  <c r="H4" i="30"/>
  <c r="J4" i="30" s="1"/>
  <c r="K4" i="30" s="1"/>
  <c r="P4" i="30" s="1"/>
  <c r="H3" i="30"/>
  <c r="M4" i="30"/>
  <c r="O4" i="30" s="1"/>
  <c r="M3" i="30"/>
  <c r="C4" i="30"/>
  <c r="B4" i="30"/>
  <c r="D4" i="30" s="1"/>
  <c r="C10" i="30"/>
  <c r="B10" i="30"/>
  <c r="D10" i="30" s="1"/>
  <c r="C9" i="30"/>
  <c r="B9" i="30"/>
  <c r="D9" i="30" s="1"/>
  <c r="C8" i="30"/>
  <c r="B8" i="30"/>
  <c r="D8" i="30" s="1"/>
  <c r="C6" i="30"/>
  <c r="B6" i="30"/>
  <c r="D6" i="30" s="1"/>
  <c r="C5" i="30"/>
  <c r="B5" i="30"/>
  <c r="D5" i="30" s="1"/>
  <c r="C3" i="30"/>
  <c r="B3" i="30"/>
  <c r="D3" i="30" s="1"/>
  <c r="C5" i="34"/>
  <c r="B5" i="34"/>
  <c r="C4" i="34"/>
  <c r="B4" i="34"/>
  <c r="C3" i="34"/>
  <c r="B3" i="34"/>
  <c r="D3" i="34" s="1"/>
  <c r="O15" i="38"/>
  <c r="M15" i="38"/>
  <c r="C17" i="38"/>
  <c r="B17" i="38"/>
  <c r="D17" i="38" s="1"/>
  <c r="D16" i="38"/>
  <c r="C16" i="38"/>
  <c r="B16" i="38"/>
  <c r="C15" i="38"/>
  <c r="B15" i="38"/>
  <c r="D15" i="38" s="1"/>
  <c r="D14" i="38"/>
  <c r="C14" i="38"/>
  <c r="B14" i="38"/>
  <c r="D13" i="38"/>
  <c r="C13" i="38"/>
  <c r="B13" i="38"/>
  <c r="D12" i="38"/>
  <c r="C12" i="38"/>
  <c r="B12" i="38"/>
  <c r="D11" i="38"/>
  <c r="C11" i="38"/>
  <c r="B11" i="38"/>
  <c r="C10" i="38"/>
  <c r="B10" i="38"/>
  <c r="D10" i="38" s="1"/>
  <c r="D9" i="38"/>
  <c r="C9" i="38"/>
  <c r="B9" i="38"/>
  <c r="D8" i="38"/>
  <c r="C8" i="38"/>
  <c r="B8" i="38"/>
  <c r="C7" i="38"/>
  <c r="B7" i="38"/>
  <c r="D7" i="38" s="1"/>
  <c r="D6" i="38"/>
  <c r="C6" i="38"/>
  <c r="B6" i="38"/>
  <c r="D5" i="38"/>
  <c r="C5" i="38"/>
  <c r="B5" i="38"/>
  <c r="D4" i="38"/>
  <c r="C4" i="38"/>
  <c r="B4" i="38"/>
  <c r="D3" i="38"/>
  <c r="C3" i="38"/>
  <c r="B3" i="38"/>
  <c r="K3" i="9"/>
  <c r="L742" i="9"/>
  <c r="K742" i="9"/>
  <c r="I742" i="9"/>
  <c r="H742" i="9"/>
  <c r="G742" i="9"/>
  <c r="F742" i="9"/>
  <c r="E742" i="9"/>
  <c r="L741" i="9"/>
  <c r="K741" i="9"/>
  <c r="I741" i="9"/>
  <c r="H741" i="9"/>
  <c r="G741" i="9"/>
  <c r="F741" i="9"/>
  <c r="E741" i="9"/>
  <c r="L740" i="9"/>
  <c r="K740" i="9"/>
  <c r="I740" i="9"/>
  <c r="H740" i="9"/>
  <c r="G740" i="9"/>
  <c r="F740" i="9"/>
  <c r="E740" i="9"/>
  <c r="L739" i="9"/>
  <c r="K739" i="9"/>
  <c r="I739" i="9"/>
  <c r="H739" i="9"/>
  <c r="G739" i="9"/>
  <c r="F739" i="9"/>
  <c r="E739" i="9"/>
  <c r="L738" i="9"/>
  <c r="K738" i="9"/>
  <c r="I738" i="9"/>
  <c r="H738" i="9"/>
  <c r="G738" i="9"/>
  <c r="F738" i="9"/>
  <c r="E738" i="9"/>
  <c r="L737" i="9"/>
  <c r="K737" i="9"/>
  <c r="I737" i="9"/>
  <c r="H737" i="9"/>
  <c r="G737" i="9"/>
  <c r="F737" i="9"/>
  <c r="E737" i="9"/>
  <c r="L736" i="9"/>
  <c r="K736" i="9"/>
  <c r="I736" i="9"/>
  <c r="H736" i="9"/>
  <c r="G736" i="9"/>
  <c r="F736" i="9"/>
  <c r="E736" i="9"/>
  <c r="L735" i="9"/>
  <c r="K735" i="9"/>
  <c r="I735" i="9"/>
  <c r="H735" i="9"/>
  <c r="G735" i="9"/>
  <c r="F735" i="9"/>
  <c r="E735" i="9"/>
  <c r="L734" i="9"/>
  <c r="K734" i="9"/>
  <c r="I734" i="9"/>
  <c r="H734" i="9"/>
  <c r="G734" i="9"/>
  <c r="F734" i="9"/>
  <c r="E734" i="9"/>
  <c r="L733" i="9"/>
  <c r="K733" i="9"/>
  <c r="I733" i="9"/>
  <c r="H733" i="9"/>
  <c r="G733" i="9"/>
  <c r="F733" i="9"/>
  <c r="E733" i="9"/>
  <c r="L732" i="9"/>
  <c r="K732" i="9"/>
  <c r="I732" i="9"/>
  <c r="H732" i="9"/>
  <c r="G732" i="9"/>
  <c r="F732" i="9"/>
  <c r="E732" i="9"/>
  <c r="L731" i="9"/>
  <c r="K731" i="9"/>
  <c r="I731" i="9"/>
  <c r="H731" i="9"/>
  <c r="G731" i="9"/>
  <c r="F731" i="9"/>
  <c r="E731" i="9"/>
  <c r="L730" i="9"/>
  <c r="K730" i="9"/>
  <c r="I730" i="9"/>
  <c r="H730" i="9"/>
  <c r="G730" i="9"/>
  <c r="F730" i="9"/>
  <c r="E730" i="9"/>
  <c r="L729" i="9"/>
  <c r="K729" i="9"/>
  <c r="I729" i="9"/>
  <c r="H729" i="9"/>
  <c r="G729" i="9"/>
  <c r="F729" i="9"/>
  <c r="E729" i="9"/>
  <c r="L728" i="9"/>
  <c r="K728" i="9"/>
  <c r="I728" i="9"/>
  <c r="H728" i="9"/>
  <c r="G728" i="9"/>
  <c r="F728" i="9"/>
  <c r="E728" i="9"/>
  <c r="L727" i="9"/>
  <c r="K727" i="9"/>
  <c r="I727" i="9"/>
  <c r="H727" i="9"/>
  <c r="G727" i="9"/>
  <c r="F727" i="9"/>
  <c r="E727" i="9"/>
  <c r="L726" i="9"/>
  <c r="K726" i="9"/>
  <c r="I726" i="9"/>
  <c r="H726" i="9"/>
  <c r="G726" i="9"/>
  <c r="F726" i="9"/>
  <c r="E726" i="9"/>
  <c r="L725" i="9"/>
  <c r="K725" i="9"/>
  <c r="I725" i="9"/>
  <c r="H725" i="9"/>
  <c r="G725" i="9"/>
  <c r="F725" i="9"/>
  <c r="E725" i="9"/>
  <c r="L724" i="9"/>
  <c r="K724" i="9"/>
  <c r="I724" i="9"/>
  <c r="H724" i="9"/>
  <c r="G724" i="9"/>
  <c r="F724" i="9"/>
  <c r="E724" i="9"/>
  <c r="L723" i="9"/>
  <c r="K723" i="9"/>
  <c r="I723" i="9"/>
  <c r="H723" i="9"/>
  <c r="G723" i="9"/>
  <c r="F723" i="9"/>
  <c r="E723" i="9"/>
  <c r="L722" i="9"/>
  <c r="K722" i="9"/>
  <c r="I722" i="9"/>
  <c r="H722" i="9"/>
  <c r="G722" i="9"/>
  <c r="F722" i="9"/>
  <c r="E722" i="9"/>
  <c r="L721" i="9"/>
  <c r="K721" i="9"/>
  <c r="I721" i="9"/>
  <c r="H721" i="9"/>
  <c r="G721" i="9"/>
  <c r="F721" i="9"/>
  <c r="E721" i="9"/>
  <c r="L720" i="9"/>
  <c r="K720" i="9"/>
  <c r="I720" i="9"/>
  <c r="H720" i="9"/>
  <c r="G720" i="9"/>
  <c r="F720" i="9"/>
  <c r="E720" i="9"/>
  <c r="L719" i="9"/>
  <c r="K719" i="9"/>
  <c r="I719" i="9"/>
  <c r="H719" i="9"/>
  <c r="G719" i="9"/>
  <c r="F719" i="9"/>
  <c r="E719" i="9"/>
  <c r="L718" i="9"/>
  <c r="K718" i="9"/>
  <c r="I718" i="9"/>
  <c r="H718" i="9"/>
  <c r="G718" i="9"/>
  <c r="F718" i="9"/>
  <c r="E718" i="9"/>
  <c r="L717" i="9"/>
  <c r="K717" i="9"/>
  <c r="I717" i="9"/>
  <c r="H717" i="9"/>
  <c r="G717" i="9"/>
  <c r="F717" i="9"/>
  <c r="E717" i="9"/>
  <c r="L716" i="9"/>
  <c r="K716" i="9"/>
  <c r="I716" i="9"/>
  <c r="H716" i="9"/>
  <c r="G716" i="9"/>
  <c r="F716" i="9"/>
  <c r="E716" i="9"/>
  <c r="L715" i="9"/>
  <c r="K715" i="9"/>
  <c r="I715" i="9"/>
  <c r="H715" i="9"/>
  <c r="G715" i="9"/>
  <c r="F715" i="9"/>
  <c r="E715" i="9"/>
  <c r="L714" i="9"/>
  <c r="K714" i="9"/>
  <c r="I714" i="9"/>
  <c r="H714" i="9"/>
  <c r="G714" i="9"/>
  <c r="F714" i="9"/>
  <c r="E714" i="9"/>
  <c r="L713" i="9"/>
  <c r="K713" i="9"/>
  <c r="I713" i="9"/>
  <c r="H713" i="9"/>
  <c r="G713" i="9"/>
  <c r="F713" i="9"/>
  <c r="E713" i="9"/>
  <c r="L712" i="9"/>
  <c r="K712" i="9"/>
  <c r="I712" i="9"/>
  <c r="H712" i="9"/>
  <c r="G712" i="9"/>
  <c r="F712" i="9"/>
  <c r="E712" i="9"/>
  <c r="L711" i="9"/>
  <c r="K711" i="9"/>
  <c r="I711" i="9"/>
  <c r="H711" i="9"/>
  <c r="G711" i="9"/>
  <c r="F711" i="9"/>
  <c r="E711" i="9"/>
  <c r="L710" i="9"/>
  <c r="K710" i="9"/>
  <c r="I710" i="9"/>
  <c r="H710" i="9"/>
  <c r="G710" i="9"/>
  <c r="F710" i="9"/>
  <c r="E710" i="9"/>
  <c r="L709" i="9"/>
  <c r="K709" i="9"/>
  <c r="I709" i="9"/>
  <c r="H709" i="9"/>
  <c r="G709" i="9"/>
  <c r="F709" i="9"/>
  <c r="E709" i="9"/>
  <c r="L708" i="9"/>
  <c r="K708" i="9"/>
  <c r="I708" i="9"/>
  <c r="H708" i="9"/>
  <c r="G708" i="9"/>
  <c r="F708" i="9"/>
  <c r="E708" i="9"/>
  <c r="L707" i="9"/>
  <c r="K707" i="9"/>
  <c r="I707" i="9"/>
  <c r="H707" i="9"/>
  <c r="G707" i="9"/>
  <c r="F707" i="9"/>
  <c r="E707" i="9"/>
  <c r="L706" i="9"/>
  <c r="K706" i="9"/>
  <c r="I706" i="9"/>
  <c r="H706" i="9"/>
  <c r="G706" i="9"/>
  <c r="F706" i="9"/>
  <c r="E706" i="9"/>
  <c r="L705" i="9"/>
  <c r="K705" i="9"/>
  <c r="I705" i="9"/>
  <c r="H705" i="9"/>
  <c r="G705" i="9"/>
  <c r="F705" i="9"/>
  <c r="E705" i="9"/>
  <c r="L704" i="9"/>
  <c r="K704" i="9"/>
  <c r="I704" i="9"/>
  <c r="H704" i="9"/>
  <c r="G704" i="9"/>
  <c r="F704" i="9"/>
  <c r="E704" i="9"/>
  <c r="L703" i="9"/>
  <c r="K703" i="9"/>
  <c r="I703" i="9"/>
  <c r="H703" i="9"/>
  <c r="G703" i="9"/>
  <c r="F703" i="9"/>
  <c r="E703" i="9"/>
  <c r="L702" i="9"/>
  <c r="K702" i="9"/>
  <c r="I702" i="9"/>
  <c r="H702" i="9"/>
  <c r="G702" i="9"/>
  <c r="F702" i="9"/>
  <c r="E702" i="9"/>
  <c r="L701" i="9"/>
  <c r="K701" i="9"/>
  <c r="I701" i="9"/>
  <c r="H701" i="9"/>
  <c r="G701" i="9"/>
  <c r="F701" i="9"/>
  <c r="E701" i="9"/>
  <c r="L700" i="9"/>
  <c r="K700" i="9"/>
  <c r="I700" i="9"/>
  <c r="H700" i="9"/>
  <c r="G700" i="9"/>
  <c r="F700" i="9"/>
  <c r="E700" i="9"/>
  <c r="L699" i="9"/>
  <c r="K699" i="9"/>
  <c r="I699" i="9"/>
  <c r="H699" i="9"/>
  <c r="G699" i="9"/>
  <c r="F699" i="9"/>
  <c r="E699" i="9"/>
  <c r="L698" i="9"/>
  <c r="K698" i="9"/>
  <c r="I698" i="9"/>
  <c r="H698" i="9"/>
  <c r="G698" i="9"/>
  <c r="F698" i="9"/>
  <c r="E698" i="9"/>
  <c r="L697" i="9"/>
  <c r="K697" i="9"/>
  <c r="I697" i="9"/>
  <c r="H697" i="9"/>
  <c r="G697" i="9"/>
  <c r="F697" i="9"/>
  <c r="E697" i="9"/>
  <c r="L696" i="9"/>
  <c r="K696" i="9"/>
  <c r="I696" i="9"/>
  <c r="H696" i="9"/>
  <c r="G696" i="9"/>
  <c r="F696" i="9"/>
  <c r="E696" i="9"/>
  <c r="L695" i="9"/>
  <c r="K695" i="9"/>
  <c r="I695" i="9"/>
  <c r="H695" i="9"/>
  <c r="G695" i="9"/>
  <c r="F695" i="9"/>
  <c r="E695" i="9"/>
  <c r="L694" i="9"/>
  <c r="K694" i="9"/>
  <c r="I694" i="9"/>
  <c r="H694" i="9"/>
  <c r="G694" i="9"/>
  <c r="F694" i="9"/>
  <c r="E694" i="9"/>
  <c r="L693" i="9"/>
  <c r="K693" i="9"/>
  <c r="I693" i="9"/>
  <c r="H693" i="9"/>
  <c r="G693" i="9"/>
  <c r="F693" i="9"/>
  <c r="E693" i="9"/>
  <c r="L692" i="9"/>
  <c r="K692" i="9"/>
  <c r="I692" i="9"/>
  <c r="H692" i="9"/>
  <c r="G692" i="9"/>
  <c r="F692" i="9"/>
  <c r="E692" i="9"/>
  <c r="L691" i="9"/>
  <c r="K691" i="9"/>
  <c r="I691" i="9"/>
  <c r="H691" i="9"/>
  <c r="G691" i="9"/>
  <c r="F691" i="9"/>
  <c r="E691" i="9"/>
  <c r="L690" i="9"/>
  <c r="K690" i="9"/>
  <c r="I690" i="9"/>
  <c r="H690" i="9"/>
  <c r="G690" i="9"/>
  <c r="F690" i="9"/>
  <c r="E690" i="9"/>
  <c r="L689" i="9"/>
  <c r="K689" i="9"/>
  <c r="I689" i="9"/>
  <c r="H689" i="9"/>
  <c r="G689" i="9"/>
  <c r="F689" i="9"/>
  <c r="E689" i="9"/>
  <c r="L688" i="9"/>
  <c r="K688" i="9"/>
  <c r="I688" i="9"/>
  <c r="H688" i="9"/>
  <c r="G688" i="9"/>
  <c r="F688" i="9"/>
  <c r="E688" i="9"/>
  <c r="L687" i="9"/>
  <c r="K687" i="9"/>
  <c r="I687" i="9"/>
  <c r="H687" i="9"/>
  <c r="G687" i="9"/>
  <c r="F687" i="9"/>
  <c r="E687" i="9"/>
  <c r="L686" i="9"/>
  <c r="K686" i="9"/>
  <c r="I686" i="9"/>
  <c r="H686" i="9"/>
  <c r="G686" i="9"/>
  <c r="F686" i="9"/>
  <c r="E686" i="9"/>
  <c r="L685" i="9"/>
  <c r="K685" i="9"/>
  <c r="I685" i="9"/>
  <c r="H685" i="9"/>
  <c r="G685" i="9"/>
  <c r="F685" i="9"/>
  <c r="E685" i="9"/>
  <c r="L684" i="9"/>
  <c r="K684" i="9"/>
  <c r="I684" i="9"/>
  <c r="H684" i="9"/>
  <c r="G684" i="9"/>
  <c r="F684" i="9"/>
  <c r="E684" i="9"/>
  <c r="L683" i="9"/>
  <c r="K683" i="9"/>
  <c r="I683" i="9"/>
  <c r="H683" i="9"/>
  <c r="G683" i="9"/>
  <c r="F683" i="9"/>
  <c r="E683" i="9"/>
  <c r="L682" i="9"/>
  <c r="K682" i="9"/>
  <c r="I682" i="9"/>
  <c r="H682" i="9"/>
  <c r="G682" i="9"/>
  <c r="F682" i="9"/>
  <c r="E682" i="9"/>
  <c r="L681" i="9"/>
  <c r="K681" i="9"/>
  <c r="I681" i="9"/>
  <c r="H681" i="9"/>
  <c r="G681" i="9"/>
  <c r="F681" i="9"/>
  <c r="E681" i="9"/>
  <c r="L680" i="9"/>
  <c r="K680" i="9"/>
  <c r="I680" i="9"/>
  <c r="H680" i="9"/>
  <c r="G680" i="9"/>
  <c r="F680" i="9"/>
  <c r="E680" i="9"/>
  <c r="L679" i="9"/>
  <c r="K679" i="9"/>
  <c r="I679" i="9"/>
  <c r="H679" i="9"/>
  <c r="G679" i="9"/>
  <c r="F679" i="9"/>
  <c r="E679" i="9"/>
  <c r="L678" i="9"/>
  <c r="K678" i="9"/>
  <c r="I678" i="9"/>
  <c r="H678" i="9"/>
  <c r="G678" i="9"/>
  <c r="F678" i="9"/>
  <c r="E678" i="9"/>
  <c r="L677" i="9"/>
  <c r="K677" i="9"/>
  <c r="I677" i="9"/>
  <c r="H677" i="9"/>
  <c r="G677" i="9"/>
  <c r="F677" i="9"/>
  <c r="E677" i="9"/>
  <c r="L676" i="9"/>
  <c r="K676" i="9"/>
  <c r="I676" i="9"/>
  <c r="H676" i="9"/>
  <c r="G676" i="9"/>
  <c r="F676" i="9"/>
  <c r="E676" i="9"/>
  <c r="L675" i="9"/>
  <c r="K675" i="9"/>
  <c r="I675" i="9"/>
  <c r="H675" i="9"/>
  <c r="G675" i="9"/>
  <c r="F675" i="9"/>
  <c r="E675" i="9"/>
  <c r="L674" i="9"/>
  <c r="K674" i="9"/>
  <c r="I674" i="9"/>
  <c r="H674" i="9"/>
  <c r="G674" i="9"/>
  <c r="F674" i="9"/>
  <c r="E674" i="9"/>
  <c r="L673" i="9"/>
  <c r="K673" i="9"/>
  <c r="I673" i="9"/>
  <c r="H673" i="9"/>
  <c r="G673" i="9"/>
  <c r="F673" i="9"/>
  <c r="E673" i="9"/>
  <c r="L672" i="9"/>
  <c r="K672" i="9"/>
  <c r="I672" i="9"/>
  <c r="H672" i="9"/>
  <c r="G672" i="9"/>
  <c r="F672" i="9"/>
  <c r="E672" i="9"/>
  <c r="L671" i="9"/>
  <c r="K671" i="9"/>
  <c r="I671" i="9"/>
  <c r="H671" i="9"/>
  <c r="G671" i="9"/>
  <c r="F671" i="9"/>
  <c r="E671" i="9"/>
  <c r="L670" i="9"/>
  <c r="K670" i="9"/>
  <c r="I670" i="9"/>
  <c r="H670" i="9"/>
  <c r="G670" i="9"/>
  <c r="F670" i="9"/>
  <c r="E670" i="9"/>
  <c r="L669" i="9"/>
  <c r="K669" i="9"/>
  <c r="I669" i="9"/>
  <c r="H669" i="9"/>
  <c r="G669" i="9"/>
  <c r="F669" i="9"/>
  <c r="E669" i="9"/>
  <c r="L668" i="9"/>
  <c r="K668" i="9"/>
  <c r="I668" i="9"/>
  <c r="H668" i="9"/>
  <c r="G668" i="9"/>
  <c r="F668" i="9"/>
  <c r="E668" i="9"/>
  <c r="L667" i="9"/>
  <c r="K667" i="9"/>
  <c r="I667" i="9"/>
  <c r="H667" i="9"/>
  <c r="G667" i="9"/>
  <c r="F667" i="9"/>
  <c r="E667" i="9"/>
  <c r="L666" i="9"/>
  <c r="K666" i="9"/>
  <c r="I666" i="9"/>
  <c r="H666" i="9"/>
  <c r="G666" i="9"/>
  <c r="F666" i="9"/>
  <c r="E666" i="9"/>
  <c r="L665" i="9"/>
  <c r="K665" i="9"/>
  <c r="I665" i="9"/>
  <c r="H665" i="9"/>
  <c r="G665" i="9"/>
  <c r="F665" i="9"/>
  <c r="E665" i="9"/>
  <c r="L664" i="9"/>
  <c r="K664" i="9"/>
  <c r="I664" i="9"/>
  <c r="H664" i="9"/>
  <c r="G664" i="9"/>
  <c r="F664" i="9"/>
  <c r="E664" i="9"/>
  <c r="L663" i="9"/>
  <c r="K663" i="9"/>
  <c r="I663" i="9"/>
  <c r="H663" i="9"/>
  <c r="G663" i="9"/>
  <c r="F663" i="9"/>
  <c r="E663" i="9"/>
  <c r="L662" i="9"/>
  <c r="K662" i="9"/>
  <c r="I662" i="9"/>
  <c r="H662" i="9"/>
  <c r="G662" i="9"/>
  <c r="F662" i="9"/>
  <c r="E662" i="9"/>
  <c r="L661" i="9"/>
  <c r="K661" i="9"/>
  <c r="I661" i="9"/>
  <c r="H661" i="9"/>
  <c r="G661" i="9"/>
  <c r="F661" i="9"/>
  <c r="E661" i="9"/>
  <c r="L660" i="9"/>
  <c r="K660" i="9"/>
  <c r="I660" i="9"/>
  <c r="H660" i="9"/>
  <c r="G660" i="9"/>
  <c r="F660" i="9"/>
  <c r="E660" i="9"/>
  <c r="L659" i="9"/>
  <c r="K659" i="9"/>
  <c r="I659" i="9"/>
  <c r="H659" i="9"/>
  <c r="G659" i="9"/>
  <c r="F659" i="9"/>
  <c r="E659" i="9"/>
  <c r="L658" i="9"/>
  <c r="K658" i="9"/>
  <c r="I658" i="9"/>
  <c r="H658" i="9"/>
  <c r="G658" i="9"/>
  <c r="F658" i="9"/>
  <c r="E658" i="9"/>
  <c r="L657" i="9"/>
  <c r="K657" i="9"/>
  <c r="I657" i="9"/>
  <c r="H657" i="9"/>
  <c r="G657" i="9"/>
  <c r="F657" i="9"/>
  <c r="E657" i="9"/>
  <c r="L656" i="9"/>
  <c r="K656" i="9"/>
  <c r="I656" i="9"/>
  <c r="H656" i="9"/>
  <c r="G656" i="9"/>
  <c r="F656" i="9"/>
  <c r="E656" i="9"/>
  <c r="L655" i="9"/>
  <c r="K655" i="9"/>
  <c r="I655" i="9"/>
  <c r="H655" i="9"/>
  <c r="G655" i="9"/>
  <c r="F655" i="9"/>
  <c r="E655" i="9"/>
  <c r="L654" i="9"/>
  <c r="K654" i="9"/>
  <c r="I654" i="9"/>
  <c r="H654" i="9"/>
  <c r="G654" i="9"/>
  <c r="F654" i="9"/>
  <c r="E654" i="9"/>
  <c r="L653" i="9"/>
  <c r="K653" i="9"/>
  <c r="I653" i="9"/>
  <c r="H653" i="9"/>
  <c r="G653" i="9"/>
  <c r="F653" i="9"/>
  <c r="E653" i="9"/>
  <c r="L652" i="9"/>
  <c r="K652" i="9"/>
  <c r="I652" i="9"/>
  <c r="H652" i="9"/>
  <c r="G652" i="9"/>
  <c r="F652" i="9"/>
  <c r="E652" i="9"/>
  <c r="L651" i="9"/>
  <c r="K651" i="9"/>
  <c r="I651" i="9"/>
  <c r="H651" i="9"/>
  <c r="G651" i="9"/>
  <c r="F651" i="9"/>
  <c r="E651" i="9"/>
  <c r="L650" i="9"/>
  <c r="K650" i="9"/>
  <c r="I650" i="9"/>
  <c r="H650" i="9"/>
  <c r="G650" i="9"/>
  <c r="F650" i="9"/>
  <c r="E650" i="9"/>
  <c r="L649" i="9"/>
  <c r="K649" i="9"/>
  <c r="I649" i="9"/>
  <c r="H649" i="9"/>
  <c r="G649" i="9"/>
  <c r="F649" i="9"/>
  <c r="E649" i="9"/>
  <c r="L648" i="9"/>
  <c r="K648" i="9"/>
  <c r="I648" i="9"/>
  <c r="H648" i="9"/>
  <c r="G648" i="9"/>
  <c r="F648" i="9"/>
  <c r="E648" i="9"/>
  <c r="L647" i="9"/>
  <c r="K647" i="9"/>
  <c r="I647" i="9"/>
  <c r="H647" i="9"/>
  <c r="G647" i="9"/>
  <c r="F647" i="9"/>
  <c r="E647" i="9"/>
  <c r="L646" i="9"/>
  <c r="K646" i="9"/>
  <c r="I646" i="9"/>
  <c r="H646" i="9"/>
  <c r="G646" i="9"/>
  <c r="F646" i="9"/>
  <c r="E646" i="9"/>
  <c r="L645" i="9"/>
  <c r="K645" i="9"/>
  <c r="I645" i="9"/>
  <c r="H645" i="9"/>
  <c r="G645" i="9"/>
  <c r="F645" i="9"/>
  <c r="E645" i="9"/>
  <c r="L644" i="9"/>
  <c r="K644" i="9"/>
  <c r="I644" i="9"/>
  <c r="H644" i="9"/>
  <c r="G644" i="9"/>
  <c r="F644" i="9"/>
  <c r="E644" i="9"/>
  <c r="L643" i="9"/>
  <c r="K643" i="9"/>
  <c r="I643" i="9"/>
  <c r="H643" i="9"/>
  <c r="G643" i="9"/>
  <c r="F643" i="9"/>
  <c r="E643" i="9"/>
  <c r="L642" i="9"/>
  <c r="K642" i="9"/>
  <c r="I642" i="9"/>
  <c r="H642" i="9"/>
  <c r="G642" i="9"/>
  <c r="F642" i="9"/>
  <c r="E642" i="9"/>
  <c r="L641" i="9"/>
  <c r="K641" i="9"/>
  <c r="I641" i="9"/>
  <c r="H641" i="9"/>
  <c r="G641" i="9"/>
  <c r="F641" i="9"/>
  <c r="E641" i="9"/>
  <c r="L640" i="9"/>
  <c r="K640" i="9"/>
  <c r="I640" i="9"/>
  <c r="H640" i="9"/>
  <c r="G640" i="9"/>
  <c r="F640" i="9"/>
  <c r="E640" i="9"/>
  <c r="L639" i="9"/>
  <c r="K639" i="9"/>
  <c r="I639" i="9"/>
  <c r="H639" i="9"/>
  <c r="G639" i="9"/>
  <c r="F639" i="9"/>
  <c r="E639" i="9"/>
  <c r="L638" i="9"/>
  <c r="K638" i="9"/>
  <c r="I638" i="9"/>
  <c r="H638" i="9"/>
  <c r="G638" i="9"/>
  <c r="F638" i="9"/>
  <c r="E638" i="9"/>
  <c r="L637" i="9"/>
  <c r="K637" i="9"/>
  <c r="I637" i="9"/>
  <c r="H637" i="9"/>
  <c r="G637" i="9"/>
  <c r="F637" i="9"/>
  <c r="E637" i="9"/>
  <c r="L636" i="9"/>
  <c r="K636" i="9"/>
  <c r="I636" i="9"/>
  <c r="H636" i="9"/>
  <c r="G636" i="9"/>
  <c r="F636" i="9"/>
  <c r="E636" i="9"/>
  <c r="L635" i="9"/>
  <c r="K635" i="9"/>
  <c r="I635" i="9"/>
  <c r="H635" i="9"/>
  <c r="G635" i="9"/>
  <c r="F635" i="9"/>
  <c r="E635" i="9"/>
  <c r="L634" i="9"/>
  <c r="K634" i="9"/>
  <c r="I634" i="9"/>
  <c r="H634" i="9"/>
  <c r="G634" i="9"/>
  <c r="F634" i="9"/>
  <c r="E634" i="9"/>
  <c r="L633" i="9"/>
  <c r="K633" i="9"/>
  <c r="I633" i="9"/>
  <c r="H633" i="9"/>
  <c r="G633" i="9"/>
  <c r="F633" i="9"/>
  <c r="E633" i="9"/>
  <c r="L632" i="9"/>
  <c r="K632" i="9"/>
  <c r="I632" i="9"/>
  <c r="H632" i="9"/>
  <c r="G632" i="9"/>
  <c r="F632" i="9"/>
  <c r="E632" i="9"/>
  <c r="L631" i="9"/>
  <c r="K631" i="9"/>
  <c r="I631" i="9"/>
  <c r="H631" i="9"/>
  <c r="G631" i="9"/>
  <c r="F631" i="9"/>
  <c r="E631" i="9"/>
  <c r="L630" i="9"/>
  <c r="K630" i="9"/>
  <c r="I630" i="9"/>
  <c r="H630" i="9"/>
  <c r="G630" i="9"/>
  <c r="F630" i="9"/>
  <c r="E630" i="9"/>
  <c r="L629" i="9"/>
  <c r="K629" i="9"/>
  <c r="I629" i="9"/>
  <c r="H629" i="9"/>
  <c r="G629" i="9"/>
  <c r="F629" i="9"/>
  <c r="E629" i="9"/>
  <c r="L628" i="9"/>
  <c r="K628" i="9"/>
  <c r="I628" i="9"/>
  <c r="H628" i="9"/>
  <c r="G628" i="9"/>
  <c r="F628" i="9"/>
  <c r="E628" i="9"/>
  <c r="L627" i="9"/>
  <c r="K627" i="9"/>
  <c r="I627" i="9"/>
  <c r="H627" i="9"/>
  <c r="G627" i="9"/>
  <c r="F627" i="9"/>
  <c r="E627" i="9"/>
  <c r="L626" i="9"/>
  <c r="K626" i="9"/>
  <c r="I626" i="9"/>
  <c r="H626" i="9"/>
  <c r="G626" i="9"/>
  <c r="F626" i="9"/>
  <c r="E626" i="9"/>
  <c r="L625" i="9"/>
  <c r="K625" i="9"/>
  <c r="I625" i="9"/>
  <c r="H625" i="9"/>
  <c r="G625" i="9"/>
  <c r="F625" i="9"/>
  <c r="E625" i="9"/>
  <c r="L624" i="9"/>
  <c r="K624" i="9"/>
  <c r="I624" i="9"/>
  <c r="H624" i="9"/>
  <c r="G624" i="9"/>
  <c r="F624" i="9"/>
  <c r="E624" i="9"/>
  <c r="L623" i="9"/>
  <c r="K623" i="9"/>
  <c r="I623" i="9"/>
  <c r="H623" i="9"/>
  <c r="G623" i="9"/>
  <c r="F623" i="9"/>
  <c r="E623" i="9"/>
  <c r="L622" i="9"/>
  <c r="K622" i="9"/>
  <c r="I622" i="9"/>
  <c r="H622" i="9"/>
  <c r="G622" i="9"/>
  <c r="F622" i="9"/>
  <c r="E622" i="9"/>
  <c r="L621" i="9"/>
  <c r="K621" i="9"/>
  <c r="I621" i="9"/>
  <c r="H621" i="9"/>
  <c r="G621" i="9"/>
  <c r="F621" i="9"/>
  <c r="E621" i="9"/>
  <c r="L620" i="9"/>
  <c r="K620" i="9"/>
  <c r="I620" i="9"/>
  <c r="H620" i="9"/>
  <c r="G620" i="9"/>
  <c r="F620" i="9"/>
  <c r="E620" i="9"/>
  <c r="L619" i="9"/>
  <c r="K619" i="9"/>
  <c r="I619" i="9"/>
  <c r="H619" i="9"/>
  <c r="G619" i="9"/>
  <c r="F619" i="9"/>
  <c r="E619" i="9"/>
  <c r="L618" i="9"/>
  <c r="K618" i="9"/>
  <c r="I618" i="9"/>
  <c r="H618" i="9"/>
  <c r="G618" i="9"/>
  <c r="F618" i="9"/>
  <c r="E618" i="9"/>
  <c r="L617" i="9"/>
  <c r="K617" i="9"/>
  <c r="I617" i="9"/>
  <c r="H617" i="9"/>
  <c r="G617" i="9"/>
  <c r="F617" i="9"/>
  <c r="E617" i="9"/>
  <c r="L616" i="9"/>
  <c r="K616" i="9"/>
  <c r="I616" i="9"/>
  <c r="H616" i="9"/>
  <c r="G616" i="9"/>
  <c r="F616" i="9"/>
  <c r="E616" i="9"/>
  <c r="L615" i="9"/>
  <c r="K615" i="9"/>
  <c r="I615" i="9"/>
  <c r="H615" i="9"/>
  <c r="G615" i="9"/>
  <c r="F615" i="9"/>
  <c r="E615" i="9"/>
  <c r="L614" i="9"/>
  <c r="K614" i="9"/>
  <c r="I614" i="9"/>
  <c r="H614" i="9"/>
  <c r="G614" i="9"/>
  <c r="F614" i="9"/>
  <c r="E614" i="9"/>
  <c r="L613" i="9"/>
  <c r="K613" i="9"/>
  <c r="I613" i="9"/>
  <c r="H613" i="9"/>
  <c r="G613" i="9"/>
  <c r="F613" i="9"/>
  <c r="E613" i="9"/>
  <c r="L612" i="9"/>
  <c r="K612" i="9"/>
  <c r="I612" i="9"/>
  <c r="H612" i="9"/>
  <c r="G612" i="9"/>
  <c r="F612" i="9"/>
  <c r="E612" i="9"/>
  <c r="L611" i="9"/>
  <c r="K611" i="9"/>
  <c r="I611" i="9"/>
  <c r="H611" i="9"/>
  <c r="G611" i="9"/>
  <c r="F611" i="9"/>
  <c r="E611" i="9"/>
  <c r="L610" i="9"/>
  <c r="K610" i="9"/>
  <c r="I610" i="9"/>
  <c r="H610" i="9"/>
  <c r="G610" i="9"/>
  <c r="F610" i="9"/>
  <c r="E610" i="9"/>
  <c r="L609" i="9"/>
  <c r="K609" i="9"/>
  <c r="I609" i="9"/>
  <c r="H609" i="9"/>
  <c r="G609" i="9"/>
  <c r="F609" i="9"/>
  <c r="E609" i="9"/>
  <c r="L608" i="9"/>
  <c r="K608" i="9"/>
  <c r="I608" i="9"/>
  <c r="H608" i="9"/>
  <c r="G608" i="9"/>
  <c r="F608" i="9"/>
  <c r="E608" i="9"/>
  <c r="L607" i="9"/>
  <c r="K607" i="9"/>
  <c r="I607" i="9"/>
  <c r="H607" i="9"/>
  <c r="G607" i="9"/>
  <c r="F607" i="9"/>
  <c r="E607" i="9"/>
  <c r="L606" i="9"/>
  <c r="K606" i="9"/>
  <c r="I606" i="9"/>
  <c r="H606" i="9"/>
  <c r="G606" i="9"/>
  <c r="F606" i="9"/>
  <c r="E606" i="9"/>
  <c r="L605" i="9"/>
  <c r="K605" i="9"/>
  <c r="I605" i="9"/>
  <c r="H605" i="9"/>
  <c r="G605" i="9"/>
  <c r="F605" i="9"/>
  <c r="E605" i="9"/>
  <c r="L604" i="9"/>
  <c r="K604" i="9"/>
  <c r="I604" i="9"/>
  <c r="H604" i="9"/>
  <c r="G604" i="9"/>
  <c r="F604" i="9"/>
  <c r="E604" i="9"/>
  <c r="L603" i="9"/>
  <c r="K603" i="9"/>
  <c r="I603" i="9"/>
  <c r="H603" i="9"/>
  <c r="G603" i="9"/>
  <c r="F603" i="9"/>
  <c r="E603" i="9"/>
  <c r="L602" i="9"/>
  <c r="K602" i="9"/>
  <c r="I602" i="9"/>
  <c r="H602" i="9"/>
  <c r="G602" i="9"/>
  <c r="F602" i="9"/>
  <c r="E602" i="9"/>
  <c r="L601" i="9"/>
  <c r="K601" i="9"/>
  <c r="I601" i="9"/>
  <c r="H601" i="9"/>
  <c r="G601" i="9"/>
  <c r="F601" i="9"/>
  <c r="E601" i="9"/>
  <c r="L600" i="9"/>
  <c r="K600" i="9"/>
  <c r="I600" i="9"/>
  <c r="H600" i="9"/>
  <c r="G600" i="9"/>
  <c r="F600" i="9"/>
  <c r="E600" i="9"/>
  <c r="L599" i="9"/>
  <c r="K599" i="9"/>
  <c r="I599" i="9"/>
  <c r="H599" i="9"/>
  <c r="G599" i="9"/>
  <c r="F599" i="9"/>
  <c r="E599" i="9"/>
  <c r="L598" i="9"/>
  <c r="K598" i="9"/>
  <c r="I598" i="9"/>
  <c r="H598" i="9"/>
  <c r="G598" i="9"/>
  <c r="F598" i="9"/>
  <c r="E598" i="9"/>
  <c r="L597" i="9"/>
  <c r="K597" i="9"/>
  <c r="I597" i="9"/>
  <c r="H597" i="9"/>
  <c r="G597" i="9"/>
  <c r="F597" i="9"/>
  <c r="E597" i="9"/>
  <c r="L596" i="9"/>
  <c r="K596" i="9"/>
  <c r="I596" i="9"/>
  <c r="H596" i="9"/>
  <c r="G596" i="9"/>
  <c r="F596" i="9"/>
  <c r="E596" i="9"/>
  <c r="L595" i="9"/>
  <c r="K595" i="9"/>
  <c r="I595" i="9"/>
  <c r="H595" i="9"/>
  <c r="G595" i="9"/>
  <c r="F595" i="9"/>
  <c r="E595" i="9"/>
  <c r="L594" i="9"/>
  <c r="K594" i="9"/>
  <c r="I594" i="9"/>
  <c r="H594" i="9"/>
  <c r="G594" i="9"/>
  <c r="F594" i="9"/>
  <c r="E594" i="9"/>
  <c r="L593" i="9"/>
  <c r="K593" i="9"/>
  <c r="I593" i="9"/>
  <c r="H593" i="9"/>
  <c r="G593" i="9"/>
  <c r="F593" i="9"/>
  <c r="E593" i="9"/>
  <c r="L592" i="9"/>
  <c r="K592" i="9"/>
  <c r="I592" i="9"/>
  <c r="H592" i="9"/>
  <c r="G592" i="9"/>
  <c r="F592" i="9"/>
  <c r="E592" i="9"/>
  <c r="L591" i="9"/>
  <c r="K591" i="9"/>
  <c r="I591" i="9"/>
  <c r="H591" i="9"/>
  <c r="G591" i="9"/>
  <c r="F591" i="9"/>
  <c r="E591" i="9"/>
  <c r="L590" i="9"/>
  <c r="K590" i="9"/>
  <c r="I590" i="9"/>
  <c r="H590" i="9"/>
  <c r="G590" i="9"/>
  <c r="F590" i="9"/>
  <c r="E590" i="9"/>
  <c r="L589" i="9"/>
  <c r="K589" i="9"/>
  <c r="I589" i="9"/>
  <c r="H589" i="9"/>
  <c r="G589" i="9"/>
  <c r="F589" i="9"/>
  <c r="E589" i="9"/>
  <c r="L588" i="9"/>
  <c r="K588" i="9"/>
  <c r="I588" i="9"/>
  <c r="H588" i="9"/>
  <c r="G588" i="9"/>
  <c r="F588" i="9"/>
  <c r="E588" i="9"/>
  <c r="L587" i="9"/>
  <c r="K587" i="9"/>
  <c r="I587" i="9"/>
  <c r="H587" i="9"/>
  <c r="G587" i="9"/>
  <c r="F587" i="9"/>
  <c r="E587" i="9"/>
  <c r="L586" i="9"/>
  <c r="K586" i="9"/>
  <c r="I586" i="9"/>
  <c r="H586" i="9"/>
  <c r="G586" i="9"/>
  <c r="F586" i="9"/>
  <c r="E586" i="9"/>
  <c r="L585" i="9"/>
  <c r="K585" i="9"/>
  <c r="I585" i="9"/>
  <c r="H585" i="9"/>
  <c r="G585" i="9"/>
  <c r="F585" i="9"/>
  <c r="E585" i="9"/>
  <c r="L584" i="9"/>
  <c r="K584" i="9"/>
  <c r="I584" i="9"/>
  <c r="H584" i="9"/>
  <c r="G584" i="9"/>
  <c r="F584" i="9"/>
  <c r="E584" i="9"/>
  <c r="L583" i="9"/>
  <c r="K583" i="9"/>
  <c r="I583" i="9"/>
  <c r="H583" i="9"/>
  <c r="G583" i="9"/>
  <c r="F583" i="9"/>
  <c r="E583" i="9"/>
  <c r="L582" i="9"/>
  <c r="K582" i="9"/>
  <c r="I582" i="9"/>
  <c r="H582" i="9"/>
  <c r="G582" i="9"/>
  <c r="F582" i="9"/>
  <c r="E582" i="9"/>
  <c r="L581" i="9"/>
  <c r="K581" i="9"/>
  <c r="I581" i="9"/>
  <c r="H581" i="9"/>
  <c r="G581" i="9"/>
  <c r="F581" i="9"/>
  <c r="E581" i="9"/>
  <c r="L580" i="9"/>
  <c r="K580" i="9"/>
  <c r="I580" i="9"/>
  <c r="H580" i="9"/>
  <c r="G580" i="9"/>
  <c r="F580" i="9"/>
  <c r="E580" i="9"/>
  <c r="L579" i="9"/>
  <c r="K579" i="9"/>
  <c r="I579" i="9"/>
  <c r="H579" i="9"/>
  <c r="G579" i="9"/>
  <c r="F579" i="9"/>
  <c r="E579" i="9"/>
  <c r="L578" i="9"/>
  <c r="K578" i="9"/>
  <c r="I578" i="9"/>
  <c r="H578" i="9"/>
  <c r="G578" i="9"/>
  <c r="F578" i="9"/>
  <c r="E578" i="9"/>
  <c r="L577" i="9"/>
  <c r="K577" i="9"/>
  <c r="I577" i="9"/>
  <c r="H577" i="9"/>
  <c r="G577" i="9"/>
  <c r="F577" i="9"/>
  <c r="E577" i="9"/>
  <c r="L576" i="9"/>
  <c r="K576" i="9"/>
  <c r="I576" i="9"/>
  <c r="H576" i="9"/>
  <c r="G576" i="9"/>
  <c r="F576" i="9"/>
  <c r="E576" i="9"/>
  <c r="L575" i="9"/>
  <c r="K575" i="9"/>
  <c r="I575" i="9"/>
  <c r="H575" i="9"/>
  <c r="G575" i="9"/>
  <c r="F575" i="9"/>
  <c r="E575" i="9"/>
  <c r="L574" i="9"/>
  <c r="K574" i="9"/>
  <c r="I574" i="9"/>
  <c r="H574" i="9"/>
  <c r="G574" i="9"/>
  <c r="F574" i="9"/>
  <c r="E574" i="9"/>
  <c r="L573" i="9"/>
  <c r="K573" i="9"/>
  <c r="I573" i="9"/>
  <c r="H573" i="9"/>
  <c r="G573" i="9"/>
  <c r="F573" i="9"/>
  <c r="E573" i="9"/>
  <c r="L572" i="9"/>
  <c r="K572" i="9"/>
  <c r="I572" i="9"/>
  <c r="H572" i="9"/>
  <c r="G572" i="9"/>
  <c r="F572" i="9"/>
  <c r="E572" i="9"/>
  <c r="L571" i="9"/>
  <c r="K571" i="9"/>
  <c r="I571" i="9"/>
  <c r="H571" i="9"/>
  <c r="G571" i="9"/>
  <c r="F571" i="9"/>
  <c r="E571" i="9"/>
  <c r="L570" i="9"/>
  <c r="K570" i="9"/>
  <c r="I570" i="9"/>
  <c r="H570" i="9"/>
  <c r="G570" i="9"/>
  <c r="F570" i="9"/>
  <c r="E570" i="9"/>
  <c r="L569" i="9"/>
  <c r="K569" i="9"/>
  <c r="I569" i="9"/>
  <c r="H569" i="9"/>
  <c r="G569" i="9"/>
  <c r="F569" i="9"/>
  <c r="E569" i="9"/>
  <c r="L568" i="9"/>
  <c r="K568" i="9"/>
  <c r="I568" i="9"/>
  <c r="H568" i="9"/>
  <c r="G568" i="9"/>
  <c r="F568" i="9"/>
  <c r="E568" i="9"/>
  <c r="L567" i="9"/>
  <c r="K567" i="9"/>
  <c r="I567" i="9"/>
  <c r="H567" i="9"/>
  <c r="G567" i="9"/>
  <c r="F567" i="9"/>
  <c r="E567" i="9"/>
  <c r="L566" i="9"/>
  <c r="K566" i="9"/>
  <c r="I566" i="9"/>
  <c r="H566" i="9"/>
  <c r="G566" i="9"/>
  <c r="F566" i="9"/>
  <c r="E566" i="9"/>
  <c r="L565" i="9"/>
  <c r="K565" i="9"/>
  <c r="I565" i="9"/>
  <c r="H565" i="9"/>
  <c r="G565" i="9"/>
  <c r="F565" i="9"/>
  <c r="E565" i="9"/>
  <c r="L564" i="9"/>
  <c r="K564" i="9"/>
  <c r="I564" i="9"/>
  <c r="H564" i="9"/>
  <c r="G564" i="9"/>
  <c r="F564" i="9"/>
  <c r="E564" i="9"/>
  <c r="L563" i="9"/>
  <c r="K563" i="9"/>
  <c r="I563" i="9"/>
  <c r="H563" i="9"/>
  <c r="G563" i="9"/>
  <c r="F563" i="9"/>
  <c r="E563" i="9"/>
  <c r="L562" i="9"/>
  <c r="K562" i="9"/>
  <c r="I562" i="9"/>
  <c r="H562" i="9"/>
  <c r="G562" i="9"/>
  <c r="F562" i="9"/>
  <c r="E562" i="9"/>
  <c r="L561" i="9"/>
  <c r="K561" i="9"/>
  <c r="I561" i="9"/>
  <c r="H561" i="9"/>
  <c r="G561" i="9"/>
  <c r="F561" i="9"/>
  <c r="E561" i="9"/>
  <c r="L560" i="9"/>
  <c r="K560" i="9"/>
  <c r="I560" i="9"/>
  <c r="H560" i="9"/>
  <c r="G560" i="9"/>
  <c r="F560" i="9"/>
  <c r="E560" i="9"/>
  <c r="L559" i="9"/>
  <c r="K559" i="9"/>
  <c r="I559" i="9"/>
  <c r="H559" i="9"/>
  <c r="G559" i="9"/>
  <c r="F559" i="9"/>
  <c r="E559" i="9"/>
  <c r="L558" i="9"/>
  <c r="K558" i="9"/>
  <c r="I558" i="9"/>
  <c r="H558" i="9"/>
  <c r="G558" i="9"/>
  <c r="F558" i="9"/>
  <c r="E558" i="9"/>
  <c r="L557" i="9"/>
  <c r="K557" i="9"/>
  <c r="I557" i="9"/>
  <c r="H557" i="9"/>
  <c r="G557" i="9"/>
  <c r="F557" i="9"/>
  <c r="E557" i="9"/>
  <c r="L556" i="9"/>
  <c r="K556" i="9"/>
  <c r="I556" i="9"/>
  <c r="H556" i="9"/>
  <c r="G556" i="9"/>
  <c r="F556" i="9"/>
  <c r="E556" i="9"/>
  <c r="L555" i="9"/>
  <c r="K555" i="9"/>
  <c r="I555" i="9"/>
  <c r="H555" i="9"/>
  <c r="G555" i="9"/>
  <c r="F555" i="9"/>
  <c r="E555" i="9"/>
  <c r="L554" i="9"/>
  <c r="K554" i="9"/>
  <c r="I554" i="9"/>
  <c r="H554" i="9"/>
  <c r="G554" i="9"/>
  <c r="F554" i="9"/>
  <c r="E554" i="9"/>
  <c r="L553" i="9"/>
  <c r="K553" i="9"/>
  <c r="I553" i="9"/>
  <c r="H553" i="9"/>
  <c r="G553" i="9"/>
  <c r="F553" i="9"/>
  <c r="E553" i="9"/>
  <c r="L552" i="9"/>
  <c r="K552" i="9"/>
  <c r="I552" i="9"/>
  <c r="H552" i="9"/>
  <c r="G552" i="9"/>
  <c r="F552" i="9"/>
  <c r="E552" i="9"/>
  <c r="L551" i="9"/>
  <c r="K551" i="9"/>
  <c r="I551" i="9"/>
  <c r="H551" i="9"/>
  <c r="G551" i="9"/>
  <c r="F551" i="9"/>
  <c r="E551" i="9"/>
  <c r="L550" i="9"/>
  <c r="K550" i="9"/>
  <c r="I550" i="9"/>
  <c r="H550" i="9"/>
  <c r="G550" i="9"/>
  <c r="F550" i="9"/>
  <c r="E550" i="9"/>
  <c r="L549" i="9"/>
  <c r="K549" i="9"/>
  <c r="I549" i="9"/>
  <c r="H549" i="9"/>
  <c r="G549" i="9"/>
  <c r="F549" i="9"/>
  <c r="E549" i="9"/>
  <c r="L548" i="9"/>
  <c r="K548" i="9"/>
  <c r="I548" i="9"/>
  <c r="H548" i="9"/>
  <c r="G548" i="9"/>
  <c r="F548" i="9"/>
  <c r="E548" i="9"/>
  <c r="L547" i="9"/>
  <c r="K547" i="9"/>
  <c r="I547" i="9"/>
  <c r="H547" i="9"/>
  <c r="G547" i="9"/>
  <c r="F547" i="9"/>
  <c r="E547" i="9"/>
  <c r="L546" i="9"/>
  <c r="K546" i="9"/>
  <c r="I546" i="9"/>
  <c r="H546" i="9"/>
  <c r="G546" i="9"/>
  <c r="F546" i="9"/>
  <c r="E546" i="9"/>
  <c r="L545" i="9"/>
  <c r="K545" i="9"/>
  <c r="I545" i="9"/>
  <c r="H545" i="9"/>
  <c r="G545" i="9"/>
  <c r="F545" i="9"/>
  <c r="E545" i="9"/>
  <c r="L544" i="9"/>
  <c r="K544" i="9"/>
  <c r="I544" i="9"/>
  <c r="H544" i="9"/>
  <c r="G544" i="9"/>
  <c r="F544" i="9"/>
  <c r="E544" i="9"/>
  <c r="L543" i="9"/>
  <c r="K543" i="9"/>
  <c r="I543" i="9"/>
  <c r="H543" i="9"/>
  <c r="G543" i="9"/>
  <c r="F543" i="9"/>
  <c r="E543" i="9"/>
  <c r="L542" i="9"/>
  <c r="K542" i="9"/>
  <c r="I542" i="9"/>
  <c r="H542" i="9"/>
  <c r="G542" i="9"/>
  <c r="F542" i="9"/>
  <c r="E542" i="9"/>
  <c r="L541" i="9"/>
  <c r="K541" i="9"/>
  <c r="I541" i="9"/>
  <c r="H541" i="9"/>
  <c r="G541" i="9"/>
  <c r="F541" i="9"/>
  <c r="E541" i="9"/>
  <c r="L540" i="9"/>
  <c r="K540" i="9"/>
  <c r="I540" i="9"/>
  <c r="H540" i="9"/>
  <c r="G540" i="9"/>
  <c r="F540" i="9"/>
  <c r="E540" i="9"/>
  <c r="L539" i="9"/>
  <c r="K539" i="9"/>
  <c r="I539" i="9"/>
  <c r="H539" i="9"/>
  <c r="G539" i="9"/>
  <c r="F539" i="9"/>
  <c r="E539" i="9"/>
  <c r="L538" i="9"/>
  <c r="K538" i="9"/>
  <c r="I538" i="9"/>
  <c r="H538" i="9"/>
  <c r="G538" i="9"/>
  <c r="F538" i="9"/>
  <c r="E538" i="9"/>
  <c r="L537" i="9"/>
  <c r="K537" i="9"/>
  <c r="I537" i="9"/>
  <c r="H537" i="9"/>
  <c r="G537" i="9"/>
  <c r="F537" i="9"/>
  <c r="E537" i="9"/>
  <c r="L536" i="9"/>
  <c r="K536" i="9"/>
  <c r="I536" i="9"/>
  <c r="H536" i="9"/>
  <c r="G536" i="9"/>
  <c r="F536" i="9"/>
  <c r="E536" i="9"/>
  <c r="L535" i="9"/>
  <c r="K535" i="9"/>
  <c r="I535" i="9"/>
  <c r="H535" i="9"/>
  <c r="G535" i="9"/>
  <c r="F535" i="9"/>
  <c r="E535" i="9"/>
  <c r="L534" i="9"/>
  <c r="K534" i="9"/>
  <c r="I534" i="9"/>
  <c r="H534" i="9"/>
  <c r="G534" i="9"/>
  <c r="F534" i="9"/>
  <c r="E534" i="9"/>
  <c r="L533" i="9"/>
  <c r="K533" i="9"/>
  <c r="I533" i="9"/>
  <c r="H533" i="9"/>
  <c r="G533" i="9"/>
  <c r="F533" i="9"/>
  <c r="E533" i="9"/>
  <c r="L532" i="9"/>
  <c r="K532" i="9"/>
  <c r="I532" i="9"/>
  <c r="H532" i="9"/>
  <c r="G532" i="9"/>
  <c r="F532" i="9"/>
  <c r="E532" i="9"/>
  <c r="L531" i="9"/>
  <c r="K531" i="9"/>
  <c r="I531" i="9"/>
  <c r="H531" i="9"/>
  <c r="G531" i="9"/>
  <c r="F531" i="9"/>
  <c r="E531" i="9"/>
  <c r="L530" i="9"/>
  <c r="K530" i="9"/>
  <c r="I530" i="9"/>
  <c r="H530" i="9"/>
  <c r="G530" i="9"/>
  <c r="F530" i="9"/>
  <c r="E530" i="9"/>
  <c r="L529" i="9"/>
  <c r="K529" i="9"/>
  <c r="I529" i="9"/>
  <c r="H529" i="9"/>
  <c r="G529" i="9"/>
  <c r="F529" i="9"/>
  <c r="E529" i="9"/>
  <c r="L528" i="9"/>
  <c r="K528" i="9"/>
  <c r="I528" i="9"/>
  <c r="H528" i="9"/>
  <c r="G528" i="9"/>
  <c r="F528" i="9"/>
  <c r="E528" i="9"/>
  <c r="L527" i="9"/>
  <c r="K527" i="9"/>
  <c r="I527" i="9"/>
  <c r="H527" i="9"/>
  <c r="G527" i="9"/>
  <c r="F527" i="9"/>
  <c r="E527" i="9"/>
  <c r="L526" i="9"/>
  <c r="K526" i="9"/>
  <c r="I526" i="9"/>
  <c r="H526" i="9"/>
  <c r="G526" i="9"/>
  <c r="F526" i="9"/>
  <c r="E526" i="9"/>
  <c r="L525" i="9"/>
  <c r="K525" i="9"/>
  <c r="I525" i="9"/>
  <c r="H525" i="9"/>
  <c r="G525" i="9"/>
  <c r="F525" i="9"/>
  <c r="E525" i="9"/>
  <c r="L524" i="9"/>
  <c r="K524" i="9"/>
  <c r="I524" i="9"/>
  <c r="H524" i="9"/>
  <c r="G524" i="9"/>
  <c r="F524" i="9"/>
  <c r="E524" i="9"/>
  <c r="L523" i="9"/>
  <c r="K523" i="9"/>
  <c r="I523" i="9"/>
  <c r="H523" i="9"/>
  <c r="G523" i="9"/>
  <c r="F523" i="9"/>
  <c r="E523" i="9"/>
  <c r="L522" i="9"/>
  <c r="K522" i="9"/>
  <c r="I522" i="9"/>
  <c r="H522" i="9"/>
  <c r="G522" i="9"/>
  <c r="F522" i="9"/>
  <c r="E522" i="9"/>
  <c r="L521" i="9"/>
  <c r="K521" i="9"/>
  <c r="I521" i="9"/>
  <c r="H521" i="9"/>
  <c r="G521" i="9"/>
  <c r="F521" i="9"/>
  <c r="E521" i="9"/>
  <c r="L520" i="9"/>
  <c r="K520" i="9"/>
  <c r="I520" i="9"/>
  <c r="H520" i="9"/>
  <c r="G520" i="9"/>
  <c r="F520" i="9"/>
  <c r="E520" i="9"/>
  <c r="L519" i="9"/>
  <c r="K519" i="9"/>
  <c r="I519" i="9"/>
  <c r="H519" i="9"/>
  <c r="G519" i="9"/>
  <c r="F519" i="9"/>
  <c r="E519" i="9"/>
  <c r="L518" i="9"/>
  <c r="K518" i="9"/>
  <c r="I518" i="9"/>
  <c r="H518" i="9"/>
  <c r="G518" i="9"/>
  <c r="F518" i="9"/>
  <c r="E518" i="9"/>
  <c r="L517" i="9"/>
  <c r="K517" i="9"/>
  <c r="I517" i="9"/>
  <c r="H517" i="9"/>
  <c r="G517" i="9"/>
  <c r="F517" i="9"/>
  <c r="E517" i="9"/>
  <c r="L516" i="9"/>
  <c r="K516" i="9"/>
  <c r="I516" i="9"/>
  <c r="H516" i="9"/>
  <c r="G516" i="9"/>
  <c r="F516" i="9"/>
  <c r="E516" i="9"/>
  <c r="L515" i="9"/>
  <c r="K515" i="9"/>
  <c r="I515" i="9"/>
  <c r="H515" i="9"/>
  <c r="G515" i="9"/>
  <c r="F515" i="9"/>
  <c r="E515" i="9"/>
  <c r="L514" i="9"/>
  <c r="K514" i="9"/>
  <c r="I514" i="9"/>
  <c r="H514" i="9"/>
  <c r="G514" i="9"/>
  <c r="F514" i="9"/>
  <c r="E514" i="9"/>
  <c r="L513" i="9"/>
  <c r="K513" i="9"/>
  <c r="I513" i="9"/>
  <c r="H513" i="9"/>
  <c r="G513" i="9"/>
  <c r="F513" i="9"/>
  <c r="E513" i="9"/>
  <c r="L512" i="9"/>
  <c r="K512" i="9"/>
  <c r="I512" i="9"/>
  <c r="H512" i="9"/>
  <c r="G512" i="9"/>
  <c r="F512" i="9"/>
  <c r="E512" i="9"/>
  <c r="L511" i="9"/>
  <c r="K511" i="9"/>
  <c r="I511" i="9"/>
  <c r="H511" i="9"/>
  <c r="G511" i="9"/>
  <c r="F511" i="9"/>
  <c r="E511" i="9"/>
  <c r="L510" i="9"/>
  <c r="K510" i="9"/>
  <c r="I510" i="9"/>
  <c r="H510" i="9"/>
  <c r="G510" i="9"/>
  <c r="F510" i="9"/>
  <c r="E510" i="9"/>
  <c r="L509" i="9"/>
  <c r="K509" i="9"/>
  <c r="I509" i="9"/>
  <c r="H509" i="9"/>
  <c r="G509" i="9"/>
  <c r="F509" i="9"/>
  <c r="E509" i="9"/>
  <c r="L508" i="9"/>
  <c r="K508" i="9"/>
  <c r="I508" i="9"/>
  <c r="H508" i="9"/>
  <c r="G508" i="9"/>
  <c r="F508" i="9"/>
  <c r="E508" i="9"/>
  <c r="L507" i="9"/>
  <c r="K507" i="9"/>
  <c r="I507" i="9"/>
  <c r="H507" i="9"/>
  <c r="G507" i="9"/>
  <c r="F507" i="9"/>
  <c r="E507" i="9"/>
  <c r="L506" i="9"/>
  <c r="K506" i="9"/>
  <c r="I506" i="9"/>
  <c r="H506" i="9"/>
  <c r="G506" i="9"/>
  <c r="F506" i="9"/>
  <c r="E506" i="9"/>
  <c r="L505" i="9"/>
  <c r="K505" i="9"/>
  <c r="I505" i="9"/>
  <c r="H505" i="9"/>
  <c r="G505" i="9"/>
  <c r="F505" i="9"/>
  <c r="E505" i="9"/>
  <c r="L504" i="9"/>
  <c r="K504" i="9"/>
  <c r="I504" i="9"/>
  <c r="H504" i="9"/>
  <c r="G504" i="9"/>
  <c r="F504" i="9"/>
  <c r="E504" i="9"/>
  <c r="L503" i="9"/>
  <c r="K503" i="9"/>
  <c r="I503" i="9"/>
  <c r="H503" i="9"/>
  <c r="G503" i="9"/>
  <c r="F503" i="9"/>
  <c r="E503" i="9"/>
  <c r="L502" i="9"/>
  <c r="K502" i="9"/>
  <c r="I502" i="9"/>
  <c r="H502" i="9"/>
  <c r="G502" i="9"/>
  <c r="F502" i="9"/>
  <c r="E502" i="9"/>
  <c r="L501" i="9"/>
  <c r="K501" i="9"/>
  <c r="I501" i="9"/>
  <c r="H501" i="9"/>
  <c r="G501" i="9"/>
  <c r="F501" i="9"/>
  <c r="E501" i="9"/>
  <c r="L500" i="9"/>
  <c r="K500" i="9"/>
  <c r="I500" i="9"/>
  <c r="H500" i="9"/>
  <c r="G500" i="9"/>
  <c r="F500" i="9"/>
  <c r="E500" i="9"/>
  <c r="L499" i="9"/>
  <c r="K499" i="9"/>
  <c r="I499" i="9"/>
  <c r="H499" i="9"/>
  <c r="G499" i="9"/>
  <c r="F499" i="9"/>
  <c r="E499" i="9"/>
  <c r="L498" i="9"/>
  <c r="K498" i="9"/>
  <c r="I498" i="9"/>
  <c r="H498" i="9"/>
  <c r="G498" i="9"/>
  <c r="F498" i="9"/>
  <c r="E498" i="9"/>
  <c r="L497" i="9"/>
  <c r="K497" i="9"/>
  <c r="I497" i="9"/>
  <c r="H497" i="9"/>
  <c r="G497" i="9"/>
  <c r="F497" i="9"/>
  <c r="E497" i="9"/>
  <c r="L496" i="9"/>
  <c r="K496" i="9"/>
  <c r="I496" i="9"/>
  <c r="H496" i="9"/>
  <c r="G496" i="9"/>
  <c r="F496" i="9"/>
  <c r="E496" i="9"/>
  <c r="L495" i="9"/>
  <c r="K495" i="9"/>
  <c r="I495" i="9"/>
  <c r="H495" i="9"/>
  <c r="G495" i="9"/>
  <c r="F495" i="9"/>
  <c r="E495" i="9"/>
  <c r="L494" i="9"/>
  <c r="K494" i="9"/>
  <c r="I494" i="9"/>
  <c r="H494" i="9"/>
  <c r="G494" i="9"/>
  <c r="F494" i="9"/>
  <c r="E494" i="9"/>
  <c r="L493" i="9"/>
  <c r="K493" i="9"/>
  <c r="I493" i="9"/>
  <c r="H493" i="9"/>
  <c r="G493" i="9"/>
  <c r="F493" i="9"/>
  <c r="E493" i="9"/>
  <c r="L492" i="9"/>
  <c r="K492" i="9"/>
  <c r="I492" i="9"/>
  <c r="H492" i="9"/>
  <c r="G492" i="9"/>
  <c r="F492" i="9"/>
  <c r="E492" i="9"/>
  <c r="L491" i="9"/>
  <c r="K491" i="9"/>
  <c r="I491" i="9"/>
  <c r="H491" i="9"/>
  <c r="G491" i="9"/>
  <c r="F491" i="9"/>
  <c r="E491" i="9"/>
  <c r="L490" i="9"/>
  <c r="K490" i="9"/>
  <c r="I490" i="9"/>
  <c r="H490" i="9"/>
  <c r="G490" i="9"/>
  <c r="F490" i="9"/>
  <c r="E490" i="9"/>
  <c r="L489" i="9"/>
  <c r="K489" i="9"/>
  <c r="I489" i="9"/>
  <c r="H489" i="9"/>
  <c r="G489" i="9"/>
  <c r="F489" i="9"/>
  <c r="E489" i="9"/>
  <c r="L488" i="9"/>
  <c r="K488" i="9"/>
  <c r="I488" i="9"/>
  <c r="H488" i="9"/>
  <c r="G488" i="9"/>
  <c r="F488" i="9"/>
  <c r="E488" i="9"/>
  <c r="L487" i="9"/>
  <c r="K487" i="9"/>
  <c r="I487" i="9"/>
  <c r="H487" i="9"/>
  <c r="G487" i="9"/>
  <c r="F487" i="9"/>
  <c r="E487" i="9"/>
  <c r="L486" i="9"/>
  <c r="K486" i="9"/>
  <c r="I486" i="9"/>
  <c r="H486" i="9"/>
  <c r="G486" i="9"/>
  <c r="F486" i="9"/>
  <c r="E486" i="9"/>
  <c r="L485" i="9"/>
  <c r="K485" i="9"/>
  <c r="I485" i="9"/>
  <c r="H485" i="9"/>
  <c r="G485" i="9"/>
  <c r="F485" i="9"/>
  <c r="E485" i="9"/>
  <c r="L484" i="9"/>
  <c r="K484" i="9"/>
  <c r="I484" i="9"/>
  <c r="H484" i="9"/>
  <c r="G484" i="9"/>
  <c r="F484" i="9"/>
  <c r="E484" i="9"/>
  <c r="L483" i="9"/>
  <c r="K483" i="9"/>
  <c r="I483" i="9"/>
  <c r="H483" i="9"/>
  <c r="G483" i="9"/>
  <c r="F483" i="9"/>
  <c r="E483" i="9"/>
  <c r="L482" i="9"/>
  <c r="K482" i="9"/>
  <c r="I482" i="9"/>
  <c r="H482" i="9"/>
  <c r="G482" i="9"/>
  <c r="F482" i="9"/>
  <c r="E482" i="9"/>
  <c r="L481" i="9"/>
  <c r="K481" i="9"/>
  <c r="I481" i="9"/>
  <c r="H481" i="9"/>
  <c r="G481" i="9"/>
  <c r="F481" i="9"/>
  <c r="E481" i="9"/>
  <c r="L480" i="9"/>
  <c r="K480" i="9"/>
  <c r="I480" i="9"/>
  <c r="H480" i="9"/>
  <c r="G480" i="9"/>
  <c r="F480" i="9"/>
  <c r="E480" i="9"/>
  <c r="L479" i="9"/>
  <c r="K479" i="9"/>
  <c r="I479" i="9"/>
  <c r="H479" i="9"/>
  <c r="G479" i="9"/>
  <c r="F479" i="9"/>
  <c r="E479" i="9"/>
  <c r="L478" i="9"/>
  <c r="K478" i="9"/>
  <c r="I478" i="9"/>
  <c r="H478" i="9"/>
  <c r="G478" i="9"/>
  <c r="F478" i="9"/>
  <c r="E478" i="9"/>
  <c r="L477" i="9"/>
  <c r="K477" i="9"/>
  <c r="I477" i="9"/>
  <c r="H477" i="9"/>
  <c r="G477" i="9"/>
  <c r="F477" i="9"/>
  <c r="E477" i="9"/>
  <c r="L476" i="9"/>
  <c r="K476" i="9"/>
  <c r="I476" i="9"/>
  <c r="H476" i="9"/>
  <c r="G476" i="9"/>
  <c r="F476" i="9"/>
  <c r="E476" i="9"/>
  <c r="L475" i="9"/>
  <c r="K475" i="9"/>
  <c r="I475" i="9"/>
  <c r="H475" i="9"/>
  <c r="G475" i="9"/>
  <c r="F475" i="9"/>
  <c r="E475" i="9"/>
  <c r="L474" i="9"/>
  <c r="K474" i="9"/>
  <c r="I474" i="9"/>
  <c r="H474" i="9"/>
  <c r="G474" i="9"/>
  <c r="F474" i="9"/>
  <c r="E474" i="9"/>
  <c r="L473" i="9"/>
  <c r="K473" i="9"/>
  <c r="I473" i="9"/>
  <c r="H473" i="9"/>
  <c r="G473" i="9"/>
  <c r="F473" i="9"/>
  <c r="E473" i="9"/>
  <c r="L472" i="9"/>
  <c r="K472" i="9"/>
  <c r="I472" i="9"/>
  <c r="H472" i="9"/>
  <c r="G472" i="9"/>
  <c r="F472" i="9"/>
  <c r="E472" i="9"/>
  <c r="L471" i="9"/>
  <c r="K471" i="9"/>
  <c r="I471" i="9"/>
  <c r="H471" i="9"/>
  <c r="G471" i="9"/>
  <c r="F471" i="9"/>
  <c r="E471" i="9"/>
  <c r="L470" i="9"/>
  <c r="K470" i="9"/>
  <c r="I470" i="9"/>
  <c r="H470" i="9"/>
  <c r="G470" i="9"/>
  <c r="F470" i="9"/>
  <c r="E470" i="9"/>
  <c r="L469" i="9"/>
  <c r="K469" i="9"/>
  <c r="I469" i="9"/>
  <c r="H469" i="9"/>
  <c r="G469" i="9"/>
  <c r="F469" i="9"/>
  <c r="E469" i="9"/>
  <c r="L468" i="9"/>
  <c r="K468" i="9"/>
  <c r="I468" i="9"/>
  <c r="H468" i="9"/>
  <c r="G468" i="9"/>
  <c r="F468" i="9"/>
  <c r="E468" i="9"/>
  <c r="L467" i="9"/>
  <c r="K467" i="9"/>
  <c r="I467" i="9"/>
  <c r="H467" i="9"/>
  <c r="G467" i="9"/>
  <c r="F467" i="9"/>
  <c r="E467" i="9"/>
  <c r="L466" i="9"/>
  <c r="K466" i="9"/>
  <c r="I466" i="9"/>
  <c r="H466" i="9"/>
  <c r="G466" i="9"/>
  <c r="F466" i="9"/>
  <c r="E466" i="9"/>
  <c r="L465" i="9"/>
  <c r="K465" i="9"/>
  <c r="I465" i="9"/>
  <c r="H465" i="9"/>
  <c r="G465" i="9"/>
  <c r="F465" i="9"/>
  <c r="E465" i="9"/>
  <c r="L464" i="9"/>
  <c r="K464" i="9"/>
  <c r="I464" i="9"/>
  <c r="H464" i="9"/>
  <c r="G464" i="9"/>
  <c r="F464" i="9"/>
  <c r="E464" i="9"/>
  <c r="L463" i="9"/>
  <c r="K463" i="9"/>
  <c r="I463" i="9"/>
  <c r="H463" i="9"/>
  <c r="G463" i="9"/>
  <c r="F463" i="9"/>
  <c r="E463" i="9"/>
  <c r="L462" i="9"/>
  <c r="K462" i="9"/>
  <c r="I462" i="9"/>
  <c r="H462" i="9"/>
  <c r="G462" i="9"/>
  <c r="F462" i="9"/>
  <c r="E462" i="9"/>
  <c r="L461" i="9"/>
  <c r="K461" i="9"/>
  <c r="I461" i="9"/>
  <c r="H461" i="9"/>
  <c r="G461" i="9"/>
  <c r="F461" i="9"/>
  <c r="E461" i="9"/>
  <c r="L460" i="9"/>
  <c r="K460" i="9"/>
  <c r="I460" i="9"/>
  <c r="H460" i="9"/>
  <c r="G460" i="9"/>
  <c r="F460" i="9"/>
  <c r="E460" i="9"/>
  <c r="L459" i="9"/>
  <c r="K459" i="9"/>
  <c r="I459" i="9"/>
  <c r="H459" i="9"/>
  <c r="G459" i="9"/>
  <c r="F459" i="9"/>
  <c r="E459" i="9"/>
  <c r="L458" i="9"/>
  <c r="K458" i="9"/>
  <c r="I458" i="9"/>
  <c r="H458" i="9"/>
  <c r="G458" i="9"/>
  <c r="F458" i="9"/>
  <c r="E458" i="9"/>
  <c r="L457" i="9"/>
  <c r="K457" i="9"/>
  <c r="I457" i="9"/>
  <c r="H457" i="9"/>
  <c r="G457" i="9"/>
  <c r="F457" i="9"/>
  <c r="E457" i="9"/>
  <c r="L456" i="9"/>
  <c r="K456" i="9"/>
  <c r="I456" i="9"/>
  <c r="H456" i="9"/>
  <c r="G456" i="9"/>
  <c r="F456" i="9"/>
  <c r="E456" i="9"/>
  <c r="L455" i="9"/>
  <c r="K455" i="9"/>
  <c r="I455" i="9"/>
  <c r="H455" i="9"/>
  <c r="G455" i="9"/>
  <c r="F455" i="9"/>
  <c r="E455" i="9"/>
  <c r="L454" i="9"/>
  <c r="K454" i="9"/>
  <c r="I454" i="9"/>
  <c r="H454" i="9"/>
  <c r="G454" i="9"/>
  <c r="F454" i="9"/>
  <c r="E454" i="9"/>
  <c r="L453" i="9"/>
  <c r="K453" i="9"/>
  <c r="I453" i="9"/>
  <c r="H453" i="9"/>
  <c r="G453" i="9"/>
  <c r="F453" i="9"/>
  <c r="E453" i="9"/>
  <c r="L452" i="9"/>
  <c r="K452" i="9"/>
  <c r="I452" i="9"/>
  <c r="H452" i="9"/>
  <c r="G452" i="9"/>
  <c r="F452" i="9"/>
  <c r="E452" i="9"/>
  <c r="L451" i="9"/>
  <c r="K451" i="9"/>
  <c r="I451" i="9"/>
  <c r="H451" i="9"/>
  <c r="G451" i="9"/>
  <c r="F451" i="9"/>
  <c r="E451" i="9"/>
  <c r="L450" i="9"/>
  <c r="K450" i="9"/>
  <c r="I450" i="9"/>
  <c r="H450" i="9"/>
  <c r="G450" i="9"/>
  <c r="F450" i="9"/>
  <c r="E450" i="9"/>
  <c r="L449" i="9"/>
  <c r="K449" i="9"/>
  <c r="I449" i="9"/>
  <c r="H449" i="9"/>
  <c r="G449" i="9"/>
  <c r="F449" i="9"/>
  <c r="E449" i="9"/>
  <c r="L448" i="9"/>
  <c r="K448" i="9"/>
  <c r="I448" i="9"/>
  <c r="H448" i="9"/>
  <c r="G448" i="9"/>
  <c r="F448" i="9"/>
  <c r="E448" i="9"/>
  <c r="L447" i="9"/>
  <c r="K447" i="9"/>
  <c r="I447" i="9"/>
  <c r="H447" i="9"/>
  <c r="G447" i="9"/>
  <c r="F447" i="9"/>
  <c r="E447" i="9"/>
  <c r="L446" i="9"/>
  <c r="K446" i="9"/>
  <c r="I446" i="9"/>
  <c r="H446" i="9"/>
  <c r="G446" i="9"/>
  <c r="F446" i="9"/>
  <c r="E446" i="9"/>
  <c r="L445" i="9"/>
  <c r="K445" i="9"/>
  <c r="I445" i="9"/>
  <c r="H445" i="9"/>
  <c r="G445" i="9"/>
  <c r="F445" i="9"/>
  <c r="E445" i="9"/>
  <c r="L444" i="9"/>
  <c r="K444" i="9"/>
  <c r="I444" i="9"/>
  <c r="H444" i="9"/>
  <c r="G444" i="9"/>
  <c r="F444" i="9"/>
  <c r="E444" i="9"/>
  <c r="L443" i="9"/>
  <c r="K443" i="9"/>
  <c r="I443" i="9"/>
  <c r="H443" i="9"/>
  <c r="G443" i="9"/>
  <c r="F443" i="9"/>
  <c r="E443" i="9"/>
  <c r="L442" i="9"/>
  <c r="K442" i="9"/>
  <c r="I442" i="9"/>
  <c r="H442" i="9"/>
  <c r="G442" i="9"/>
  <c r="F442" i="9"/>
  <c r="E442" i="9"/>
  <c r="L441" i="9"/>
  <c r="K441" i="9"/>
  <c r="I441" i="9"/>
  <c r="H441" i="9"/>
  <c r="G441" i="9"/>
  <c r="F441" i="9"/>
  <c r="E441" i="9"/>
  <c r="L440" i="9"/>
  <c r="K440" i="9"/>
  <c r="I440" i="9"/>
  <c r="H440" i="9"/>
  <c r="G440" i="9"/>
  <c r="F440" i="9"/>
  <c r="E440" i="9"/>
  <c r="L439" i="9"/>
  <c r="K439" i="9"/>
  <c r="I439" i="9"/>
  <c r="H439" i="9"/>
  <c r="G439" i="9"/>
  <c r="F439" i="9"/>
  <c r="E439" i="9"/>
  <c r="L438" i="9"/>
  <c r="K438" i="9"/>
  <c r="I438" i="9"/>
  <c r="H438" i="9"/>
  <c r="G438" i="9"/>
  <c r="F438" i="9"/>
  <c r="E438" i="9"/>
  <c r="L437" i="9"/>
  <c r="K437" i="9"/>
  <c r="I437" i="9"/>
  <c r="H437" i="9"/>
  <c r="G437" i="9"/>
  <c r="F437" i="9"/>
  <c r="E437" i="9"/>
  <c r="L436" i="9"/>
  <c r="K436" i="9"/>
  <c r="I436" i="9"/>
  <c r="H436" i="9"/>
  <c r="G436" i="9"/>
  <c r="F436" i="9"/>
  <c r="E436" i="9"/>
  <c r="L435" i="9"/>
  <c r="K435" i="9"/>
  <c r="I435" i="9"/>
  <c r="H435" i="9"/>
  <c r="G435" i="9"/>
  <c r="F435" i="9"/>
  <c r="E435" i="9"/>
  <c r="L434" i="9"/>
  <c r="K434" i="9"/>
  <c r="I434" i="9"/>
  <c r="H434" i="9"/>
  <c r="G434" i="9"/>
  <c r="F434" i="9"/>
  <c r="E434" i="9"/>
  <c r="L433" i="9"/>
  <c r="K433" i="9"/>
  <c r="I433" i="9"/>
  <c r="H433" i="9"/>
  <c r="G433" i="9"/>
  <c r="F433" i="9"/>
  <c r="E433" i="9"/>
  <c r="L432" i="9"/>
  <c r="K432" i="9"/>
  <c r="I432" i="9"/>
  <c r="H432" i="9"/>
  <c r="G432" i="9"/>
  <c r="F432" i="9"/>
  <c r="E432" i="9"/>
  <c r="L431" i="9"/>
  <c r="K431" i="9"/>
  <c r="I431" i="9"/>
  <c r="H431" i="9"/>
  <c r="G431" i="9"/>
  <c r="F431" i="9"/>
  <c r="E431" i="9"/>
  <c r="L430" i="9"/>
  <c r="K430" i="9"/>
  <c r="I430" i="9"/>
  <c r="H430" i="9"/>
  <c r="G430" i="9"/>
  <c r="F430" i="9"/>
  <c r="E430" i="9"/>
  <c r="L429" i="9"/>
  <c r="K429" i="9"/>
  <c r="I429" i="9"/>
  <c r="H429" i="9"/>
  <c r="G429" i="9"/>
  <c r="F429" i="9"/>
  <c r="E429" i="9"/>
  <c r="L428" i="9"/>
  <c r="K428" i="9"/>
  <c r="I428" i="9"/>
  <c r="H428" i="9"/>
  <c r="G428" i="9"/>
  <c r="F428" i="9"/>
  <c r="E428" i="9"/>
  <c r="L427" i="9"/>
  <c r="K427" i="9"/>
  <c r="I427" i="9"/>
  <c r="H427" i="9"/>
  <c r="G427" i="9"/>
  <c r="F427" i="9"/>
  <c r="E427" i="9"/>
  <c r="L426" i="9"/>
  <c r="K426" i="9"/>
  <c r="I426" i="9"/>
  <c r="H426" i="9"/>
  <c r="G426" i="9"/>
  <c r="F426" i="9"/>
  <c r="E426" i="9"/>
  <c r="L425" i="9"/>
  <c r="K425" i="9"/>
  <c r="I425" i="9"/>
  <c r="H425" i="9"/>
  <c r="G425" i="9"/>
  <c r="F425" i="9"/>
  <c r="E425" i="9"/>
  <c r="L424" i="9"/>
  <c r="K424" i="9"/>
  <c r="I424" i="9"/>
  <c r="H424" i="9"/>
  <c r="G424" i="9"/>
  <c r="F424" i="9"/>
  <c r="E424" i="9"/>
  <c r="L423" i="9"/>
  <c r="K423" i="9"/>
  <c r="I423" i="9"/>
  <c r="H423" i="9"/>
  <c r="G423" i="9"/>
  <c r="F423" i="9"/>
  <c r="E423" i="9"/>
  <c r="L422" i="9"/>
  <c r="K422" i="9"/>
  <c r="I422" i="9"/>
  <c r="H422" i="9"/>
  <c r="G422" i="9"/>
  <c r="F422" i="9"/>
  <c r="E422" i="9"/>
  <c r="L421" i="9"/>
  <c r="K421" i="9"/>
  <c r="I421" i="9"/>
  <c r="H421" i="9"/>
  <c r="G421" i="9"/>
  <c r="F421" i="9"/>
  <c r="E421" i="9"/>
  <c r="L420" i="9"/>
  <c r="K420" i="9"/>
  <c r="I420" i="9"/>
  <c r="H420" i="9"/>
  <c r="G420" i="9"/>
  <c r="F420" i="9"/>
  <c r="E420" i="9"/>
  <c r="L419" i="9"/>
  <c r="K419" i="9"/>
  <c r="I419" i="9"/>
  <c r="H419" i="9"/>
  <c r="G419" i="9"/>
  <c r="F419" i="9"/>
  <c r="E419" i="9"/>
  <c r="L418" i="9"/>
  <c r="K418" i="9"/>
  <c r="I418" i="9"/>
  <c r="H418" i="9"/>
  <c r="G418" i="9"/>
  <c r="F418" i="9"/>
  <c r="E418" i="9"/>
  <c r="L417" i="9"/>
  <c r="K417" i="9"/>
  <c r="I417" i="9"/>
  <c r="H417" i="9"/>
  <c r="G417" i="9"/>
  <c r="F417" i="9"/>
  <c r="E417" i="9"/>
  <c r="L416" i="9"/>
  <c r="K416" i="9"/>
  <c r="I416" i="9"/>
  <c r="H416" i="9"/>
  <c r="G416" i="9"/>
  <c r="F416" i="9"/>
  <c r="E416" i="9"/>
  <c r="L415" i="9"/>
  <c r="K415" i="9"/>
  <c r="I415" i="9"/>
  <c r="H415" i="9"/>
  <c r="G415" i="9"/>
  <c r="F415" i="9"/>
  <c r="E415" i="9"/>
  <c r="L414" i="9"/>
  <c r="K414" i="9"/>
  <c r="I414" i="9"/>
  <c r="H414" i="9"/>
  <c r="G414" i="9"/>
  <c r="F414" i="9"/>
  <c r="E414" i="9"/>
  <c r="L413" i="9"/>
  <c r="K413" i="9"/>
  <c r="I413" i="9"/>
  <c r="H413" i="9"/>
  <c r="G413" i="9"/>
  <c r="F413" i="9"/>
  <c r="E413" i="9"/>
  <c r="L412" i="9"/>
  <c r="K412" i="9"/>
  <c r="I412" i="9"/>
  <c r="H412" i="9"/>
  <c r="G412" i="9"/>
  <c r="F412" i="9"/>
  <c r="E412" i="9"/>
  <c r="L411" i="9"/>
  <c r="K411" i="9"/>
  <c r="I411" i="9"/>
  <c r="H411" i="9"/>
  <c r="G411" i="9"/>
  <c r="F411" i="9"/>
  <c r="E411" i="9"/>
  <c r="L410" i="9"/>
  <c r="K410" i="9"/>
  <c r="I410" i="9"/>
  <c r="H410" i="9"/>
  <c r="G410" i="9"/>
  <c r="F410" i="9"/>
  <c r="E410" i="9"/>
  <c r="L409" i="9"/>
  <c r="K409" i="9"/>
  <c r="I409" i="9"/>
  <c r="H409" i="9"/>
  <c r="G409" i="9"/>
  <c r="F409" i="9"/>
  <c r="E409" i="9"/>
  <c r="L408" i="9"/>
  <c r="K408" i="9"/>
  <c r="I408" i="9"/>
  <c r="H408" i="9"/>
  <c r="G408" i="9"/>
  <c r="F408" i="9"/>
  <c r="E408" i="9"/>
  <c r="L407" i="9"/>
  <c r="K407" i="9"/>
  <c r="I407" i="9"/>
  <c r="H407" i="9"/>
  <c r="G407" i="9"/>
  <c r="F407" i="9"/>
  <c r="E407" i="9"/>
  <c r="L406" i="9"/>
  <c r="K406" i="9"/>
  <c r="I406" i="9"/>
  <c r="H406" i="9"/>
  <c r="G406" i="9"/>
  <c r="F406" i="9"/>
  <c r="E406" i="9"/>
  <c r="L405" i="9"/>
  <c r="K405" i="9"/>
  <c r="I405" i="9"/>
  <c r="H405" i="9"/>
  <c r="G405" i="9"/>
  <c r="F405" i="9"/>
  <c r="E405" i="9"/>
  <c r="L404" i="9"/>
  <c r="K404" i="9"/>
  <c r="I404" i="9"/>
  <c r="H404" i="9"/>
  <c r="G404" i="9"/>
  <c r="F404" i="9"/>
  <c r="E404" i="9"/>
  <c r="L403" i="9"/>
  <c r="K403" i="9"/>
  <c r="I403" i="9"/>
  <c r="H403" i="9"/>
  <c r="G403" i="9"/>
  <c r="F403" i="9"/>
  <c r="E403" i="9"/>
  <c r="L402" i="9"/>
  <c r="K402" i="9"/>
  <c r="I402" i="9"/>
  <c r="H402" i="9"/>
  <c r="G402" i="9"/>
  <c r="F402" i="9"/>
  <c r="E402" i="9"/>
  <c r="L401" i="9"/>
  <c r="K401" i="9"/>
  <c r="I401" i="9"/>
  <c r="H401" i="9"/>
  <c r="G401" i="9"/>
  <c r="F401" i="9"/>
  <c r="E401" i="9"/>
  <c r="L400" i="9"/>
  <c r="K400" i="9"/>
  <c r="I400" i="9"/>
  <c r="H400" i="9"/>
  <c r="G400" i="9"/>
  <c r="F400" i="9"/>
  <c r="E400" i="9"/>
  <c r="L399" i="9"/>
  <c r="K399" i="9"/>
  <c r="I399" i="9"/>
  <c r="H399" i="9"/>
  <c r="G399" i="9"/>
  <c r="F399" i="9"/>
  <c r="E399" i="9"/>
  <c r="L398" i="9"/>
  <c r="K398" i="9"/>
  <c r="I398" i="9"/>
  <c r="H398" i="9"/>
  <c r="G398" i="9"/>
  <c r="F398" i="9"/>
  <c r="E398" i="9"/>
  <c r="L397" i="9"/>
  <c r="K397" i="9"/>
  <c r="I397" i="9"/>
  <c r="H397" i="9"/>
  <c r="G397" i="9"/>
  <c r="F397" i="9"/>
  <c r="E397" i="9"/>
  <c r="L396" i="9"/>
  <c r="K396" i="9"/>
  <c r="I396" i="9"/>
  <c r="H396" i="9"/>
  <c r="G396" i="9"/>
  <c r="F396" i="9"/>
  <c r="E396" i="9"/>
  <c r="L395" i="9"/>
  <c r="K395" i="9"/>
  <c r="I395" i="9"/>
  <c r="H395" i="9"/>
  <c r="G395" i="9"/>
  <c r="F395" i="9"/>
  <c r="E395" i="9"/>
  <c r="L394" i="9"/>
  <c r="K394" i="9"/>
  <c r="I394" i="9"/>
  <c r="H394" i="9"/>
  <c r="G394" i="9"/>
  <c r="F394" i="9"/>
  <c r="E394" i="9"/>
  <c r="L393" i="9"/>
  <c r="K393" i="9"/>
  <c r="I393" i="9"/>
  <c r="H393" i="9"/>
  <c r="G393" i="9"/>
  <c r="F393" i="9"/>
  <c r="E393" i="9"/>
  <c r="L392" i="9"/>
  <c r="K392" i="9"/>
  <c r="I392" i="9"/>
  <c r="H392" i="9"/>
  <c r="G392" i="9"/>
  <c r="F392" i="9"/>
  <c r="E392" i="9"/>
  <c r="L391" i="9"/>
  <c r="K391" i="9"/>
  <c r="I391" i="9"/>
  <c r="H391" i="9"/>
  <c r="G391" i="9"/>
  <c r="F391" i="9"/>
  <c r="E391" i="9"/>
  <c r="L390" i="9"/>
  <c r="K390" i="9"/>
  <c r="I390" i="9"/>
  <c r="H390" i="9"/>
  <c r="G390" i="9"/>
  <c r="F390" i="9"/>
  <c r="E390" i="9"/>
  <c r="L389" i="9"/>
  <c r="K389" i="9"/>
  <c r="I389" i="9"/>
  <c r="H389" i="9"/>
  <c r="G389" i="9"/>
  <c r="F389" i="9"/>
  <c r="E389" i="9"/>
  <c r="L388" i="9"/>
  <c r="K388" i="9"/>
  <c r="I388" i="9"/>
  <c r="H388" i="9"/>
  <c r="G388" i="9"/>
  <c r="F388" i="9"/>
  <c r="E388" i="9"/>
  <c r="L387" i="9"/>
  <c r="K387" i="9"/>
  <c r="I387" i="9"/>
  <c r="H387" i="9"/>
  <c r="G387" i="9"/>
  <c r="F387" i="9"/>
  <c r="E387" i="9"/>
  <c r="L386" i="9"/>
  <c r="K386" i="9"/>
  <c r="I386" i="9"/>
  <c r="H386" i="9"/>
  <c r="G386" i="9"/>
  <c r="F386" i="9"/>
  <c r="E386" i="9"/>
  <c r="L385" i="9"/>
  <c r="K385" i="9"/>
  <c r="I385" i="9"/>
  <c r="H385" i="9"/>
  <c r="G385" i="9"/>
  <c r="F385" i="9"/>
  <c r="E385" i="9"/>
  <c r="L384" i="9"/>
  <c r="K384" i="9"/>
  <c r="I384" i="9"/>
  <c r="H384" i="9"/>
  <c r="G384" i="9"/>
  <c r="F384" i="9"/>
  <c r="E384" i="9"/>
  <c r="L383" i="9"/>
  <c r="K383" i="9"/>
  <c r="I383" i="9"/>
  <c r="H383" i="9"/>
  <c r="G383" i="9"/>
  <c r="F383" i="9"/>
  <c r="E383" i="9"/>
  <c r="L382" i="9"/>
  <c r="K382" i="9"/>
  <c r="I382" i="9"/>
  <c r="H382" i="9"/>
  <c r="G382" i="9"/>
  <c r="F382" i="9"/>
  <c r="E382" i="9"/>
  <c r="L381" i="9"/>
  <c r="K381" i="9"/>
  <c r="I381" i="9"/>
  <c r="H381" i="9"/>
  <c r="G381" i="9"/>
  <c r="F381" i="9"/>
  <c r="E381" i="9"/>
  <c r="L380" i="9"/>
  <c r="K380" i="9"/>
  <c r="I380" i="9"/>
  <c r="H380" i="9"/>
  <c r="G380" i="9"/>
  <c r="F380" i="9"/>
  <c r="E380" i="9"/>
  <c r="L379" i="9"/>
  <c r="K379" i="9"/>
  <c r="I379" i="9"/>
  <c r="H379" i="9"/>
  <c r="G379" i="9"/>
  <c r="F379" i="9"/>
  <c r="E379" i="9"/>
  <c r="L378" i="9"/>
  <c r="K378" i="9"/>
  <c r="I378" i="9"/>
  <c r="H378" i="9"/>
  <c r="G378" i="9"/>
  <c r="F378" i="9"/>
  <c r="E378" i="9"/>
  <c r="L377" i="9"/>
  <c r="K377" i="9"/>
  <c r="I377" i="9"/>
  <c r="H377" i="9"/>
  <c r="G377" i="9"/>
  <c r="F377" i="9"/>
  <c r="E377" i="9"/>
  <c r="L376" i="9"/>
  <c r="K376" i="9"/>
  <c r="I376" i="9"/>
  <c r="H376" i="9"/>
  <c r="G376" i="9"/>
  <c r="F376" i="9"/>
  <c r="E376" i="9"/>
  <c r="L375" i="9"/>
  <c r="K375" i="9"/>
  <c r="I375" i="9"/>
  <c r="H375" i="9"/>
  <c r="G375" i="9"/>
  <c r="F375" i="9"/>
  <c r="E375" i="9"/>
  <c r="L374" i="9"/>
  <c r="K374" i="9"/>
  <c r="I374" i="9"/>
  <c r="H374" i="9"/>
  <c r="G374" i="9"/>
  <c r="F374" i="9"/>
  <c r="E374" i="9"/>
  <c r="L373" i="9"/>
  <c r="K373" i="9"/>
  <c r="I373" i="9"/>
  <c r="H373" i="9"/>
  <c r="G373" i="9"/>
  <c r="F373" i="9"/>
  <c r="E373" i="9"/>
  <c r="L372" i="9"/>
  <c r="K372" i="9"/>
  <c r="I372" i="9"/>
  <c r="H372" i="9"/>
  <c r="G372" i="9"/>
  <c r="F372" i="9"/>
  <c r="E372" i="9"/>
  <c r="L371" i="9"/>
  <c r="K371" i="9"/>
  <c r="I371" i="9"/>
  <c r="H371" i="9"/>
  <c r="G371" i="9"/>
  <c r="F371" i="9"/>
  <c r="E371" i="9"/>
  <c r="L370" i="9"/>
  <c r="K370" i="9"/>
  <c r="I370" i="9"/>
  <c r="H370" i="9"/>
  <c r="G370" i="9"/>
  <c r="F370" i="9"/>
  <c r="E370" i="9"/>
  <c r="L369" i="9"/>
  <c r="K369" i="9"/>
  <c r="I369" i="9"/>
  <c r="H369" i="9"/>
  <c r="G369" i="9"/>
  <c r="F369" i="9"/>
  <c r="E369" i="9"/>
  <c r="L368" i="9"/>
  <c r="K368" i="9"/>
  <c r="I368" i="9"/>
  <c r="H368" i="9"/>
  <c r="G368" i="9"/>
  <c r="F368" i="9"/>
  <c r="E368" i="9"/>
  <c r="L367" i="9"/>
  <c r="K367" i="9"/>
  <c r="I367" i="9"/>
  <c r="H367" i="9"/>
  <c r="G367" i="9"/>
  <c r="F367" i="9"/>
  <c r="E367" i="9"/>
  <c r="L366" i="9"/>
  <c r="K366" i="9"/>
  <c r="I366" i="9"/>
  <c r="H366" i="9"/>
  <c r="G366" i="9"/>
  <c r="F366" i="9"/>
  <c r="E366" i="9"/>
  <c r="L365" i="9"/>
  <c r="K365" i="9"/>
  <c r="I365" i="9"/>
  <c r="H365" i="9"/>
  <c r="G365" i="9"/>
  <c r="F365" i="9"/>
  <c r="E365" i="9"/>
  <c r="L364" i="9"/>
  <c r="K364" i="9"/>
  <c r="I364" i="9"/>
  <c r="H364" i="9"/>
  <c r="G364" i="9"/>
  <c r="F364" i="9"/>
  <c r="E364" i="9"/>
  <c r="L363" i="9"/>
  <c r="K363" i="9"/>
  <c r="I363" i="9"/>
  <c r="H363" i="9"/>
  <c r="G363" i="9"/>
  <c r="F363" i="9"/>
  <c r="E363" i="9"/>
  <c r="L362" i="9"/>
  <c r="K362" i="9"/>
  <c r="I362" i="9"/>
  <c r="H362" i="9"/>
  <c r="G362" i="9"/>
  <c r="F362" i="9"/>
  <c r="E362" i="9"/>
  <c r="L361" i="9"/>
  <c r="K361" i="9"/>
  <c r="I361" i="9"/>
  <c r="H361" i="9"/>
  <c r="G361" i="9"/>
  <c r="F361" i="9"/>
  <c r="E361" i="9"/>
  <c r="L360" i="9"/>
  <c r="K360" i="9"/>
  <c r="I360" i="9"/>
  <c r="H360" i="9"/>
  <c r="G360" i="9"/>
  <c r="F360" i="9"/>
  <c r="E360" i="9"/>
  <c r="L359" i="9"/>
  <c r="K359" i="9"/>
  <c r="I359" i="9"/>
  <c r="H359" i="9"/>
  <c r="G359" i="9"/>
  <c r="F359" i="9"/>
  <c r="E359" i="9"/>
  <c r="L358" i="9"/>
  <c r="K358" i="9"/>
  <c r="I358" i="9"/>
  <c r="H358" i="9"/>
  <c r="G358" i="9"/>
  <c r="F358" i="9"/>
  <c r="E358" i="9"/>
  <c r="L357" i="9"/>
  <c r="K357" i="9"/>
  <c r="I357" i="9"/>
  <c r="H357" i="9"/>
  <c r="G357" i="9"/>
  <c r="F357" i="9"/>
  <c r="E357" i="9"/>
  <c r="L356" i="9"/>
  <c r="K356" i="9"/>
  <c r="I356" i="9"/>
  <c r="H356" i="9"/>
  <c r="G356" i="9"/>
  <c r="F356" i="9"/>
  <c r="E356" i="9"/>
  <c r="L355" i="9"/>
  <c r="K355" i="9"/>
  <c r="I355" i="9"/>
  <c r="H355" i="9"/>
  <c r="G355" i="9"/>
  <c r="F355" i="9"/>
  <c r="E355" i="9"/>
  <c r="L354" i="9"/>
  <c r="K354" i="9"/>
  <c r="I354" i="9"/>
  <c r="H354" i="9"/>
  <c r="G354" i="9"/>
  <c r="F354" i="9"/>
  <c r="E354" i="9"/>
  <c r="L353" i="9"/>
  <c r="K353" i="9"/>
  <c r="I353" i="9"/>
  <c r="H353" i="9"/>
  <c r="G353" i="9"/>
  <c r="F353" i="9"/>
  <c r="E353" i="9"/>
  <c r="L352" i="9"/>
  <c r="K352" i="9"/>
  <c r="I352" i="9"/>
  <c r="H352" i="9"/>
  <c r="G352" i="9"/>
  <c r="F352" i="9"/>
  <c r="E352" i="9"/>
  <c r="L351" i="9"/>
  <c r="K351" i="9"/>
  <c r="I351" i="9"/>
  <c r="H351" i="9"/>
  <c r="G351" i="9"/>
  <c r="F351" i="9"/>
  <c r="E351" i="9"/>
  <c r="L350" i="9"/>
  <c r="K350" i="9"/>
  <c r="I350" i="9"/>
  <c r="H350" i="9"/>
  <c r="G350" i="9"/>
  <c r="F350" i="9"/>
  <c r="E350" i="9"/>
  <c r="L349" i="9"/>
  <c r="K349" i="9"/>
  <c r="I349" i="9"/>
  <c r="H349" i="9"/>
  <c r="G349" i="9"/>
  <c r="F349" i="9"/>
  <c r="E349" i="9"/>
  <c r="L348" i="9"/>
  <c r="K348" i="9"/>
  <c r="I348" i="9"/>
  <c r="H348" i="9"/>
  <c r="G348" i="9"/>
  <c r="F348" i="9"/>
  <c r="E348" i="9"/>
  <c r="L347" i="9"/>
  <c r="K347" i="9"/>
  <c r="I347" i="9"/>
  <c r="H347" i="9"/>
  <c r="G347" i="9"/>
  <c r="F347" i="9"/>
  <c r="E347" i="9"/>
  <c r="L346" i="9"/>
  <c r="K346" i="9"/>
  <c r="I346" i="9"/>
  <c r="H346" i="9"/>
  <c r="G346" i="9"/>
  <c r="F346" i="9"/>
  <c r="E346" i="9"/>
  <c r="L345" i="9"/>
  <c r="K345" i="9"/>
  <c r="I345" i="9"/>
  <c r="H345" i="9"/>
  <c r="G345" i="9"/>
  <c r="F345" i="9"/>
  <c r="E345" i="9"/>
  <c r="L344" i="9"/>
  <c r="K344" i="9"/>
  <c r="I344" i="9"/>
  <c r="H344" i="9"/>
  <c r="G344" i="9"/>
  <c r="F344" i="9"/>
  <c r="E344" i="9"/>
  <c r="L343" i="9"/>
  <c r="K343" i="9"/>
  <c r="I343" i="9"/>
  <c r="H343" i="9"/>
  <c r="G343" i="9"/>
  <c r="F343" i="9"/>
  <c r="E343" i="9"/>
  <c r="L342" i="9"/>
  <c r="K342" i="9"/>
  <c r="I342" i="9"/>
  <c r="H342" i="9"/>
  <c r="G342" i="9"/>
  <c r="F342" i="9"/>
  <c r="E342" i="9"/>
  <c r="L341" i="9"/>
  <c r="K341" i="9"/>
  <c r="I341" i="9"/>
  <c r="H341" i="9"/>
  <c r="G341" i="9"/>
  <c r="F341" i="9"/>
  <c r="E341" i="9"/>
  <c r="L340" i="9"/>
  <c r="K340" i="9"/>
  <c r="I340" i="9"/>
  <c r="H340" i="9"/>
  <c r="G340" i="9"/>
  <c r="F340" i="9"/>
  <c r="E340" i="9"/>
  <c r="L339" i="9"/>
  <c r="K339" i="9"/>
  <c r="I339" i="9"/>
  <c r="H339" i="9"/>
  <c r="G339" i="9"/>
  <c r="F339" i="9"/>
  <c r="E339" i="9"/>
  <c r="L338" i="9"/>
  <c r="K338" i="9"/>
  <c r="I338" i="9"/>
  <c r="H338" i="9"/>
  <c r="G338" i="9"/>
  <c r="F338" i="9"/>
  <c r="E338" i="9"/>
  <c r="L337" i="9"/>
  <c r="K337" i="9"/>
  <c r="I337" i="9"/>
  <c r="H337" i="9"/>
  <c r="G337" i="9"/>
  <c r="F337" i="9"/>
  <c r="E337" i="9"/>
  <c r="L336" i="9"/>
  <c r="K336" i="9"/>
  <c r="I336" i="9"/>
  <c r="H336" i="9"/>
  <c r="G336" i="9"/>
  <c r="F336" i="9"/>
  <c r="E336" i="9"/>
  <c r="L335" i="9"/>
  <c r="K335" i="9"/>
  <c r="I335" i="9"/>
  <c r="H335" i="9"/>
  <c r="G335" i="9"/>
  <c r="F335" i="9"/>
  <c r="E335" i="9"/>
  <c r="L334" i="9"/>
  <c r="K334" i="9"/>
  <c r="I334" i="9"/>
  <c r="H334" i="9"/>
  <c r="G334" i="9"/>
  <c r="F334" i="9"/>
  <c r="E334" i="9"/>
  <c r="L333" i="9"/>
  <c r="K333" i="9"/>
  <c r="I333" i="9"/>
  <c r="H333" i="9"/>
  <c r="G333" i="9"/>
  <c r="F333" i="9"/>
  <c r="E333" i="9"/>
  <c r="L332" i="9"/>
  <c r="K332" i="9"/>
  <c r="I332" i="9"/>
  <c r="H332" i="9"/>
  <c r="G332" i="9"/>
  <c r="F332" i="9"/>
  <c r="E332" i="9"/>
  <c r="L331" i="9"/>
  <c r="K331" i="9"/>
  <c r="I331" i="9"/>
  <c r="H331" i="9"/>
  <c r="G331" i="9"/>
  <c r="F331" i="9"/>
  <c r="E331" i="9"/>
  <c r="L330" i="9"/>
  <c r="K330" i="9"/>
  <c r="I330" i="9"/>
  <c r="H330" i="9"/>
  <c r="G330" i="9"/>
  <c r="F330" i="9"/>
  <c r="E330" i="9"/>
  <c r="L329" i="9"/>
  <c r="K329" i="9"/>
  <c r="I329" i="9"/>
  <c r="H329" i="9"/>
  <c r="G329" i="9"/>
  <c r="F329" i="9"/>
  <c r="E329" i="9"/>
  <c r="L328" i="9"/>
  <c r="K328" i="9"/>
  <c r="I328" i="9"/>
  <c r="H328" i="9"/>
  <c r="G328" i="9"/>
  <c r="F328" i="9"/>
  <c r="E328" i="9"/>
  <c r="L327" i="9"/>
  <c r="K327" i="9"/>
  <c r="I327" i="9"/>
  <c r="H327" i="9"/>
  <c r="G327" i="9"/>
  <c r="F327" i="9"/>
  <c r="E327" i="9"/>
  <c r="L326" i="9"/>
  <c r="K326" i="9"/>
  <c r="I326" i="9"/>
  <c r="H326" i="9"/>
  <c r="G326" i="9"/>
  <c r="F326" i="9"/>
  <c r="E326" i="9"/>
  <c r="L325" i="9"/>
  <c r="K325" i="9"/>
  <c r="I325" i="9"/>
  <c r="H325" i="9"/>
  <c r="G325" i="9"/>
  <c r="F325" i="9"/>
  <c r="E325" i="9"/>
  <c r="L324" i="9"/>
  <c r="K324" i="9"/>
  <c r="I324" i="9"/>
  <c r="H324" i="9"/>
  <c r="G324" i="9"/>
  <c r="F324" i="9"/>
  <c r="E324" i="9"/>
  <c r="L323" i="9"/>
  <c r="K323" i="9"/>
  <c r="I323" i="9"/>
  <c r="H323" i="9"/>
  <c r="G323" i="9"/>
  <c r="F323" i="9"/>
  <c r="E323" i="9"/>
  <c r="L322" i="9"/>
  <c r="K322" i="9"/>
  <c r="I322" i="9"/>
  <c r="H322" i="9"/>
  <c r="G322" i="9"/>
  <c r="F322" i="9"/>
  <c r="E322" i="9"/>
  <c r="L321" i="9"/>
  <c r="K321" i="9"/>
  <c r="I321" i="9"/>
  <c r="H321" i="9"/>
  <c r="G321" i="9"/>
  <c r="F321" i="9"/>
  <c r="E321" i="9"/>
  <c r="L320" i="9"/>
  <c r="K320" i="9"/>
  <c r="I320" i="9"/>
  <c r="H320" i="9"/>
  <c r="G320" i="9"/>
  <c r="F320" i="9"/>
  <c r="E320" i="9"/>
  <c r="L319" i="9"/>
  <c r="K319" i="9"/>
  <c r="I319" i="9"/>
  <c r="H319" i="9"/>
  <c r="G319" i="9"/>
  <c r="F319" i="9"/>
  <c r="E319" i="9"/>
  <c r="L318" i="9"/>
  <c r="K318" i="9"/>
  <c r="I318" i="9"/>
  <c r="H318" i="9"/>
  <c r="G318" i="9"/>
  <c r="F318" i="9"/>
  <c r="E318" i="9"/>
  <c r="L317" i="9"/>
  <c r="K317" i="9"/>
  <c r="I317" i="9"/>
  <c r="H317" i="9"/>
  <c r="G317" i="9"/>
  <c r="F317" i="9"/>
  <c r="E317" i="9"/>
  <c r="L316" i="9"/>
  <c r="K316" i="9"/>
  <c r="I316" i="9"/>
  <c r="H316" i="9"/>
  <c r="G316" i="9"/>
  <c r="F316" i="9"/>
  <c r="E316" i="9"/>
  <c r="L315" i="9"/>
  <c r="K315" i="9"/>
  <c r="I315" i="9"/>
  <c r="H315" i="9"/>
  <c r="G315" i="9"/>
  <c r="F315" i="9"/>
  <c r="E315" i="9"/>
  <c r="L314" i="9"/>
  <c r="K314" i="9"/>
  <c r="I314" i="9"/>
  <c r="H314" i="9"/>
  <c r="G314" i="9"/>
  <c r="F314" i="9"/>
  <c r="E314" i="9"/>
  <c r="L313" i="9"/>
  <c r="K313" i="9"/>
  <c r="I313" i="9"/>
  <c r="H313" i="9"/>
  <c r="G313" i="9"/>
  <c r="F313" i="9"/>
  <c r="E313" i="9"/>
  <c r="L312" i="9"/>
  <c r="K312" i="9"/>
  <c r="I312" i="9"/>
  <c r="H312" i="9"/>
  <c r="G312" i="9"/>
  <c r="F312" i="9"/>
  <c r="E312" i="9"/>
  <c r="L311" i="9"/>
  <c r="K311" i="9"/>
  <c r="I311" i="9"/>
  <c r="H311" i="9"/>
  <c r="G311" i="9"/>
  <c r="F311" i="9"/>
  <c r="E311" i="9"/>
  <c r="L310" i="9"/>
  <c r="K310" i="9"/>
  <c r="I310" i="9"/>
  <c r="H310" i="9"/>
  <c r="G310" i="9"/>
  <c r="F310" i="9"/>
  <c r="E310" i="9"/>
  <c r="L309" i="9"/>
  <c r="K309" i="9"/>
  <c r="I309" i="9"/>
  <c r="H309" i="9"/>
  <c r="G309" i="9"/>
  <c r="F309" i="9"/>
  <c r="E309" i="9"/>
  <c r="L308" i="9"/>
  <c r="K308" i="9"/>
  <c r="I308" i="9"/>
  <c r="H308" i="9"/>
  <c r="G308" i="9"/>
  <c r="F308" i="9"/>
  <c r="E308" i="9"/>
  <c r="L307" i="9"/>
  <c r="K307" i="9"/>
  <c r="I307" i="9"/>
  <c r="H307" i="9"/>
  <c r="G307" i="9"/>
  <c r="F307" i="9"/>
  <c r="E307" i="9"/>
  <c r="L306" i="9"/>
  <c r="K306" i="9"/>
  <c r="I306" i="9"/>
  <c r="H306" i="9"/>
  <c r="G306" i="9"/>
  <c r="F306" i="9"/>
  <c r="E306" i="9"/>
  <c r="L305" i="9"/>
  <c r="K305" i="9"/>
  <c r="I305" i="9"/>
  <c r="H305" i="9"/>
  <c r="G305" i="9"/>
  <c r="F305" i="9"/>
  <c r="E305" i="9"/>
  <c r="L304" i="9"/>
  <c r="K304" i="9"/>
  <c r="I304" i="9"/>
  <c r="H304" i="9"/>
  <c r="G304" i="9"/>
  <c r="F304" i="9"/>
  <c r="E304" i="9"/>
  <c r="L303" i="9"/>
  <c r="K303" i="9"/>
  <c r="I303" i="9"/>
  <c r="H303" i="9"/>
  <c r="G303" i="9"/>
  <c r="F303" i="9"/>
  <c r="E303" i="9"/>
  <c r="L302" i="9"/>
  <c r="K302" i="9"/>
  <c r="I302" i="9"/>
  <c r="H302" i="9"/>
  <c r="G302" i="9"/>
  <c r="F302" i="9"/>
  <c r="E302" i="9"/>
  <c r="L301" i="9"/>
  <c r="K301" i="9"/>
  <c r="I301" i="9"/>
  <c r="H301" i="9"/>
  <c r="G301" i="9"/>
  <c r="F301" i="9"/>
  <c r="E301" i="9"/>
  <c r="L300" i="9"/>
  <c r="K300" i="9"/>
  <c r="I300" i="9"/>
  <c r="H300" i="9"/>
  <c r="G300" i="9"/>
  <c r="F300" i="9"/>
  <c r="E300" i="9"/>
  <c r="L299" i="9"/>
  <c r="K299" i="9"/>
  <c r="I299" i="9"/>
  <c r="H299" i="9"/>
  <c r="G299" i="9"/>
  <c r="F299" i="9"/>
  <c r="E299" i="9"/>
  <c r="L298" i="9"/>
  <c r="K298" i="9"/>
  <c r="I298" i="9"/>
  <c r="H298" i="9"/>
  <c r="G298" i="9"/>
  <c r="F298" i="9"/>
  <c r="E298" i="9"/>
  <c r="L297" i="9"/>
  <c r="K297" i="9"/>
  <c r="I297" i="9"/>
  <c r="H297" i="9"/>
  <c r="G297" i="9"/>
  <c r="F297" i="9"/>
  <c r="E297" i="9"/>
  <c r="L296" i="9"/>
  <c r="K296" i="9"/>
  <c r="I296" i="9"/>
  <c r="H296" i="9"/>
  <c r="G296" i="9"/>
  <c r="F296" i="9"/>
  <c r="E296" i="9"/>
  <c r="L295" i="9"/>
  <c r="K295" i="9"/>
  <c r="I295" i="9"/>
  <c r="H295" i="9"/>
  <c r="G295" i="9"/>
  <c r="F295" i="9"/>
  <c r="E295" i="9"/>
  <c r="L294" i="9"/>
  <c r="K294" i="9"/>
  <c r="I294" i="9"/>
  <c r="H294" i="9"/>
  <c r="G294" i="9"/>
  <c r="F294" i="9"/>
  <c r="E294" i="9"/>
  <c r="L293" i="9"/>
  <c r="K293" i="9"/>
  <c r="I293" i="9"/>
  <c r="H293" i="9"/>
  <c r="G293" i="9"/>
  <c r="F293" i="9"/>
  <c r="E293" i="9"/>
  <c r="L292" i="9"/>
  <c r="K292" i="9"/>
  <c r="I292" i="9"/>
  <c r="H292" i="9"/>
  <c r="G292" i="9"/>
  <c r="F292" i="9"/>
  <c r="E292" i="9"/>
  <c r="L291" i="9"/>
  <c r="K291" i="9"/>
  <c r="I291" i="9"/>
  <c r="H291" i="9"/>
  <c r="G291" i="9"/>
  <c r="F291" i="9"/>
  <c r="E291" i="9"/>
  <c r="L290" i="9"/>
  <c r="K290" i="9"/>
  <c r="I290" i="9"/>
  <c r="H290" i="9"/>
  <c r="G290" i="9"/>
  <c r="F290" i="9"/>
  <c r="E290" i="9"/>
  <c r="L289" i="9"/>
  <c r="K289" i="9"/>
  <c r="I289" i="9"/>
  <c r="H289" i="9"/>
  <c r="G289" i="9"/>
  <c r="F289" i="9"/>
  <c r="E289" i="9"/>
  <c r="L288" i="9"/>
  <c r="K288" i="9"/>
  <c r="I288" i="9"/>
  <c r="H288" i="9"/>
  <c r="G288" i="9"/>
  <c r="F288" i="9"/>
  <c r="E288" i="9"/>
  <c r="L287" i="9"/>
  <c r="K287" i="9"/>
  <c r="I287" i="9"/>
  <c r="H287" i="9"/>
  <c r="G287" i="9"/>
  <c r="F287" i="9"/>
  <c r="E287" i="9"/>
  <c r="L286" i="9"/>
  <c r="K286" i="9"/>
  <c r="I286" i="9"/>
  <c r="H286" i="9"/>
  <c r="G286" i="9"/>
  <c r="F286" i="9"/>
  <c r="E286" i="9"/>
  <c r="L285" i="9"/>
  <c r="K285" i="9"/>
  <c r="I285" i="9"/>
  <c r="H285" i="9"/>
  <c r="G285" i="9"/>
  <c r="F285" i="9"/>
  <c r="E285" i="9"/>
  <c r="L284" i="9"/>
  <c r="K284" i="9"/>
  <c r="I284" i="9"/>
  <c r="H284" i="9"/>
  <c r="G284" i="9"/>
  <c r="F284" i="9"/>
  <c r="E284" i="9"/>
  <c r="L283" i="9"/>
  <c r="K283" i="9"/>
  <c r="I283" i="9"/>
  <c r="H283" i="9"/>
  <c r="G283" i="9"/>
  <c r="F283" i="9"/>
  <c r="E283" i="9"/>
  <c r="L282" i="9"/>
  <c r="K282" i="9"/>
  <c r="I282" i="9"/>
  <c r="H282" i="9"/>
  <c r="G282" i="9"/>
  <c r="F282" i="9"/>
  <c r="E282" i="9"/>
  <c r="L281" i="9"/>
  <c r="K281" i="9"/>
  <c r="I281" i="9"/>
  <c r="H281" i="9"/>
  <c r="G281" i="9"/>
  <c r="F281" i="9"/>
  <c r="E281" i="9"/>
  <c r="L280" i="9"/>
  <c r="K280" i="9"/>
  <c r="I280" i="9"/>
  <c r="H280" i="9"/>
  <c r="G280" i="9"/>
  <c r="F280" i="9"/>
  <c r="E280" i="9"/>
  <c r="L279" i="9"/>
  <c r="K279" i="9"/>
  <c r="I279" i="9"/>
  <c r="H279" i="9"/>
  <c r="G279" i="9"/>
  <c r="F279" i="9"/>
  <c r="E279" i="9"/>
  <c r="L278" i="9"/>
  <c r="K278" i="9"/>
  <c r="I278" i="9"/>
  <c r="H278" i="9"/>
  <c r="G278" i="9"/>
  <c r="F278" i="9"/>
  <c r="E278" i="9"/>
  <c r="L277" i="9"/>
  <c r="K277" i="9"/>
  <c r="I277" i="9"/>
  <c r="H277" i="9"/>
  <c r="G277" i="9"/>
  <c r="F277" i="9"/>
  <c r="E277" i="9"/>
  <c r="L276" i="9"/>
  <c r="K276" i="9"/>
  <c r="I276" i="9"/>
  <c r="H276" i="9"/>
  <c r="G276" i="9"/>
  <c r="F276" i="9"/>
  <c r="E276" i="9"/>
  <c r="L275" i="9"/>
  <c r="K275" i="9"/>
  <c r="I275" i="9"/>
  <c r="H275" i="9"/>
  <c r="G275" i="9"/>
  <c r="F275" i="9"/>
  <c r="E275" i="9"/>
  <c r="L274" i="9"/>
  <c r="K274" i="9"/>
  <c r="I274" i="9"/>
  <c r="H274" i="9"/>
  <c r="G274" i="9"/>
  <c r="F274" i="9"/>
  <c r="E274" i="9"/>
  <c r="L273" i="9"/>
  <c r="K273" i="9"/>
  <c r="I273" i="9"/>
  <c r="H273" i="9"/>
  <c r="G273" i="9"/>
  <c r="F273" i="9"/>
  <c r="E273" i="9"/>
  <c r="L272" i="9"/>
  <c r="K272" i="9"/>
  <c r="I272" i="9"/>
  <c r="H272" i="9"/>
  <c r="G272" i="9"/>
  <c r="F272" i="9"/>
  <c r="E272" i="9"/>
  <c r="L271" i="9"/>
  <c r="K271" i="9"/>
  <c r="I271" i="9"/>
  <c r="H271" i="9"/>
  <c r="G271" i="9"/>
  <c r="F271" i="9"/>
  <c r="E271" i="9"/>
  <c r="L270" i="9"/>
  <c r="K270" i="9"/>
  <c r="I270" i="9"/>
  <c r="H270" i="9"/>
  <c r="G270" i="9"/>
  <c r="F270" i="9"/>
  <c r="E270" i="9"/>
  <c r="L269" i="9"/>
  <c r="K269" i="9"/>
  <c r="I269" i="9"/>
  <c r="H269" i="9"/>
  <c r="G269" i="9"/>
  <c r="F269" i="9"/>
  <c r="E269" i="9"/>
  <c r="L268" i="9"/>
  <c r="K268" i="9"/>
  <c r="I268" i="9"/>
  <c r="H268" i="9"/>
  <c r="G268" i="9"/>
  <c r="F268" i="9"/>
  <c r="E268" i="9"/>
  <c r="L267" i="9"/>
  <c r="K267" i="9"/>
  <c r="I267" i="9"/>
  <c r="H267" i="9"/>
  <c r="G267" i="9"/>
  <c r="F267" i="9"/>
  <c r="E267" i="9"/>
  <c r="L266" i="9"/>
  <c r="K266" i="9"/>
  <c r="I266" i="9"/>
  <c r="H266" i="9"/>
  <c r="G266" i="9"/>
  <c r="F266" i="9"/>
  <c r="E266" i="9"/>
  <c r="L265" i="9"/>
  <c r="K265" i="9"/>
  <c r="I265" i="9"/>
  <c r="H265" i="9"/>
  <c r="G265" i="9"/>
  <c r="F265" i="9"/>
  <c r="E265" i="9"/>
  <c r="L264" i="9"/>
  <c r="K264" i="9"/>
  <c r="I264" i="9"/>
  <c r="H264" i="9"/>
  <c r="G264" i="9"/>
  <c r="F264" i="9"/>
  <c r="E264" i="9"/>
  <c r="L263" i="9"/>
  <c r="K263" i="9"/>
  <c r="I263" i="9"/>
  <c r="H263" i="9"/>
  <c r="G263" i="9"/>
  <c r="F263" i="9"/>
  <c r="E263" i="9"/>
  <c r="L262" i="9"/>
  <c r="K262" i="9"/>
  <c r="I262" i="9"/>
  <c r="H262" i="9"/>
  <c r="G262" i="9"/>
  <c r="F262" i="9"/>
  <c r="E262" i="9"/>
  <c r="L261" i="9"/>
  <c r="K261" i="9"/>
  <c r="I261" i="9"/>
  <c r="H261" i="9"/>
  <c r="G261" i="9"/>
  <c r="F261" i="9"/>
  <c r="E261" i="9"/>
  <c r="L260" i="9"/>
  <c r="K260" i="9"/>
  <c r="I260" i="9"/>
  <c r="H260" i="9"/>
  <c r="G260" i="9"/>
  <c r="F260" i="9"/>
  <c r="E260" i="9"/>
  <c r="L259" i="9"/>
  <c r="K259" i="9"/>
  <c r="I259" i="9"/>
  <c r="H259" i="9"/>
  <c r="G259" i="9"/>
  <c r="F259" i="9"/>
  <c r="E259" i="9"/>
  <c r="L258" i="9"/>
  <c r="K258" i="9"/>
  <c r="I258" i="9"/>
  <c r="H258" i="9"/>
  <c r="G258" i="9"/>
  <c r="F258" i="9"/>
  <c r="E258" i="9"/>
  <c r="L257" i="9"/>
  <c r="K257" i="9"/>
  <c r="I257" i="9"/>
  <c r="H257" i="9"/>
  <c r="G257" i="9"/>
  <c r="F257" i="9"/>
  <c r="E257" i="9"/>
  <c r="L256" i="9"/>
  <c r="K256" i="9"/>
  <c r="I256" i="9"/>
  <c r="H256" i="9"/>
  <c r="G256" i="9"/>
  <c r="F256" i="9"/>
  <c r="E256" i="9"/>
  <c r="L255" i="9"/>
  <c r="K255" i="9"/>
  <c r="I255" i="9"/>
  <c r="H255" i="9"/>
  <c r="G255" i="9"/>
  <c r="F255" i="9"/>
  <c r="E255" i="9"/>
  <c r="L254" i="9"/>
  <c r="K254" i="9"/>
  <c r="I254" i="9"/>
  <c r="H254" i="9"/>
  <c r="G254" i="9"/>
  <c r="F254" i="9"/>
  <c r="E254" i="9"/>
  <c r="L253" i="9"/>
  <c r="K253" i="9"/>
  <c r="I253" i="9"/>
  <c r="H253" i="9"/>
  <c r="G253" i="9"/>
  <c r="F253" i="9"/>
  <c r="E253" i="9"/>
  <c r="L252" i="9"/>
  <c r="K252" i="9"/>
  <c r="I252" i="9"/>
  <c r="H252" i="9"/>
  <c r="G252" i="9"/>
  <c r="F252" i="9"/>
  <c r="E252" i="9"/>
  <c r="L251" i="9"/>
  <c r="K251" i="9"/>
  <c r="I251" i="9"/>
  <c r="H251" i="9"/>
  <c r="G251" i="9"/>
  <c r="F251" i="9"/>
  <c r="E251" i="9"/>
  <c r="L250" i="9"/>
  <c r="K250" i="9"/>
  <c r="I250" i="9"/>
  <c r="H250" i="9"/>
  <c r="G250" i="9"/>
  <c r="F250" i="9"/>
  <c r="E250" i="9"/>
  <c r="L249" i="9"/>
  <c r="K249" i="9"/>
  <c r="I249" i="9"/>
  <c r="H249" i="9"/>
  <c r="G249" i="9"/>
  <c r="F249" i="9"/>
  <c r="E249" i="9"/>
  <c r="L248" i="9"/>
  <c r="K248" i="9"/>
  <c r="I248" i="9"/>
  <c r="H248" i="9"/>
  <c r="G248" i="9"/>
  <c r="F248" i="9"/>
  <c r="E248" i="9"/>
  <c r="L247" i="9"/>
  <c r="K247" i="9"/>
  <c r="I247" i="9"/>
  <c r="H247" i="9"/>
  <c r="G247" i="9"/>
  <c r="F247" i="9"/>
  <c r="E247" i="9"/>
  <c r="L246" i="9"/>
  <c r="K246" i="9"/>
  <c r="I246" i="9"/>
  <c r="H246" i="9"/>
  <c r="G246" i="9"/>
  <c r="F246" i="9"/>
  <c r="E246" i="9"/>
  <c r="L245" i="9"/>
  <c r="K245" i="9"/>
  <c r="I245" i="9"/>
  <c r="H245" i="9"/>
  <c r="G245" i="9"/>
  <c r="F245" i="9"/>
  <c r="E245" i="9"/>
  <c r="L244" i="9"/>
  <c r="K244" i="9"/>
  <c r="I244" i="9"/>
  <c r="H244" i="9"/>
  <c r="G244" i="9"/>
  <c r="F244" i="9"/>
  <c r="E244" i="9"/>
  <c r="L243" i="9"/>
  <c r="K243" i="9"/>
  <c r="I243" i="9"/>
  <c r="H243" i="9"/>
  <c r="G243" i="9"/>
  <c r="F243" i="9"/>
  <c r="E243" i="9"/>
  <c r="L242" i="9"/>
  <c r="K242" i="9"/>
  <c r="I242" i="9"/>
  <c r="H242" i="9"/>
  <c r="G242" i="9"/>
  <c r="F242" i="9"/>
  <c r="E242" i="9"/>
  <c r="L241" i="9"/>
  <c r="K241" i="9"/>
  <c r="I241" i="9"/>
  <c r="H241" i="9"/>
  <c r="G241" i="9"/>
  <c r="F241" i="9"/>
  <c r="E241" i="9"/>
  <c r="L240" i="9"/>
  <c r="K240" i="9"/>
  <c r="I240" i="9"/>
  <c r="H240" i="9"/>
  <c r="G240" i="9"/>
  <c r="F240" i="9"/>
  <c r="E240" i="9"/>
  <c r="L239" i="9"/>
  <c r="K239" i="9"/>
  <c r="I239" i="9"/>
  <c r="H239" i="9"/>
  <c r="G239" i="9"/>
  <c r="F239" i="9"/>
  <c r="E239" i="9"/>
  <c r="L238" i="9"/>
  <c r="K238" i="9"/>
  <c r="I238" i="9"/>
  <c r="H238" i="9"/>
  <c r="G238" i="9"/>
  <c r="F238" i="9"/>
  <c r="E238" i="9"/>
  <c r="L237" i="9"/>
  <c r="K237" i="9"/>
  <c r="I237" i="9"/>
  <c r="H237" i="9"/>
  <c r="G237" i="9"/>
  <c r="F237" i="9"/>
  <c r="E237" i="9"/>
  <c r="L236" i="9"/>
  <c r="K236" i="9"/>
  <c r="I236" i="9"/>
  <c r="H236" i="9"/>
  <c r="G236" i="9"/>
  <c r="F236" i="9"/>
  <c r="E236" i="9"/>
  <c r="L235" i="9"/>
  <c r="K235" i="9"/>
  <c r="I235" i="9"/>
  <c r="H235" i="9"/>
  <c r="G235" i="9"/>
  <c r="F235" i="9"/>
  <c r="E235" i="9"/>
  <c r="L234" i="9"/>
  <c r="K234" i="9"/>
  <c r="I234" i="9"/>
  <c r="H234" i="9"/>
  <c r="G234" i="9"/>
  <c r="F234" i="9"/>
  <c r="E234" i="9"/>
  <c r="L233" i="9"/>
  <c r="K233" i="9"/>
  <c r="I233" i="9"/>
  <c r="H233" i="9"/>
  <c r="G233" i="9"/>
  <c r="F233" i="9"/>
  <c r="E233" i="9"/>
  <c r="L232" i="9"/>
  <c r="K232" i="9"/>
  <c r="I232" i="9"/>
  <c r="H232" i="9"/>
  <c r="G232" i="9"/>
  <c r="F232" i="9"/>
  <c r="E232" i="9"/>
  <c r="L231" i="9"/>
  <c r="K231" i="9"/>
  <c r="I231" i="9"/>
  <c r="H231" i="9"/>
  <c r="G231" i="9"/>
  <c r="F231" i="9"/>
  <c r="E231" i="9"/>
  <c r="L230" i="9"/>
  <c r="K230" i="9"/>
  <c r="I230" i="9"/>
  <c r="H230" i="9"/>
  <c r="G230" i="9"/>
  <c r="F230" i="9"/>
  <c r="E230" i="9"/>
  <c r="L229" i="9"/>
  <c r="K229" i="9"/>
  <c r="I229" i="9"/>
  <c r="H229" i="9"/>
  <c r="G229" i="9"/>
  <c r="F229" i="9"/>
  <c r="E229" i="9"/>
  <c r="L228" i="9"/>
  <c r="K228" i="9"/>
  <c r="I228" i="9"/>
  <c r="H228" i="9"/>
  <c r="G228" i="9"/>
  <c r="F228" i="9"/>
  <c r="E228" i="9"/>
  <c r="L227" i="9"/>
  <c r="K227" i="9"/>
  <c r="I227" i="9"/>
  <c r="H227" i="9"/>
  <c r="G227" i="9"/>
  <c r="F227" i="9"/>
  <c r="E227" i="9"/>
  <c r="L226" i="9"/>
  <c r="K226" i="9"/>
  <c r="I226" i="9"/>
  <c r="H226" i="9"/>
  <c r="G226" i="9"/>
  <c r="F226" i="9"/>
  <c r="E226" i="9"/>
  <c r="L225" i="9"/>
  <c r="K225" i="9"/>
  <c r="I225" i="9"/>
  <c r="H225" i="9"/>
  <c r="G225" i="9"/>
  <c r="F225" i="9"/>
  <c r="E225" i="9"/>
  <c r="L224" i="9"/>
  <c r="K224" i="9"/>
  <c r="I224" i="9"/>
  <c r="H224" i="9"/>
  <c r="G224" i="9"/>
  <c r="F224" i="9"/>
  <c r="E224" i="9"/>
  <c r="L223" i="9"/>
  <c r="K223" i="9"/>
  <c r="I223" i="9"/>
  <c r="H223" i="9"/>
  <c r="G223" i="9"/>
  <c r="F223" i="9"/>
  <c r="E223" i="9"/>
  <c r="L222" i="9"/>
  <c r="K222" i="9"/>
  <c r="I222" i="9"/>
  <c r="H222" i="9"/>
  <c r="G222" i="9"/>
  <c r="F222" i="9"/>
  <c r="E222" i="9"/>
  <c r="L221" i="9"/>
  <c r="K221" i="9"/>
  <c r="I221" i="9"/>
  <c r="H221" i="9"/>
  <c r="G221" i="9"/>
  <c r="F221" i="9"/>
  <c r="E221" i="9"/>
  <c r="L220" i="9"/>
  <c r="K220" i="9"/>
  <c r="I220" i="9"/>
  <c r="H220" i="9"/>
  <c r="G220" i="9"/>
  <c r="F220" i="9"/>
  <c r="E220" i="9"/>
  <c r="L219" i="9"/>
  <c r="K219" i="9"/>
  <c r="I219" i="9"/>
  <c r="H219" i="9"/>
  <c r="G219" i="9"/>
  <c r="F219" i="9"/>
  <c r="E219" i="9"/>
  <c r="L218" i="9"/>
  <c r="K218" i="9"/>
  <c r="I218" i="9"/>
  <c r="H218" i="9"/>
  <c r="G218" i="9"/>
  <c r="F218" i="9"/>
  <c r="E218" i="9"/>
  <c r="L217" i="9"/>
  <c r="K217" i="9"/>
  <c r="I217" i="9"/>
  <c r="H217" i="9"/>
  <c r="G217" i="9"/>
  <c r="F217" i="9"/>
  <c r="E217" i="9"/>
  <c r="L216" i="9"/>
  <c r="K216" i="9"/>
  <c r="I216" i="9"/>
  <c r="H216" i="9"/>
  <c r="G216" i="9"/>
  <c r="F216" i="9"/>
  <c r="E216" i="9"/>
  <c r="L215" i="9"/>
  <c r="K215" i="9"/>
  <c r="I215" i="9"/>
  <c r="H215" i="9"/>
  <c r="G215" i="9"/>
  <c r="F215" i="9"/>
  <c r="E215" i="9"/>
  <c r="L214" i="9"/>
  <c r="K214" i="9"/>
  <c r="I214" i="9"/>
  <c r="H214" i="9"/>
  <c r="G214" i="9"/>
  <c r="F214" i="9"/>
  <c r="E214" i="9"/>
  <c r="L213" i="9"/>
  <c r="K213" i="9"/>
  <c r="I213" i="9"/>
  <c r="H213" i="9"/>
  <c r="G213" i="9"/>
  <c r="F213" i="9"/>
  <c r="E213" i="9"/>
  <c r="L212" i="9"/>
  <c r="K212" i="9"/>
  <c r="I212" i="9"/>
  <c r="H212" i="9"/>
  <c r="G212" i="9"/>
  <c r="F212" i="9"/>
  <c r="E212" i="9"/>
  <c r="L211" i="9"/>
  <c r="K211" i="9"/>
  <c r="I211" i="9"/>
  <c r="H211" i="9"/>
  <c r="G211" i="9"/>
  <c r="F211" i="9"/>
  <c r="E211" i="9"/>
  <c r="L210" i="9"/>
  <c r="K210" i="9"/>
  <c r="I210" i="9"/>
  <c r="H210" i="9"/>
  <c r="G210" i="9"/>
  <c r="F210" i="9"/>
  <c r="E210" i="9"/>
  <c r="L209" i="9"/>
  <c r="K209" i="9"/>
  <c r="I209" i="9"/>
  <c r="H209" i="9"/>
  <c r="G209" i="9"/>
  <c r="F209" i="9"/>
  <c r="E209" i="9"/>
  <c r="L208" i="9"/>
  <c r="K208" i="9"/>
  <c r="I208" i="9"/>
  <c r="H208" i="9"/>
  <c r="G208" i="9"/>
  <c r="F208" i="9"/>
  <c r="E208" i="9"/>
  <c r="L207" i="9"/>
  <c r="K207" i="9"/>
  <c r="I207" i="9"/>
  <c r="H207" i="9"/>
  <c r="G207" i="9"/>
  <c r="F207" i="9"/>
  <c r="E207" i="9"/>
  <c r="L206" i="9"/>
  <c r="K206" i="9"/>
  <c r="I206" i="9"/>
  <c r="H206" i="9"/>
  <c r="G206" i="9"/>
  <c r="F206" i="9"/>
  <c r="E206" i="9"/>
  <c r="L205" i="9"/>
  <c r="K205" i="9"/>
  <c r="I205" i="9"/>
  <c r="H205" i="9"/>
  <c r="G205" i="9"/>
  <c r="F205" i="9"/>
  <c r="E205" i="9"/>
  <c r="L204" i="9"/>
  <c r="K204" i="9"/>
  <c r="I204" i="9"/>
  <c r="H204" i="9"/>
  <c r="G204" i="9"/>
  <c r="F204" i="9"/>
  <c r="E204" i="9"/>
  <c r="L203" i="9"/>
  <c r="K203" i="9"/>
  <c r="I203" i="9"/>
  <c r="H203" i="9"/>
  <c r="G203" i="9"/>
  <c r="F203" i="9"/>
  <c r="E203" i="9"/>
  <c r="L202" i="9"/>
  <c r="K202" i="9"/>
  <c r="I202" i="9"/>
  <c r="H202" i="9"/>
  <c r="G202" i="9"/>
  <c r="F202" i="9"/>
  <c r="E202" i="9"/>
  <c r="L201" i="9"/>
  <c r="K201" i="9"/>
  <c r="I201" i="9"/>
  <c r="H201" i="9"/>
  <c r="G201" i="9"/>
  <c r="F201" i="9"/>
  <c r="E201" i="9"/>
  <c r="L200" i="9"/>
  <c r="K200" i="9"/>
  <c r="I200" i="9"/>
  <c r="H200" i="9"/>
  <c r="G200" i="9"/>
  <c r="F200" i="9"/>
  <c r="E200" i="9"/>
  <c r="L199" i="9"/>
  <c r="K199" i="9"/>
  <c r="I199" i="9"/>
  <c r="H199" i="9"/>
  <c r="G199" i="9"/>
  <c r="F199" i="9"/>
  <c r="E199" i="9"/>
  <c r="L198" i="9"/>
  <c r="K198" i="9"/>
  <c r="I198" i="9"/>
  <c r="H198" i="9"/>
  <c r="G198" i="9"/>
  <c r="F198" i="9"/>
  <c r="E198" i="9"/>
  <c r="L197" i="9"/>
  <c r="K197" i="9"/>
  <c r="I197" i="9"/>
  <c r="H197" i="9"/>
  <c r="G197" i="9"/>
  <c r="F197" i="9"/>
  <c r="E197" i="9"/>
  <c r="L196" i="9"/>
  <c r="K196" i="9"/>
  <c r="I196" i="9"/>
  <c r="H196" i="9"/>
  <c r="G196" i="9"/>
  <c r="F196" i="9"/>
  <c r="E196" i="9"/>
  <c r="L195" i="9"/>
  <c r="K195" i="9"/>
  <c r="I195" i="9"/>
  <c r="H195" i="9"/>
  <c r="G195" i="9"/>
  <c r="F195" i="9"/>
  <c r="E195" i="9"/>
  <c r="L194" i="9"/>
  <c r="K194" i="9"/>
  <c r="I194" i="9"/>
  <c r="H194" i="9"/>
  <c r="G194" i="9"/>
  <c r="F194" i="9"/>
  <c r="E194" i="9"/>
  <c r="L193" i="9"/>
  <c r="K193" i="9"/>
  <c r="I193" i="9"/>
  <c r="H193" i="9"/>
  <c r="G193" i="9"/>
  <c r="F193" i="9"/>
  <c r="E193" i="9"/>
  <c r="L192" i="9"/>
  <c r="K192" i="9"/>
  <c r="I192" i="9"/>
  <c r="H192" i="9"/>
  <c r="G192" i="9"/>
  <c r="F192" i="9"/>
  <c r="E192" i="9"/>
  <c r="L191" i="9"/>
  <c r="K191" i="9"/>
  <c r="I191" i="9"/>
  <c r="H191" i="9"/>
  <c r="G191" i="9"/>
  <c r="F191" i="9"/>
  <c r="E191" i="9"/>
  <c r="L190" i="9"/>
  <c r="K190" i="9"/>
  <c r="I190" i="9"/>
  <c r="H190" i="9"/>
  <c r="G190" i="9"/>
  <c r="F190" i="9"/>
  <c r="E190" i="9"/>
  <c r="L189" i="9"/>
  <c r="K189" i="9"/>
  <c r="I189" i="9"/>
  <c r="H189" i="9"/>
  <c r="G189" i="9"/>
  <c r="F189" i="9"/>
  <c r="E189" i="9"/>
  <c r="L188" i="9"/>
  <c r="K188" i="9"/>
  <c r="I188" i="9"/>
  <c r="H188" i="9"/>
  <c r="G188" i="9"/>
  <c r="F188" i="9"/>
  <c r="E188" i="9"/>
  <c r="L187" i="9"/>
  <c r="K187" i="9"/>
  <c r="I187" i="9"/>
  <c r="H187" i="9"/>
  <c r="G187" i="9"/>
  <c r="F187" i="9"/>
  <c r="E187" i="9"/>
  <c r="L186" i="9"/>
  <c r="K186" i="9"/>
  <c r="I186" i="9"/>
  <c r="H186" i="9"/>
  <c r="G186" i="9"/>
  <c r="F186" i="9"/>
  <c r="E186" i="9"/>
  <c r="L185" i="9"/>
  <c r="K185" i="9"/>
  <c r="I185" i="9"/>
  <c r="H185" i="9"/>
  <c r="G185" i="9"/>
  <c r="F185" i="9"/>
  <c r="E185" i="9"/>
  <c r="L184" i="9"/>
  <c r="K184" i="9"/>
  <c r="I184" i="9"/>
  <c r="H184" i="9"/>
  <c r="G184" i="9"/>
  <c r="F184" i="9"/>
  <c r="E184" i="9"/>
  <c r="L183" i="9"/>
  <c r="K183" i="9"/>
  <c r="I183" i="9"/>
  <c r="H183" i="9"/>
  <c r="G183" i="9"/>
  <c r="F183" i="9"/>
  <c r="E183" i="9"/>
  <c r="L182" i="9"/>
  <c r="K182" i="9"/>
  <c r="I182" i="9"/>
  <c r="H182" i="9"/>
  <c r="G182" i="9"/>
  <c r="F182" i="9"/>
  <c r="E182" i="9"/>
  <c r="L181" i="9"/>
  <c r="K181" i="9"/>
  <c r="I181" i="9"/>
  <c r="H181" i="9"/>
  <c r="G181" i="9"/>
  <c r="F181" i="9"/>
  <c r="E181" i="9"/>
  <c r="L180" i="9"/>
  <c r="K180" i="9"/>
  <c r="I180" i="9"/>
  <c r="H180" i="9"/>
  <c r="G180" i="9"/>
  <c r="F180" i="9"/>
  <c r="E180" i="9"/>
  <c r="L179" i="9"/>
  <c r="K179" i="9"/>
  <c r="I179" i="9"/>
  <c r="H179" i="9"/>
  <c r="G179" i="9"/>
  <c r="F179" i="9"/>
  <c r="E179" i="9"/>
  <c r="L178" i="9"/>
  <c r="K178" i="9"/>
  <c r="I178" i="9"/>
  <c r="H178" i="9"/>
  <c r="G178" i="9"/>
  <c r="F178" i="9"/>
  <c r="E178" i="9"/>
  <c r="L177" i="9"/>
  <c r="K177" i="9"/>
  <c r="I177" i="9"/>
  <c r="H177" i="9"/>
  <c r="G177" i="9"/>
  <c r="F177" i="9"/>
  <c r="E177" i="9"/>
  <c r="L176" i="9"/>
  <c r="K176" i="9"/>
  <c r="I176" i="9"/>
  <c r="H176" i="9"/>
  <c r="G176" i="9"/>
  <c r="F176" i="9"/>
  <c r="E176" i="9"/>
  <c r="L175" i="9"/>
  <c r="K175" i="9"/>
  <c r="I175" i="9"/>
  <c r="H175" i="9"/>
  <c r="G175" i="9"/>
  <c r="F175" i="9"/>
  <c r="E175" i="9"/>
  <c r="L174" i="9"/>
  <c r="K174" i="9"/>
  <c r="I174" i="9"/>
  <c r="H174" i="9"/>
  <c r="G174" i="9"/>
  <c r="F174" i="9"/>
  <c r="E174" i="9"/>
  <c r="L173" i="9"/>
  <c r="K173" i="9"/>
  <c r="I173" i="9"/>
  <c r="H173" i="9"/>
  <c r="G173" i="9"/>
  <c r="F173" i="9"/>
  <c r="E173" i="9"/>
  <c r="L172" i="9"/>
  <c r="K172" i="9"/>
  <c r="I172" i="9"/>
  <c r="H172" i="9"/>
  <c r="G172" i="9"/>
  <c r="F172" i="9"/>
  <c r="E172" i="9"/>
  <c r="L171" i="9"/>
  <c r="K171" i="9"/>
  <c r="I171" i="9"/>
  <c r="H171" i="9"/>
  <c r="G171" i="9"/>
  <c r="F171" i="9"/>
  <c r="E171" i="9"/>
  <c r="L170" i="9"/>
  <c r="K170" i="9"/>
  <c r="I170" i="9"/>
  <c r="H170" i="9"/>
  <c r="G170" i="9"/>
  <c r="F170" i="9"/>
  <c r="E170" i="9"/>
  <c r="L169" i="9"/>
  <c r="K169" i="9"/>
  <c r="I169" i="9"/>
  <c r="H169" i="9"/>
  <c r="G169" i="9"/>
  <c r="F169" i="9"/>
  <c r="E169" i="9"/>
  <c r="L168" i="9"/>
  <c r="K168" i="9"/>
  <c r="I168" i="9"/>
  <c r="H168" i="9"/>
  <c r="G168" i="9"/>
  <c r="F168" i="9"/>
  <c r="E168" i="9"/>
  <c r="L167" i="9"/>
  <c r="K167" i="9"/>
  <c r="I167" i="9"/>
  <c r="H167" i="9"/>
  <c r="G167" i="9"/>
  <c r="F167" i="9"/>
  <c r="E167" i="9"/>
  <c r="L166" i="9"/>
  <c r="K166" i="9"/>
  <c r="I166" i="9"/>
  <c r="H166" i="9"/>
  <c r="G166" i="9"/>
  <c r="F166" i="9"/>
  <c r="E166" i="9"/>
  <c r="L165" i="9"/>
  <c r="K165" i="9"/>
  <c r="I165" i="9"/>
  <c r="H165" i="9"/>
  <c r="G165" i="9"/>
  <c r="F165" i="9"/>
  <c r="E165" i="9"/>
  <c r="L164" i="9"/>
  <c r="K164" i="9"/>
  <c r="I164" i="9"/>
  <c r="H164" i="9"/>
  <c r="G164" i="9"/>
  <c r="F164" i="9"/>
  <c r="E164" i="9"/>
  <c r="L163" i="9"/>
  <c r="K163" i="9"/>
  <c r="I163" i="9"/>
  <c r="H163" i="9"/>
  <c r="G163" i="9"/>
  <c r="F163" i="9"/>
  <c r="E163" i="9"/>
  <c r="L162" i="9"/>
  <c r="K162" i="9"/>
  <c r="I162" i="9"/>
  <c r="H162" i="9"/>
  <c r="G162" i="9"/>
  <c r="F162" i="9"/>
  <c r="E162" i="9"/>
  <c r="L161" i="9"/>
  <c r="K161" i="9"/>
  <c r="I161" i="9"/>
  <c r="H161" i="9"/>
  <c r="G161" i="9"/>
  <c r="F161" i="9"/>
  <c r="E161" i="9"/>
  <c r="L160" i="9"/>
  <c r="K160" i="9"/>
  <c r="I160" i="9"/>
  <c r="H160" i="9"/>
  <c r="G160" i="9"/>
  <c r="F160" i="9"/>
  <c r="E160" i="9"/>
  <c r="L159" i="9"/>
  <c r="K159" i="9"/>
  <c r="I159" i="9"/>
  <c r="H159" i="9"/>
  <c r="G159" i="9"/>
  <c r="F159" i="9"/>
  <c r="E159" i="9"/>
  <c r="L158" i="9"/>
  <c r="K158" i="9"/>
  <c r="I158" i="9"/>
  <c r="H158" i="9"/>
  <c r="G158" i="9"/>
  <c r="F158" i="9"/>
  <c r="E158" i="9"/>
  <c r="L157" i="9"/>
  <c r="K157" i="9"/>
  <c r="I157" i="9"/>
  <c r="H157" i="9"/>
  <c r="G157" i="9"/>
  <c r="F157" i="9"/>
  <c r="E157" i="9"/>
  <c r="L156" i="9"/>
  <c r="K156" i="9"/>
  <c r="I156" i="9"/>
  <c r="H156" i="9"/>
  <c r="G156" i="9"/>
  <c r="F156" i="9"/>
  <c r="E156" i="9"/>
  <c r="L155" i="9"/>
  <c r="K155" i="9"/>
  <c r="I155" i="9"/>
  <c r="H155" i="9"/>
  <c r="G155" i="9"/>
  <c r="F155" i="9"/>
  <c r="E155" i="9"/>
  <c r="L154" i="9"/>
  <c r="K154" i="9"/>
  <c r="I154" i="9"/>
  <c r="H154" i="9"/>
  <c r="G154" i="9"/>
  <c r="F154" i="9"/>
  <c r="E154" i="9"/>
  <c r="L153" i="9"/>
  <c r="K153" i="9"/>
  <c r="I153" i="9"/>
  <c r="H153" i="9"/>
  <c r="G153" i="9"/>
  <c r="F153" i="9"/>
  <c r="E153" i="9"/>
  <c r="L152" i="9"/>
  <c r="K152" i="9"/>
  <c r="I152" i="9"/>
  <c r="H152" i="9"/>
  <c r="G152" i="9"/>
  <c r="F152" i="9"/>
  <c r="E152" i="9"/>
  <c r="L151" i="9"/>
  <c r="K151" i="9"/>
  <c r="I151" i="9"/>
  <c r="H151" i="9"/>
  <c r="G151" i="9"/>
  <c r="F151" i="9"/>
  <c r="E151" i="9"/>
  <c r="L150" i="9"/>
  <c r="K150" i="9"/>
  <c r="I150" i="9"/>
  <c r="H150" i="9"/>
  <c r="G150" i="9"/>
  <c r="F150" i="9"/>
  <c r="E150" i="9"/>
  <c r="L149" i="9"/>
  <c r="K149" i="9"/>
  <c r="I149" i="9"/>
  <c r="H149" i="9"/>
  <c r="G149" i="9"/>
  <c r="F149" i="9"/>
  <c r="E149" i="9"/>
  <c r="L148" i="9"/>
  <c r="K148" i="9"/>
  <c r="I148" i="9"/>
  <c r="H148" i="9"/>
  <c r="G148" i="9"/>
  <c r="F148" i="9"/>
  <c r="E148" i="9"/>
  <c r="L147" i="9"/>
  <c r="K147" i="9"/>
  <c r="I147" i="9"/>
  <c r="H147" i="9"/>
  <c r="G147" i="9"/>
  <c r="F147" i="9"/>
  <c r="E147" i="9"/>
  <c r="L146" i="9"/>
  <c r="K146" i="9"/>
  <c r="I146" i="9"/>
  <c r="H146" i="9"/>
  <c r="G146" i="9"/>
  <c r="F146" i="9"/>
  <c r="E146" i="9"/>
  <c r="L145" i="9"/>
  <c r="K145" i="9"/>
  <c r="I145" i="9"/>
  <c r="H145" i="9"/>
  <c r="G145" i="9"/>
  <c r="F145" i="9"/>
  <c r="E145" i="9"/>
  <c r="L144" i="9"/>
  <c r="K144" i="9"/>
  <c r="I144" i="9"/>
  <c r="H144" i="9"/>
  <c r="G144" i="9"/>
  <c r="F144" i="9"/>
  <c r="E144" i="9"/>
  <c r="L143" i="9"/>
  <c r="K143" i="9"/>
  <c r="I143" i="9"/>
  <c r="H143" i="9"/>
  <c r="G143" i="9"/>
  <c r="F143" i="9"/>
  <c r="E143" i="9"/>
  <c r="L142" i="9"/>
  <c r="K142" i="9"/>
  <c r="I142" i="9"/>
  <c r="H142" i="9"/>
  <c r="G142" i="9"/>
  <c r="F142" i="9"/>
  <c r="E142" i="9"/>
  <c r="L141" i="9"/>
  <c r="K141" i="9"/>
  <c r="I141" i="9"/>
  <c r="H141" i="9"/>
  <c r="G141" i="9"/>
  <c r="F141" i="9"/>
  <c r="E141" i="9"/>
  <c r="L140" i="9"/>
  <c r="K140" i="9"/>
  <c r="I140" i="9"/>
  <c r="H140" i="9"/>
  <c r="G140" i="9"/>
  <c r="F140" i="9"/>
  <c r="E140" i="9"/>
  <c r="L139" i="9"/>
  <c r="K139" i="9"/>
  <c r="I139" i="9"/>
  <c r="H139" i="9"/>
  <c r="G139" i="9"/>
  <c r="F139" i="9"/>
  <c r="E139" i="9"/>
  <c r="L138" i="9"/>
  <c r="K138" i="9"/>
  <c r="I138" i="9"/>
  <c r="H138" i="9"/>
  <c r="G138" i="9"/>
  <c r="F138" i="9"/>
  <c r="E138" i="9"/>
  <c r="L137" i="9"/>
  <c r="K137" i="9"/>
  <c r="I137" i="9"/>
  <c r="H137" i="9"/>
  <c r="G137" i="9"/>
  <c r="F137" i="9"/>
  <c r="E137" i="9"/>
  <c r="L136" i="9"/>
  <c r="K136" i="9"/>
  <c r="I136" i="9"/>
  <c r="H136" i="9"/>
  <c r="G136" i="9"/>
  <c r="F136" i="9"/>
  <c r="E136" i="9"/>
  <c r="L135" i="9"/>
  <c r="K135" i="9"/>
  <c r="I135" i="9"/>
  <c r="H135" i="9"/>
  <c r="G135" i="9"/>
  <c r="F135" i="9"/>
  <c r="E135" i="9"/>
  <c r="L134" i="9"/>
  <c r="K134" i="9"/>
  <c r="I134" i="9"/>
  <c r="H134" i="9"/>
  <c r="G134" i="9"/>
  <c r="F134" i="9"/>
  <c r="E134" i="9"/>
  <c r="L133" i="9"/>
  <c r="K133" i="9"/>
  <c r="I133" i="9"/>
  <c r="H133" i="9"/>
  <c r="G133" i="9"/>
  <c r="F133" i="9"/>
  <c r="E133" i="9"/>
  <c r="L132" i="9"/>
  <c r="K132" i="9"/>
  <c r="I132" i="9"/>
  <c r="H132" i="9"/>
  <c r="G132" i="9"/>
  <c r="F132" i="9"/>
  <c r="E132" i="9"/>
  <c r="L131" i="9"/>
  <c r="K131" i="9"/>
  <c r="I131" i="9"/>
  <c r="H131" i="9"/>
  <c r="G131" i="9"/>
  <c r="F131" i="9"/>
  <c r="E131" i="9"/>
  <c r="L130" i="9"/>
  <c r="K130" i="9"/>
  <c r="I130" i="9"/>
  <c r="H130" i="9"/>
  <c r="G130" i="9"/>
  <c r="F130" i="9"/>
  <c r="E130" i="9"/>
  <c r="L129" i="9"/>
  <c r="K129" i="9"/>
  <c r="I129" i="9"/>
  <c r="H129" i="9"/>
  <c r="G129" i="9"/>
  <c r="F129" i="9"/>
  <c r="E129" i="9"/>
  <c r="L128" i="9"/>
  <c r="K128" i="9"/>
  <c r="I128" i="9"/>
  <c r="H128" i="9"/>
  <c r="G128" i="9"/>
  <c r="F128" i="9"/>
  <c r="E128" i="9"/>
  <c r="L127" i="9"/>
  <c r="K127" i="9"/>
  <c r="I127" i="9"/>
  <c r="H127" i="9"/>
  <c r="G127" i="9"/>
  <c r="F127" i="9"/>
  <c r="E127" i="9"/>
  <c r="L126" i="9"/>
  <c r="K126" i="9"/>
  <c r="I126" i="9"/>
  <c r="H126" i="9"/>
  <c r="G126" i="9"/>
  <c r="F126" i="9"/>
  <c r="E126" i="9"/>
  <c r="L125" i="9"/>
  <c r="K125" i="9"/>
  <c r="I125" i="9"/>
  <c r="H125" i="9"/>
  <c r="G125" i="9"/>
  <c r="F125" i="9"/>
  <c r="E125" i="9"/>
  <c r="L124" i="9"/>
  <c r="K124" i="9"/>
  <c r="I124" i="9"/>
  <c r="H124" i="9"/>
  <c r="G124" i="9"/>
  <c r="F124" i="9"/>
  <c r="E124" i="9"/>
  <c r="L123" i="9"/>
  <c r="K123" i="9"/>
  <c r="I123" i="9"/>
  <c r="H123" i="9"/>
  <c r="G123" i="9"/>
  <c r="F123" i="9"/>
  <c r="E123" i="9"/>
  <c r="L122" i="9"/>
  <c r="K122" i="9"/>
  <c r="I122" i="9"/>
  <c r="H122" i="9"/>
  <c r="G122" i="9"/>
  <c r="F122" i="9"/>
  <c r="E122" i="9"/>
  <c r="L121" i="9"/>
  <c r="K121" i="9"/>
  <c r="I121" i="9"/>
  <c r="H121" i="9"/>
  <c r="G121" i="9"/>
  <c r="F121" i="9"/>
  <c r="E121" i="9"/>
  <c r="L120" i="9"/>
  <c r="K120" i="9"/>
  <c r="I120" i="9"/>
  <c r="H120" i="9"/>
  <c r="G120" i="9"/>
  <c r="F120" i="9"/>
  <c r="E120" i="9"/>
  <c r="L119" i="9"/>
  <c r="K119" i="9"/>
  <c r="I119" i="9"/>
  <c r="H119" i="9"/>
  <c r="G119" i="9"/>
  <c r="F119" i="9"/>
  <c r="E119" i="9"/>
  <c r="L118" i="9"/>
  <c r="K118" i="9"/>
  <c r="I118" i="9"/>
  <c r="H118" i="9"/>
  <c r="G118" i="9"/>
  <c r="F118" i="9"/>
  <c r="E118" i="9"/>
  <c r="L117" i="9"/>
  <c r="K117" i="9"/>
  <c r="I117" i="9"/>
  <c r="H117" i="9"/>
  <c r="G117" i="9"/>
  <c r="F117" i="9"/>
  <c r="E117" i="9"/>
  <c r="L116" i="9"/>
  <c r="K116" i="9"/>
  <c r="I116" i="9"/>
  <c r="H116" i="9"/>
  <c r="G116" i="9"/>
  <c r="F116" i="9"/>
  <c r="E116" i="9"/>
  <c r="L115" i="9"/>
  <c r="K115" i="9"/>
  <c r="I115" i="9"/>
  <c r="H115" i="9"/>
  <c r="G115" i="9"/>
  <c r="F115" i="9"/>
  <c r="E115" i="9"/>
  <c r="L114" i="9"/>
  <c r="K114" i="9"/>
  <c r="I114" i="9"/>
  <c r="H114" i="9"/>
  <c r="G114" i="9"/>
  <c r="F114" i="9"/>
  <c r="E114" i="9"/>
  <c r="L113" i="9"/>
  <c r="K113" i="9"/>
  <c r="I113" i="9"/>
  <c r="H113" i="9"/>
  <c r="G113" i="9"/>
  <c r="F113" i="9"/>
  <c r="E113" i="9"/>
  <c r="L112" i="9"/>
  <c r="K112" i="9"/>
  <c r="I112" i="9"/>
  <c r="H112" i="9"/>
  <c r="G112" i="9"/>
  <c r="F112" i="9"/>
  <c r="E112" i="9"/>
  <c r="L111" i="9"/>
  <c r="K111" i="9"/>
  <c r="I111" i="9"/>
  <c r="H111" i="9"/>
  <c r="G111" i="9"/>
  <c r="F111" i="9"/>
  <c r="E111" i="9"/>
  <c r="L110" i="9"/>
  <c r="K110" i="9"/>
  <c r="I110" i="9"/>
  <c r="H110" i="9"/>
  <c r="G110" i="9"/>
  <c r="F110" i="9"/>
  <c r="E110" i="9"/>
  <c r="L109" i="9"/>
  <c r="K109" i="9"/>
  <c r="I109" i="9"/>
  <c r="H109" i="9"/>
  <c r="G109" i="9"/>
  <c r="F109" i="9"/>
  <c r="E109" i="9"/>
  <c r="L108" i="9"/>
  <c r="K108" i="9"/>
  <c r="I108" i="9"/>
  <c r="H108" i="9"/>
  <c r="G108" i="9"/>
  <c r="F108" i="9"/>
  <c r="E108" i="9"/>
  <c r="L107" i="9"/>
  <c r="K107" i="9"/>
  <c r="I107" i="9"/>
  <c r="H107" i="9"/>
  <c r="G107" i="9"/>
  <c r="F107" i="9"/>
  <c r="E107" i="9"/>
  <c r="L106" i="9"/>
  <c r="K106" i="9"/>
  <c r="I106" i="9"/>
  <c r="H106" i="9"/>
  <c r="G106" i="9"/>
  <c r="F106" i="9"/>
  <c r="E106" i="9"/>
  <c r="L105" i="9"/>
  <c r="K105" i="9"/>
  <c r="I105" i="9"/>
  <c r="H105" i="9"/>
  <c r="G105" i="9"/>
  <c r="F105" i="9"/>
  <c r="E105" i="9"/>
  <c r="L104" i="9"/>
  <c r="K104" i="9"/>
  <c r="I104" i="9"/>
  <c r="H104" i="9"/>
  <c r="G104" i="9"/>
  <c r="F104" i="9"/>
  <c r="E104" i="9"/>
  <c r="L103" i="9"/>
  <c r="K103" i="9"/>
  <c r="I103" i="9"/>
  <c r="H103" i="9"/>
  <c r="G103" i="9"/>
  <c r="F103" i="9"/>
  <c r="E103" i="9"/>
  <c r="L102" i="9"/>
  <c r="K102" i="9"/>
  <c r="I102" i="9"/>
  <c r="H102" i="9"/>
  <c r="G102" i="9"/>
  <c r="F102" i="9"/>
  <c r="E102" i="9"/>
  <c r="L101" i="9"/>
  <c r="K101" i="9"/>
  <c r="I101" i="9"/>
  <c r="H101" i="9"/>
  <c r="G101" i="9"/>
  <c r="F101" i="9"/>
  <c r="E101" i="9"/>
  <c r="L100" i="9"/>
  <c r="K100" i="9"/>
  <c r="I100" i="9"/>
  <c r="H100" i="9"/>
  <c r="G100" i="9"/>
  <c r="F100" i="9"/>
  <c r="E100" i="9"/>
  <c r="L99" i="9"/>
  <c r="K99" i="9"/>
  <c r="I99" i="9"/>
  <c r="H99" i="9"/>
  <c r="G99" i="9"/>
  <c r="F99" i="9"/>
  <c r="E99" i="9"/>
  <c r="L98" i="9"/>
  <c r="K98" i="9"/>
  <c r="I98" i="9"/>
  <c r="H98" i="9"/>
  <c r="G98" i="9"/>
  <c r="F98" i="9"/>
  <c r="E98" i="9"/>
  <c r="L97" i="9"/>
  <c r="K97" i="9"/>
  <c r="I97" i="9"/>
  <c r="H97" i="9"/>
  <c r="G97" i="9"/>
  <c r="F97" i="9"/>
  <c r="E97" i="9"/>
  <c r="L96" i="9"/>
  <c r="K96" i="9"/>
  <c r="I96" i="9"/>
  <c r="H96" i="9"/>
  <c r="G96" i="9"/>
  <c r="F96" i="9"/>
  <c r="E96" i="9"/>
  <c r="L95" i="9"/>
  <c r="K95" i="9"/>
  <c r="I95" i="9"/>
  <c r="H95" i="9"/>
  <c r="G95" i="9"/>
  <c r="F95" i="9"/>
  <c r="E95" i="9"/>
  <c r="L94" i="9"/>
  <c r="K94" i="9"/>
  <c r="I94" i="9"/>
  <c r="H94" i="9"/>
  <c r="G94" i="9"/>
  <c r="F94" i="9"/>
  <c r="E94" i="9"/>
  <c r="L93" i="9"/>
  <c r="K93" i="9"/>
  <c r="I93" i="9"/>
  <c r="H93" i="9"/>
  <c r="G93" i="9"/>
  <c r="F93" i="9"/>
  <c r="E93" i="9"/>
  <c r="L92" i="9"/>
  <c r="K92" i="9"/>
  <c r="I92" i="9"/>
  <c r="H92" i="9"/>
  <c r="G92" i="9"/>
  <c r="F92" i="9"/>
  <c r="E92" i="9"/>
  <c r="L91" i="9"/>
  <c r="K91" i="9"/>
  <c r="I91" i="9"/>
  <c r="H91" i="9"/>
  <c r="G91" i="9"/>
  <c r="F91" i="9"/>
  <c r="E91" i="9"/>
  <c r="L90" i="9"/>
  <c r="K90" i="9"/>
  <c r="I90" i="9"/>
  <c r="H90" i="9"/>
  <c r="G90" i="9"/>
  <c r="F90" i="9"/>
  <c r="E90" i="9"/>
  <c r="L89" i="9"/>
  <c r="K89" i="9"/>
  <c r="I89" i="9"/>
  <c r="H89" i="9"/>
  <c r="G89" i="9"/>
  <c r="F89" i="9"/>
  <c r="E89" i="9"/>
  <c r="L88" i="9"/>
  <c r="K88" i="9"/>
  <c r="I88" i="9"/>
  <c r="H88" i="9"/>
  <c r="G88" i="9"/>
  <c r="F88" i="9"/>
  <c r="E88" i="9"/>
  <c r="L87" i="9"/>
  <c r="K87" i="9"/>
  <c r="I87" i="9"/>
  <c r="H87" i="9"/>
  <c r="G87" i="9"/>
  <c r="F87" i="9"/>
  <c r="E87" i="9"/>
  <c r="L86" i="9"/>
  <c r="K86" i="9"/>
  <c r="I86" i="9"/>
  <c r="H86" i="9"/>
  <c r="G86" i="9"/>
  <c r="F86" i="9"/>
  <c r="E86" i="9"/>
  <c r="L85" i="9"/>
  <c r="K85" i="9"/>
  <c r="I85" i="9"/>
  <c r="H85" i="9"/>
  <c r="G85" i="9"/>
  <c r="F85" i="9"/>
  <c r="E85" i="9"/>
  <c r="L84" i="9"/>
  <c r="K84" i="9"/>
  <c r="I84" i="9"/>
  <c r="H84" i="9"/>
  <c r="G84" i="9"/>
  <c r="F84" i="9"/>
  <c r="E84" i="9"/>
  <c r="L83" i="9"/>
  <c r="K83" i="9"/>
  <c r="I83" i="9"/>
  <c r="H83" i="9"/>
  <c r="G83" i="9"/>
  <c r="F83" i="9"/>
  <c r="E83" i="9"/>
  <c r="L82" i="9"/>
  <c r="K82" i="9"/>
  <c r="I82" i="9"/>
  <c r="H82" i="9"/>
  <c r="G82" i="9"/>
  <c r="F82" i="9"/>
  <c r="E82" i="9"/>
  <c r="L81" i="9"/>
  <c r="K81" i="9"/>
  <c r="I81" i="9"/>
  <c r="H81" i="9"/>
  <c r="G81" i="9"/>
  <c r="F81" i="9"/>
  <c r="E81" i="9"/>
  <c r="L80" i="9"/>
  <c r="K80" i="9"/>
  <c r="I80" i="9"/>
  <c r="H80" i="9"/>
  <c r="G80" i="9"/>
  <c r="F80" i="9"/>
  <c r="E80" i="9"/>
  <c r="L79" i="9"/>
  <c r="K79" i="9"/>
  <c r="I79" i="9"/>
  <c r="H79" i="9"/>
  <c r="G79" i="9"/>
  <c r="F79" i="9"/>
  <c r="E79" i="9"/>
  <c r="L78" i="9"/>
  <c r="K78" i="9"/>
  <c r="I78" i="9"/>
  <c r="H78" i="9"/>
  <c r="G78" i="9"/>
  <c r="F78" i="9"/>
  <c r="E78" i="9"/>
  <c r="L77" i="9"/>
  <c r="K77" i="9"/>
  <c r="I77" i="9"/>
  <c r="H77" i="9"/>
  <c r="G77" i="9"/>
  <c r="F77" i="9"/>
  <c r="E77" i="9"/>
  <c r="L76" i="9"/>
  <c r="K76" i="9"/>
  <c r="I76" i="9"/>
  <c r="H76" i="9"/>
  <c r="G76" i="9"/>
  <c r="F76" i="9"/>
  <c r="E76" i="9"/>
  <c r="L75" i="9"/>
  <c r="K75" i="9"/>
  <c r="I75" i="9"/>
  <c r="H75" i="9"/>
  <c r="G75" i="9"/>
  <c r="F75" i="9"/>
  <c r="E75" i="9"/>
  <c r="L74" i="9"/>
  <c r="K74" i="9"/>
  <c r="I74" i="9"/>
  <c r="H74" i="9"/>
  <c r="G74" i="9"/>
  <c r="F74" i="9"/>
  <c r="E74" i="9"/>
  <c r="L73" i="9"/>
  <c r="K73" i="9"/>
  <c r="I73" i="9"/>
  <c r="H73" i="9"/>
  <c r="G73" i="9"/>
  <c r="F73" i="9"/>
  <c r="E73" i="9"/>
  <c r="L72" i="9"/>
  <c r="K72" i="9"/>
  <c r="I72" i="9"/>
  <c r="H72" i="9"/>
  <c r="G72" i="9"/>
  <c r="F72" i="9"/>
  <c r="E72" i="9"/>
  <c r="L71" i="9"/>
  <c r="K71" i="9"/>
  <c r="I71" i="9"/>
  <c r="H71" i="9"/>
  <c r="G71" i="9"/>
  <c r="F71" i="9"/>
  <c r="E71" i="9"/>
  <c r="L70" i="9"/>
  <c r="K70" i="9"/>
  <c r="I70" i="9"/>
  <c r="H70" i="9"/>
  <c r="G70" i="9"/>
  <c r="F70" i="9"/>
  <c r="E70" i="9"/>
  <c r="L69" i="9"/>
  <c r="K69" i="9"/>
  <c r="I69" i="9"/>
  <c r="H69" i="9"/>
  <c r="G69" i="9"/>
  <c r="F69" i="9"/>
  <c r="E69" i="9"/>
  <c r="L68" i="9"/>
  <c r="K68" i="9"/>
  <c r="I68" i="9"/>
  <c r="H68" i="9"/>
  <c r="G68" i="9"/>
  <c r="F68" i="9"/>
  <c r="E68" i="9"/>
  <c r="L67" i="9"/>
  <c r="K67" i="9"/>
  <c r="I67" i="9"/>
  <c r="H67" i="9"/>
  <c r="G67" i="9"/>
  <c r="F67" i="9"/>
  <c r="E67" i="9"/>
  <c r="L66" i="9"/>
  <c r="K66" i="9"/>
  <c r="I66" i="9"/>
  <c r="H66" i="9"/>
  <c r="G66" i="9"/>
  <c r="F66" i="9"/>
  <c r="E66" i="9"/>
  <c r="L65" i="9"/>
  <c r="K65" i="9"/>
  <c r="I65" i="9"/>
  <c r="H65" i="9"/>
  <c r="G65" i="9"/>
  <c r="F65" i="9"/>
  <c r="E65" i="9"/>
  <c r="L64" i="9"/>
  <c r="K64" i="9"/>
  <c r="I64" i="9"/>
  <c r="H64" i="9"/>
  <c r="G64" i="9"/>
  <c r="F64" i="9"/>
  <c r="E64" i="9"/>
  <c r="L63" i="9"/>
  <c r="K63" i="9"/>
  <c r="I63" i="9"/>
  <c r="H63" i="9"/>
  <c r="G63" i="9"/>
  <c r="F63" i="9"/>
  <c r="E63" i="9"/>
  <c r="L62" i="9"/>
  <c r="K62" i="9"/>
  <c r="I62" i="9"/>
  <c r="H62" i="9"/>
  <c r="G62" i="9"/>
  <c r="F62" i="9"/>
  <c r="E62" i="9"/>
  <c r="L61" i="9"/>
  <c r="K61" i="9"/>
  <c r="I61" i="9"/>
  <c r="H61" i="9"/>
  <c r="G61" i="9"/>
  <c r="F61" i="9"/>
  <c r="E61" i="9"/>
  <c r="L60" i="9"/>
  <c r="K60" i="9"/>
  <c r="I60" i="9"/>
  <c r="H60" i="9"/>
  <c r="G60" i="9"/>
  <c r="F60" i="9"/>
  <c r="E60" i="9"/>
  <c r="L59" i="9"/>
  <c r="K59" i="9"/>
  <c r="I59" i="9"/>
  <c r="H59" i="9"/>
  <c r="G59" i="9"/>
  <c r="F59" i="9"/>
  <c r="E59" i="9"/>
  <c r="L58" i="9"/>
  <c r="K58" i="9"/>
  <c r="I58" i="9"/>
  <c r="H58" i="9"/>
  <c r="G58" i="9"/>
  <c r="F58" i="9"/>
  <c r="E58" i="9"/>
  <c r="L57" i="9"/>
  <c r="K57" i="9"/>
  <c r="I57" i="9"/>
  <c r="H57" i="9"/>
  <c r="G57" i="9"/>
  <c r="F57" i="9"/>
  <c r="E57" i="9"/>
  <c r="L56" i="9"/>
  <c r="K56" i="9"/>
  <c r="I56" i="9"/>
  <c r="H56" i="9"/>
  <c r="G56" i="9"/>
  <c r="F56" i="9"/>
  <c r="E56" i="9"/>
  <c r="L55" i="9"/>
  <c r="K55" i="9"/>
  <c r="I55" i="9"/>
  <c r="H55" i="9"/>
  <c r="G55" i="9"/>
  <c r="F55" i="9"/>
  <c r="E55" i="9"/>
  <c r="L54" i="9"/>
  <c r="K54" i="9"/>
  <c r="I54" i="9"/>
  <c r="H54" i="9"/>
  <c r="G54" i="9"/>
  <c r="F54" i="9"/>
  <c r="E54" i="9"/>
  <c r="L53" i="9"/>
  <c r="K53" i="9"/>
  <c r="I53" i="9"/>
  <c r="H53" i="9"/>
  <c r="G53" i="9"/>
  <c r="F53" i="9"/>
  <c r="E53" i="9"/>
  <c r="L52" i="9"/>
  <c r="K52" i="9"/>
  <c r="I52" i="9"/>
  <c r="H52" i="9"/>
  <c r="G52" i="9"/>
  <c r="F52" i="9"/>
  <c r="E52" i="9"/>
  <c r="L51" i="9"/>
  <c r="K51" i="9"/>
  <c r="I51" i="9"/>
  <c r="H51" i="9"/>
  <c r="G51" i="9"/>
  <c r="F51" i="9"/>
  <c r="E51" i="9"/>
  <c r="L50" i="9"/>
  <c r="K50" i="9"/>
  <c r="I50" i="9"/>
  <c r="H50" i="9"/>
  <c r="G50" i="9"/>
  <c r="F50" i="9"/>
  <c r="E50" i="9"/>
  <c r="L49" i="9"/>
  <c r="K49" i="9"/>
  <c r="I49" i="9"/>
  <c r="H49" i="9"/>
  <c r="G49" i="9"/>
  <c r="F49" i="9"/>
  <c r="E49" i="9"/>
  <c r="L48" i="9"/>
  <c r="K48" i="9"/>
  <c r="I48" i="9"/>
  <c r="H48" i="9"/>
  <c r="G48" i="9"/>
  <c r="F48" i="9"/>
  <c r="E48" i="9"/>
  <c r="L47" i="9"/>
  <c r="K47" i="9"/>
  <c r="I47" i="9"/>
  <c r="H47" i="9"/>
  <c r="G47" i="9"/>
  <c r="F47" i="9"/>
  <c r="E47" i="9"/>
  <c r="L46" i="9"/>
  <c r="K46" i="9"/>
  <c r="I46" i="9"/>
  <c r="H46" i="9"/>
  <c r="G46" i="9"/>
  <c r="F46" i="9"/>
  <c r="E46" i="9"/>
  <c r="L45" i="9"/>
  <c r="K45" i="9"/>
  <c r="I45" i="9"/>
  <c r="H45" i="9"/>
  <c r="G45" i="9"/>
  <c r="F45" i="9"/>
  <c r="E45" i="9"/>
  <c r="L44" i="9"/>
  <c r="K44" i="9"/>
  <c r="I44" i="9"/>
  <c r="H44" i="9"/>
  <c r="G44" i="9"/>
  <c r="F44" i="9"/>
  <c r="E44" i="9"/>
  <c r="L43" i="9"/>
  <c r="K43" i="9"/>
  <c r="I43" i="9"/>
  <c r="H43" i="9"/>
  <c r="G43" i="9"/>
  <c r="F43" i="9"/>
  <c r="E43" i="9"/>
  <c r="L42" i="9"/>
  <c r="K42" i="9"/>
  <c r="I42" i="9"/>
  <c r="H42" i="9"/>
  <c r="G42" i="9"/>
  <c r="F42" i="9"/>
  <c r="E42" i="9"/>
  <c r="L41" i="9"/>
  <c r="K41" i="9"/>
  <c r="I41" i="9"/>
  <c r="H41" i="9"/>
  <c r="G41" i="9"/>
  <c r="F41" i="9"/>
  <c r="E41" i="9"/>
  <c r="L40" i="9"/>
  <c r="K40" i="9"/>
  <c r="I40" i="9"/>
  <c r="H40" i="9"/>
  <c r="G40" i="9"/>
  <c r="F40" i="9"/>
  <c r="E40" i="9"/>
  <c r="L39" i="9"/>
  <c r="K39" i="9"/>
  <c r="I39" i="9"/>
  <c r="H39" i="9"/>
  <c r="G39" i="9"/>
  <c r="F39" i="9"/>
  <c r="E39" i="9"/>
  <c r="L38" i="9"/>
  <c r="K38" i="9"/>
  <c r="I38" i="9"/>
  <c r="H38" i="9"/>
  <c r="G38" i="9"/>
  <c r="F38" i="9"/>
  <c r="E38" i="9"/>
  <c r="L37" i="9"/>
  <c r="K37" i="9"/>
  <c r="I37" i="9"/>
  <c r="H37" i="9"/>
  <c r="G37" i="9"/>
  <c r="F37" i="9"/>
  <c r="E37" i="9"/>
  <c r="L36" i="9"/>
  <c r="K36" i="9"/>
  <c r="I36" i="9"/>
  <c r="H36" i="9"/>
  <c r="G36" i="9"/>
  <c r="F36" i="9"/>
  <c r="E36" i="9"/>
  <c r="L35" i="9"/>
  <c r="K35" i="9"/>
  <c r="I35" i="9"/>
  <c r="H35" i="9"/>
  <c r="G35" i="9"/>
  <c r="F35" i="9"/>
  <c r="E35" i="9"/>
  <c r="L34" i="9"/>
  <c r="K34" i="9"/>
  <c r="I34" i="9"/>
  <c r="H34" i="9"/>
  <c r="G34" i="9"/>
  <c r="F34" i="9"/>
  <c r="E34" i="9"/>
  <c r="L33" i="9"/>
  <c r="K33" i="9"/>
  <c r="I33" i="9"/>
  <c r="H33" i="9"/>
  <c r="G33" i="9"/>
  <c r="F33" i="9"/>
  <c r="E33" i="9"/>
  <c r="L32" i="9"/>
  <c r="K32" i="9"/>
  <c r="I32" i="9"/>
  <c r="H32" i="9"/>
  <c r="G32" i="9"/>
  <c r="F32" i="9"/>
  <c r="E32" i="9"/>
  <c r="L31" i="9"/>
  <c r="K31" i="9"/>
  <c r="I31" i="9"/>
  <c r="H31" i="9"/>
  <c r="G31" i="9"/>
  <c r="F31" i="9"/>
  <c r="E31" i="9"/>
  <c r="L30" i="9"/>
  <c r="K30" i="9"/>
  <c r="I30" i="9"/>
  <c r="H30" i="9"/>
  <c r="G30" i="9"/>
  <c r="F30" i="9"/>
  <c r="E30" i="9"/>
  <c r="L29" i="9"/>
  <c r="K29" i="9"/>
  <c r="I29" i="9"/>
  <c r="H29" i="9"/>
  <c r="G29" i="9"/>
  <c r="F29" i="9"/>
  <c r="E29" i="9"/>
  <c r="L28" i="9"/>
  <c r="K28" i="9"/>
  <c r="I28" i="9"/>
  <c r="H28" i="9"/>
  <c r="G28" i="9"/>
  <c r="F28" i="9"/>
  <c r="E28" i="9"/>
  <c r="L27" i="9"/>
  <c r="K27" i="9"/>
  <c r="I27" i="9"/>
  <c r="H27" i="9"/>
  <c r="G27" i="9"/>
  <c r="F27" i="9"/>
  <c r="E27" i="9"/>
  <c r="L26" i="9"/>
  <c r="K26" i="9"/>
  <c r="I26" i="9"/>
  <c r="H26" i="9"/>
  <c r="G26" i="9"/>
  <c r="F26" i="9"/>
  <c r="E26" i="9"/>
  <c r="L25" i="9"/>
  <c r="K25" i="9"/>
  <c r="I25" i="9"/>
  <c r="H25" i="9"/>
  <c r="G25" i="9"/>
  <c r="F25" i="9"/>
  <c r="E25" i="9"/>
  <c r="L24" i="9"/>
  <c r="K24" i="9"/>
  <c r="I24" i="9"/>
  <c r="H24" i="9"/>
  <c r="G24" i="9"/>
  <c r="F24" i="9"/>
  <c r="E24" i="9"/>
  <c r="L23" i="9"/>
  <c r="K23" i="9"/>
  <c r="I23" i="9"/>
  <c r="H23" i="9"/>
  <c r="G23" i="9"/>
  <c r="F23" i="9"/>
  <c r="E23" i="9"/>
  <c r="L22" i="9"/>
  <c r="K22" i="9"/>
  <c r="I22" i="9"/>
  <c r="H22" i="9"/>
  <c r="G22" i="9"/>
  <c r="F22" i="9"/>
  <c r="E22" i="9"/>
  <c r="L21" i="9"/>
  <c r="K21" i="9"/>
  <c r="I21" i="9"/>
  <c r="H21" i="9"/>
  <c r="G21" i="9"/>
  <c r="F21" i="9"/>
  <c r="E21" i="9"/>
  <c r="L20" i="9"/>
  <c r="K20" i="9"/>
  <c r="I20" i="9"/>
  <c r="H20" i="9"/>
  <c r="G20" i="9"/>
  <c r="F20" i="9"/>
  <c r="E20" i="9"/>
  <c r="L19" i="9"/>
  <c r="K19" i="9"/>
  <c r="I19" i="9"/>
  <c r="H19" i="9"/>
  <c r="G19" i="9"/>
  <c r="F19" i="9"/>
  <c r="E19" i="9"/>
  <c r="L18" i="9"/>
  <c r="K18" i="9"/>
  <c r="I18" i="9"/>
  <c r="H18" i="9"/>
  <c r="G18" i="9"/>
  <c r="F18" i="9"/>
  <c r="E18" i="9"/>
  <c r="L17" i="9"/>
  <c r="K17" i="9"/>
  <c r="I17" i="9"/>
  <c r="H17" i="9"/>
  <c r="G17" i="9"/>
  <c r="F17" i="9"/>
  <c r="E17" i="9"/>
  <c r="L16" i="9"/>
  <c r="K16" i="9"/>
  <c r="I16" i="9"/>
  <c r="H16" i="9"/>
  <c r="G16" i="9"/>
  <c r="F16" i="9"/>
  <c r="E16" i="9"/>
  <c r="L15" i="9"/>
  <c r="K15" i="9"/>
  <c r="I15" i="9"/>
  <c r="H15" i="9"/>
  <c r="G15" i="9"/>
  <c r="F15" i="9"/>
  <c r="E15" i="9"/>
  <c r="L14" i="9"/>
  <c r="K14" i="9"/>
  <c r="I14" i="9"/>
  <c r="H14" i="9"/>
  <c r="G14" i="9"/>
  <c r="F14" i="9"/>
  <c r="E14" i="9"/>
  <c r="L13" i="9"/>
  <c r="K13" i="9"/>
  <c r="I13" i="9"/>
  <c r="H13" i="9"/>
  <c r="G13" i="9"/>
  <c r="F13" i="9"/>
  <c r="E13" i="9"/>
  <c r="L12" i="9"/>
  <c r="K12" i="9"/>
  <c r="I12" i="9"/>
  <c r="H12" i="9"/>
  <c r="G12" i="9"/>
  <c r="F12" i="9"/>
  <c r="E12" i="9"/>
  <c r="L11" i="9"/>
  <c r="K11" i="9"/>
  <c r="I11" i="9"/>
  <c r="H11" i="9"/>
  <c r="G11" i="9"/>
  <c r="F11" i="9"/>
  <c r="E11" i="9"/>
  <c r="L10" i="9"/>
  <c r="K10" i="9"/>
  <c r="I10" i="9"/>
  <c r="H10" i="9"/>
  <c r="G10" i="9"/>
  <c r="F10" i="9"/>
  <c r="E10" i="9"/>
  <c r="L9" i="9"/>
  <c r="K9" i="9"/>
  <c r="I9" i="9"/>
  <c r="H9" i="9"/>
  <c r="G9" i="9"/>
  <c r="F9" i="9"/>
  <c r="E9" i="9"/>
  <c r="L8" i="9"/>
  <c r="K8" i="9"/>
  <c r="I8" i="9"/>
  <c r="H8" i="9"/>
  <c r="G8" i="9"/>
  <c r="F8" i="9"/>
  <c r="E8" i="9"/>
  <c r="L7" i="9"/>
  <c r="K7" i="9"/>
  <c r="I7" i="9"/>
  <c r="H7" i="9"/>
  <c r="G7" i="9"/>
  <c r="F7" i="9"/>
  <c r="E7" i="9"/>
  <c r="L6" i="9"/>
  <c r="K6" i="9"/>
  <c r="I6" i="9"/>
  <c r="H6" i="9"/>
  <c r="G6" i="9"/>
  <c r="F6" i="9"/>
  <c r="E6" i="9"/>
  <c r="L5" i="9"/>
  <c r="K5" i="9"/>
  <c r="I5" i="9"/>
  <c r="H5" i="9"/>
  <c r="G5" i="9"/>
  <c r="F5" i="9"/>
  <c r="E5" i="9"/>
  <c r="L4" i="9"/>
  <c r="K4" i="9"/>
  <c r="I4" i="9"/>
  <c r="H4" i="9"/>
  <c r="G4" i="9"/>
  <c r="F4" i="9"/>
  <c r="E4" i="9"/>
  <c r="L3" i="9"/>
  <c r="I3" i="9"/>
  <c r="H3" i="9"/>
  <c r="G3" i="9"/>
  <c r="F3" i="9"/>
  <c r="E3" i="9"/>
  <c r="L2" i="9"/>
  <c r="K2" i="9"/>
  <c r="I2" i="9"/>
  <c r="H2" i="9"/>
  <c r="G2" i="9"/>
  <c r="F2" i="9"/>
  <c r="F21" i="27" s="1"/>
  <c r="E2" i="9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I4" i="43"/>
  <c r="I3" i="43"/>
  <c r="I2" i="43"/>
  <c r="K29" i="12"/>
  <c r="J29" i="12"/>
  <c r="K28" i="12"/>
  <c r="J28" i="12"/>
  <c r="K27" i="12"/>
  <c r="J27" i="12"/>
  <c r="K26" i="12"/>
  <c r="J26" i="12"/>
  <c r="K25" i="12"/>
  <c r="J25" i="12"/>
  <c r="K24" i="12"/>
  <c r="J24" i="12"/>
  <c r="K23" i="12"/>
  <c r="J23" i="12"/>
  <c r="K22" i="12"/>
  <c r="J22" i="12"/>
  <c r="K21" i="12"/>
  <c r="J21" i="12"/>
  <c r="K20" i="12"/>
  <c r="J20" i="12"/>
  <c r="K19" i="12"/>
  <c r="J19" i="12"/>
  <c r="K18" i="12"/>
  <c r="J18" i="12"/>
  <c r="K17" i="12"/>
  <c r="J17" i="12"/>
  <c r="K16" i="12"/>
  <c r="J16" i="12"/>
  <c r="K15" i="12"/>
  <c r="J15" i="12"/>
  <c r="K14" i="12"/>
  <c r="J14" i="12"/>
  <c r="K13" i="12"/>
  <c r="J13" i="12"/>
  <c r="K12" i="12"/>
  <c r="J12" i="12"/>
  <c r="K11" i="12"/>
  <c r="J11" i="12"/>
  <c r="K10" i="12"/>
  <c r="J10" i="12"/>
  <c r="K9" i="12"/>
  <c r="J9" i="12"/>
  <c r="K8" i="12"/>
  <c r="J8" i="12"/>
  <c r="K7" i="12"/>
  <c r="J7" i="12"/>
  <c r="K6" i="12"/>
  <c r="J6" i="12"/>
  <c r="K5" i="12"/>
  <c r="J5" i="12"/>
  <c r="K4" i="12"/>
  <c r="J4" i="12"/>
  <c r="K3" i="12"/>
  <c r="J3" i="12"/>
  <c r="K2" i="12"/>
  <c r="J2" i="12"/>
  <c r="P10" i="34" l="1"/>
  <c r="Q10" i="34" s="1"/>
  <c r="P14" i="34"/>
  <c r="P8" i="34"/>
  <c r="Q8" i="34" s="1"/>
  <c r="P12" i="34"/>
  <c r="Q12" i="34" s="1"/>
  <c r="L12" i="34" s="1"/>
  <c r="J6" i="34"/>
  <c r="K6" i="34" s="1"/>
  <c r="P7" i="34"/>
  <c r="P9" i="34"/>
  <c r="P11" i="34"/>
  <c r="P13" i="34"/>
  <c r="F4" i="27"/>
  <c r="F11" i="27"/>
  <c r="F18" i="27"/>
  <c r="F20" i="27"/>
  <c r="F13" i="27"/>
  <c r="F6" i="27"/>
  <c r="F22" i="27"/>
  <c r="F8" i="27"/>
  <c r="F15" i="27"/>
  <c r="F17" i="27"/>
  <c r="F24" i="27"/>
  <c r="F3" i="27"/>
  <c r="F10" i="27"/>
  <c r="F12" i="27"/>
  <c r="F19" i="27"/>
  <c r="F18" i="32"/>
  <c r="F5" i="27"/>
  <c r="K10" i="27"/>
  <c r="P10" i="27" s="1"/>
  <c r="K22" i="27"/>
  <c r="F19" i="32"/>
  <c r="F14" i="27"/>
  <c r="F7" i="27"/>
  <c r="F9" i="27"/>
  <c r="F16" i="27"/>
  <c r="F23" i="27"/>
  <c r="P22" i="27"/>
  <c r="F20" i="32"/>
  <c r="F4" i="32"/>
  <c r="F6" i="32"/>
  <c r="F8" i="32"/>
  <c r="F10" i="32"/>
  <c r="F12" i="32"/>
  <c r="F14" i="32"/>
  <c r="F16" i="32"/>
  <c r="F6" i="30"/>
  <c r="F3" i="32"/>
  <c r="F5" i="32"/>
  <c r="F7" i="32"/>
  <c r="K7" i="32" s="1"/>
  <c r="P7" i="32" s="1"/>
  <c r="F9" i="32"/>
  <c r="F11" i="32"/>
  <c r="F13" i="32"/>
  <c r="F15" i="32"/>
  <c r="F17" i="32"/>
  <c r="F7" i="30"/>
  <c r="F3" i="30"/>
  <c r="K3" i="30" s="1"/>
  <c r="P3" i="30" s="1"/>
  <c r="F5" i="30"/>
  <c r="K5" i="30" s="1"/>
  <c r="P5" i="30" s="1"/>
  <c r="F5" i="34"/>
  <c r="F6" i="38"/>
  <c r="F3" i="38"/>
  <c r="F3" i="34"/>
  <c r="F4" i="34"/>
  <c r="D5" i="34"/>
  <c r="D4" i="34"/>
  <c r="F16" i="38"/>
  <c r="F8" i="38"/>
  <c r="F10" i="38"/>
  <c r="F15" i="38"/>
  <c r="F5" i="38"/>
  <c r="F17" i="38"/>
  <c r="F11" i="38"/>
  <c r="F7" i="38"/>
  <c r="F12" i="38"/>
  <c r="F13" i="38"/>
  <c r="F4" i="38"/>
  <c r="F9" i="38"/>
  <c r="F14" i="38"/>
  <c r="P6" i="34" l="1"/>
  <c r="Q7" i="34"/>
  <c r="Q11" i="34"/>
  <c r="N8" i="42" l="1"/>
  <c r="E743" i="9" l="1"/>
  <c r="F3" i="44" l="1"/>
  <c r="J2" i="41"/>
  <c r="J2" i="30"/>
  <c r="M2" i="27" l="1"/>
  <c r="O2" i="27" s="1"/>
  <c r="H2" i="27"/>
  <c r="G2" i="27"/>
  <c r="J2" i="27" s="1"/>
  <c r="F2" i="28"/>
  <c r="H2" i="28"/>
  <c r="J2" i="28"/>
  <c r="I30" i="43"/>
  <c r="K30" i="12"/>
  <c r="J30" i="12"/>
  <c r="L743" i="9"/>
  <c r="K743" i="9"/>
  <c r="I743" i="9"/>
  <c r="H743" i="9"/>
  <c r="G743" i="9"/>
  <c r="F743" i="9"/>
  <c r="H8" i="43"/>
  <c r="Q10" i="27" l="1"/>
  <c r="L10" i="27" s="1"/>
  <c r="Q22" i="27"/>
  <c r="L22" i="27" s="1"/>
  <c r="Q7" i="32"/>
  <c r="L7" i="32" s="1"/>
  <c r="Q4" i="41"/>
  <c r="L4" i="41" s="1"/>
  <c r="Q5" i="30"/>
  <c r="F8" i="30"/>
  <c r="K8" i="30" s="1"/>
  <c r="P8" i="30" s="1"/>
  <c r="Q8" i="30" s="1"/>
  <c r="L8" i="30" s="1"/>
  <c r="F10" i="30"/>
  <c r="F4" i="41"/>
  <c r="K4" i="41" s="1"/>
  <c r="Q4" i="30"/>
  <c r="L4" i="30" s="1"/>
  <c r="F3" i="41"/>
  <c r="K3" i="41" s="1"/>
  <c r="F9" i="30"/>
  <c r="Q3" i="41"/>
  <c r="L3" i="41" s="1"/>
  <c r="Q4" i="28"/>
  <c r="L4" i="28" s="1"/>
  <c r="Q3" i="28"/>
  <c r="L3" i="28" s="1"/>
  <c r="Q3" i="30"/>
  <c r="L3" i="30" s="1"/>
  <c r="E16" i="38"/>
  <c r="E17" i="38"/>
  <c r="E10" i="38"/>
  <c r="E6" i="38"/>
  <c r="E8" i="38"/>
  <c r="E14" i="38"/>
  <c r="E3" i="38"/>
  <c r="E11" i="38"/>
  <c r="E4" i="38"/>
  <c r="E13" i="38"/>
  <c r="E7" i="38"/>
  <c r="E15" i="38"/>
  <c r="E12" i="38"/>
  <c r="E5" i="38"/>
  <c r="E9" i="38"/>
  <c r="A3" i="44"/>
  <c r="N6" i="42"/>
  <c r="N5" i="42"/>
  <c r="N4" i="42"/>
  <c r="N7" i="42"/>
  <c r="M2" i="32"/>
  <c r="O2" i="32" s="1"/>
  <c r="C2" i="32"/>
  <c r="B2" i="32"/>
  <c r="D2" i="32" s="1"/>
  <c r="C2" i="27" l="1"/>
  <c r="C2" i="28"/>
  <c r="C2" i="41"/>
  <c r="C2" i="30"/>
  <c r="C2" i="34"/>
  <c r="C2" i="38"/>
  <c r="G3" i="31" l="1"/>
  <c r="G16" i="31"/>
  <c r="G4" i="31"/>
  <c r="G5" i="31"/>
  <c r="G6" i="31"/>
  <c r="G7" i="31"/>
  <c r="G8" i="31" l="1"/>
  <c r="H3" i="31" s="1"/>
  <c r="J3" i="31" l="1"/>
  <c r="H5" i="31"/>
  <c r="H4" i="31"/>
  <c r="H6" i="31"/>
  <c r="H7" i="31"/>
  <c r="G20" i="31"/>
  <c r="G19" i="31"/>
  <c r="G18" i="31"/>
  <c r="G17" i="31"/>
  <c r="G21" i="31" l="1"/>
  <c r="H16" i="31" s="1"/>
  <c r="J7" i="31"/>
  <c r="K7" i="31" s="1"/>
  <c r="L7" i="31"/>
  <c r="L6" i="31"/>
  <c r="J6" i="31"/>
  <c r="K6" i="31" s="1"/>
  <c r="J4" i="31"/>
  <c r="K4" i="31" s="1"/>
  <c r="L4" i="31"/>
  <c r="L5" i="31"/>
  <c r="J5" i="31"/>
  <c r="K5" i="31" s="1"/>
  <c r="K3" i="31"/>
  <c r="M2" i="38"/>
  <c r="O2" i="38" s="1"/>
  <c r="M2" i="34"/>
  <c r="O2" i="34" s="1"/>
  <c r="M2" i="30"/>
  <c r="O2" i="30" s="1"/>
  <c r="M2" i="41"/>
  <c r="O2" i="41" s="1"/>
  <c r="M2" i="28"/>
  <c r="O2" i="28" s="1"/>
  <c r="B2" i="27"/>
  <c r="D2" i="27" s="1"/>
  <c r="H18" i="31" l="1"/>
  <c r="L18" i="31" s="1"/>
  <c r="H20" i="31"/>
  <c r="H19" i="31"/>
  <c r="L16" i="31"/>
  <c r="J16" i="31"/>
  <c r="K16" i="31" s="1"/>
  <c r="H17" i="31"/>
  <c r="F5" i="42"/>
  <c r="F4" i="42"/>
  <c r="B2" i="28"/>
  <c r="D2" i="28" s="1"/>
  <c r="B2" i="41"/>
  <c r="D2" i="41" s="1"/>
  <c r="B2" i="30"/>
  <c r="D2" i="30" s="1"/>
  <c r="B2" i="34"/>
  <c r="G2" i="34" s="1"/>
  <c r="H2" i="34" s="1"/>
  <c r="B2" i="38"/>
  <c r="D2" i="38" s="1"/>
  <c r="J2" i="34" l="1"/>
  <c r="K2" i="34" s="1"/>
  <c r="L2" i="34" s="1"/>
  <c r="J18" i="31"/>
  <c r="K18" i="31" s="1"/>
  <c r="J17" i="31"/>
  <c r="K17" i="31" s="1"/>
  <c r="L17" i="31"/>
  <c r="L19" i="31"/>
  <c r="J19" i="31"/>
  <c r="K19" i="31" s="1"/>
  <c r="J20" i="31"/>
  <c r="K20" i="31" s="1"/>
  <c r="L20" i="31"/>
  <c r="D2" i="34"/>
  <c r="Q2" i="41" l="1"/>
  <c r="L2" i="41" s="1"/>
  <c r="F2" i="27" l="1"/>
  <c r="K2" i="27" s="1"/>
  <c r="E2" i="38"/>
  <c r="F2" i="32"/>
  <c r="K2" i="32" s="1"/>
  <c r="F2" i="41"/>
  <c r="K2" i="41" s="1"/>
  <c r="F2" i="30"/>
  <c r="K2" i="30" s="1"/>
  <c r="F2" i="38"/>
  <c r="K2" i="38" s="1"/>
  <c r="P2" i="27" l="1"/>
  <c r="Q2" i="27" s="1"/>
  <c r="P2" i="32"/>
  <c r="Q2" i="32" s="1"/>
  <c r="P2" i="34"/>
  <c r="Q2" i="34" s="1"/>
  <c r="Q2" i="28"/>
  <c r="L2" i="28" s="1"/>
  <c r="P2" i="38"/>
  <c r="P2" i="30"/>
  <c r="Q2" i="38" l="1"/>
  <c r="Q2" i="30" l="1"/>
  <c r="Q9" i="34"/>
  <c r="L9" i="34" s="1"/>
  <c r="Q13" i="34"/>
  <c r="L13" i="34" s="1"/>
  <c r="Q14" i="34"/>
  <c r="L14" i="34" s="1"/>
  <c r="Q6" i="34" l="1"/>
  <c r="L6" i="34" s="1"/>
  <c r="Q15" i="38" l="1"/>
</calcChain>
</file>

<file path=xl/sharedStrings.xml><?xml version="1.0" encoding="utf-8"?>
<sst xmlns="http://schemas.openxmlformats.org/spreadsheetml/2006/main" count="5164" uniqueCount="324">
  <si>
    <t xml:space="preserve">Účet </t>
  </si>
  <si>
    <t>Nákl.str.</t>
  </si>
  <si>
    <t>Suma</t>
  </si>
  <si>
    <t>SND</t>
  </si>
  <si>
    <t>512.112000</t>
  </si>
  <si>
    <t>521.111000</t>
  </si>
  <si>
    <t>521.112000</t>
  </si>
  <si>
    <t>521.114100</t>
  </si>
  <si>
    <t>524.111000</t>
  </si>
  <si>
    <t>524.112000</t>
  </si>
  <si>
    <t>524.114100</t>
  </si>
  <si>
    <t>524.121000</t>
  </si>
  <si>
    <t>524.122000</t>
  </si>
  <si>
    <t>524.124100</t>
  </si>
  <si>
    <t>524.131000</t>
  </si>
  <si>
    <t>524.132000</t>
  </si>
  <si>
    <t>524.134100</t>
  </si>
  <si>
    <t>524.141000</t>
  </si>
  <si>
    <t>524.142000</t>
  </si>
  <si>
    <t>524.144100</t>
  </si>
  <si>
    <t>524.151000</t>
  </si>
  <si>
    <t>524.152000</t>
  </si>
  <si>
    <t>524.154100</t>
  </si>
  <si>
    <t>524.161000</t>
  </si>
  <si>
    <t>524.162000</t>
  </si>
  <si>
    <t>524.164100</t>
  </si>
  <si>
    <t>524.171000</t>
  </si>
  <si>
    <t>524.172000</t>
  </si>
  <si>
    <t>524.174100</t>
  </si>
  <si>
    <t>524.181100000</t>
  </si>
  <si>
    <t>524.181200000</t>
  </si>
  <si>
    <t>524.181410000</t>
  </si>
  <si>
    <t>527.121000</t>
  </si>
  <si>
    <t>527.122000</t>
  </si>
  <si>
    <t>527.124100</t>
  </si>
  <si>
    <t>527.151000</t>
  </si>
  <si>
    <t>527.152000</t>
  </si>
  <si>
    <t>527.154100</t>
  </si>
  <si>
    <t>527.161000</t>
  </si>
  <si>
    <t>527.191000</t>
  </si>
  <si>
    <t>527.192000</t>
  </si>
  <si>
    <t>527.194100</t>
  </si>
  <si>
    <t>527.134100</t>
  </si>
  <si>
    <t>527.144100</t>
  </si>
  <si>
    <t>521.121000</t>
  </si>
  <si>
    <t>Grand Total</t>
  </si>
  <si>
    <t>NS</t>
  </si>
  <si>
    <t>kod_med_prac</t>
  </si>
  <si>
    <t>nazov_med_prac</t>
  </si>
  <si>
    <t>kod_sns</t>
  </si>
  <si>
    <t>Chirurgické oddelenie</t>
  </si>
  <si>
    <t>Detské oddelenie</t>
  </si>
  <si>
    <t>Interné oddelenie</t>
  </si>
  <si>
    <t>JIS chirurgická</t>
  </si>
  <si>
    <t>JIS úrazová</t>
  </si>
  <si>
    <t>Centrálne operačné sály</t>
  </si>
  <si>
    <t>6b</t>
  </si>
  <si>
    <t>Pracovisko klinickej biochémie</t>
  </si>
  <si>
    <t>Chirurgická ambulancia</t>
  </si>
  <si>
    <t>Detská príjmová amb.</t>
  </si>
  <si>
    <t>Kardiologická ambulancia</t>
  </si>
  <si>
    <t>Ortopedická ambulancia</t>
  </si>
  <si>
    <t>Traumatologická ambulancia</t>
  </si>
  <si>
    <t>odbornost</t>
  </si>
  <si>
    <t>kapacita</t>
  </si>
  <si>
    <t>uvazokl</t>
  </si>
  <si>
    <t>uvazokop</t>
  </si>
  <si>
    <t>uvazokozp</t>
  </si>
  <si>
    <t>NULL</t>
  </si>
  <si>
    <t>kod_ns</t>
  </si>
  <si>
    <t>(Multiple Items)</t>
  </si>
  <si>
    <t>Suma.2</t>
  </si>
  <si>
    <t>Sum of Suma.2</t>
  </si>
  <si>
    <t>Typ</t>
  </si>
  <si>
    <t>SVLZ</t>
  </si>
  <si>
    <t>Sum of Sum of Suma.22</t>
  </si>
  <si>
    <t>chirurgia</t>
  </si>
  <si>
    <t>traumatológia</t>
  </si>
  <si>
    <t>Odbornost</t>
  </si>
  <si>
    <t>JIS</t>
  </si>
  <si>
    <t>Suma na jeden FTE</t>
  </si>
  <si>
    <t>Mzdové náklady lekárov</t>
  </si>
  <si>
    <t>Mzdové náklady ost. zdravotnícky personál</t>
  </si>
  <si>
    <t>Mzdové náklady nezdravotnícky personál</t>
  </si>
  <si>
    <t>Mzdové náklady ošetrovateľský personál</t>
  </si>
  <si>
    <t>Ucet</t>
  </si>
  <si>
    <t>Obsah</t>
  </si>
  <si>
    <t>SNS</t>
  </si>
  <si>
    <t>Povodny Stav</t>
  </si>
  <si>
    <t>Nazov Strediska</t>
  </si>
  <si>
    <t>Odbornosti</t>
  </si>
  <si>
    <t>Počet minút anestézie vrátane prípravy, dosledovania pacienta po operácii a súčinnosti</t>
  </si>
  <si>
    <t>čas (minúty)</t>
  </si>
  <si>
    <t>JZS</t>
  </si>
  <si>
    <t>POR</t>
  </si>
  <si>
    <t>AMB</t>
  </si>
  <si>
    <t>SNS1 Lozko povodne</t>
  </si>
  <si>
    <t>SNS1 Lozko Cielove</t>
  </si>
  <si>
    <t>LOZKO</t>
  </si>
  <si>
    <t>SNS2 JIS povodne</t>
  </si>
  <si>
    <t>SNS2 JIS Cielove</t>
  </si>
  <si>
    <t>SNS3,4 OP,ANEST povodne</t>
  </si>
  <si>
    <t>SNS3,4 OP,ANEST Cielove</t>
  </si>
  <si>
    <t>JZS - Povodne</t>
  </si>
  <si>
    <t>JZS - Cielove</t>
  </si>
  <si>
    <t>SNS 5 Porodne saly - Cielove</t>
  </si>
  <si>
    <t>SNS 5 Porodne saly - Povodne</t>
  </si>
  <si>
    <t>SVLZ - Povodne</t>
  </si>
  <si>
    <t>SVLZ - Cielove</t>
  </si>
  <si>
    <t>SNS9 Ambulancie - Povodne</t>
  </si>
  <si>
    <t>SNS9 Ambulancie  - Cielove</t>
  </si>
  <si>
    <t>Potrebný počet úväzkov</t>
  </si>
  <si>
    <t>SND 1 - lekári</t>
  </si>
  <si>
    <t>SND 2 - oš. Personál</t>
  </si>
  <si>
    <t>SND 3 - ostatný zdrav. personál</t>
  </si>
  <si>
    <t>Kód med. Pracoviska</t>
  </si>
  <si>
    <t>Názov med. Pracoviska</t>
  </si>
  <si>
    <t>pocet_VU</t>
  </si>
  <si>
    <t>Poznámka</t>
  </si>
  <si>
    <t>Suma zmena - Cieľové NS</t>
  </si>
  <si>
    <t>Zmena úväzkov - cieľové NS SND</t>
  </si>
  <si>
    <t>Cieľové NS SND</t>
  </si>
  <si>
    <t>Cieľové NS</t>
  </si>
  <si>
    <t>Suma zmena - Pôvodné NS</t>
  </si>
  <si>
    <t>Zmena úväzkov Pôvodné NS</t>
  </si>
  <si>
    <t>Počet úväzkov</t>
  </si>
  <si>
    <t>Názov Pôvodné NS</t>
  </si>
  <si>
    <t>Pôvodné NS</t>
  </si>
  <si>
    <t>Pôvodné NS SND</t>
  </si>
  <si>
    <t>Prázdny stĺpec</t>
  </si>
  <si>
    <t>Čas (minúty)</t>
  </si>
  <si>
    <t>Fond prac. času (minúty/rok)</t>
  </si>
  <si>
    <t>SVLZ DRG okruh Vstup</t>
  </si>
  <si>
    <t>SVLZ_body</t>
  </si>
  <si>
    <t>Úväzky SND1</t>
  </si>
  <si>
    <t>Úväzky SND3</t>
  </si>
  <si>
    <t>Sum of Zmena úväzkov Pôvodné NS</t>
  </si>
  <si>
    <t>Sum of Suma zmena - Pôvodné NS</t>
  </si>
  <si>
    <t>Počet Bodov</t>
  </si>
  <si>
    <t>Váha/Body</t>
  </si>
  <si>
    <t>Sum of Zmena úväzkov - cieľové NS SND</t>
  </si>
  <si>
    <t>Sum of Suma zmena - Cieľové NS</t>
  </si>
  <si>
    <t>Sum of Sum of Zmena úväzkov Pôvodné NS</t>
  </si>
  <si>
    <t>Anestéziológia</t>
  </si>
  <si>
    <t>Gyn_JZS</t>
  </si>
  <si>
    <t>Úsek endoskopie</t>
  </si>
  <si>
    <t>Urgentný príjem</t>
  </si>
  <si>
    <t>Gynekologická príjmová amb.</t>
  </si>
  <si>
    <t>Interná ambulancia</t>
  </si>
  <si>
    <t>Odd.úrazovej chirurgie</t>
  </si>
  <si>
    <t>OAIM</t>
  </si>
  <si>
    <t>JIS interná</t>
  </si>
  <si>
    <t>Pôrodná sála</t>
  </si>
  <si>
    <t>Gynekologicko-pôrodnícke odd.</t>
  </si>
  <si>
    <t>N12345680149</t>
  </si>
  <si>
    <t>N12345680122</t>
  </si>
  <si>
    <t>N12345620149</t>
  </si>
  <si>
    <t>N12345650135</t>
  </si>
  <si>
    <t>N12345650241</t>
  </si>
  <si>
    <t>N12345650185</t>
  </si>
  <si>
    <t>N12345650175</t>
  </si>
  <si>
    <t>N12345650145</t>
  </si>
  <si>
    <t>N12345620139</t>
  </si>
  <si>
    <t>N12345640180</t>
  </si>
  <si>
    <t>N12345610155</t>
  </si>
  <si>
    <t>N12345650351</t>
  </si>
  <si>
    <t>N12345610149</t>
  </si>
  <si>
    <t>N12345620178</t>
  </si>
  <si>
    <t>N12345610120</t>
  </si>
  <si>
    <t>N12345610190</t>
  </si>
  <si>
    <t>N12345610166</t>
  </si>
  <si>
    <t>N12345610168</t>
  </si>
  <si>
    <t>N12345620184</t>
  </si>
  <si>
    <t>N12345619971</t>
  </si>
  <si>
    <t>N12345610132</t>
  </si>
  <si>
    <t>N12345610193</t>
  </si>
  <si>
    <t>N12345620199</t>
  </si>
  <si>
    <t>N12345610110</t>
  </si>
  <si>
    <t>N12345620143</t>
  </si>
  <si>
    <t>N12345699916</t>
  </si>
  <si>
    <t>N12345619964</t>
  </si>
  <si>
    <t>Rádiodiagnostické oddelenie 2</t>
  </si>
  <si>
    <t>Rádiodiagnostické oddelenie 3</t>
  </si>
  <si>
    <t>Rádiodiagnostické oddelenie 4</t>
  </si>
  <si>
    <t>N12345650136</t>
  </si>
  <si>
    <t>Rádiodiagnostické oddelenie 1</t>
  </si>
  <si>
    <t>2-001-84</t>
  </si>
  <si>
    <t>2-007-99</t>
  </si>
  <si>
    <t>2-009-22</t>
  </si>
  <si>
    <t>2-010-43</t>
  </si>
  <si>
    <t>2-011-39</t>
  </si>
  <si>
    <t>2-013-49</t>
  </si>
  <si>
    <t>2-975-49</t>
  </si>
  <si>
    <t>2-049-78</t>
  </si>
  <si>
    <t>4-023-35</t>
  </si>
  <si>
    <t>4-023-41</t>
  </si>
  <si>
    <t>4-024-45</t>
  </si>
  <si>
    <t>4-187-51</t>
  </si>
  <si>
    <t>7-010-16</t>
  </si>
  <si>
    <t>3-025-64</t>
  </si>
  <si>
    <t>Kontrola Import obratov</t>
  </si>
  <si>
    <t>1-010-01_1</t>
  </si>
  <si>
    <t>1-013-01</t>
  </si>
  <si>
    <t>1-001-01</t>
  </si>
  <si>
    <t>1-009-01</t>
  </si>
  <si>
    <t>1-007-01</t>
  </si>
  <si>
    <t>1-010-01</t>
  </si>
  <si>
    <t>1-196-01</t>
  </si>
  <si>
    <t>1-025-01</t>
  </si>
  <si>
    <t>1-202-01</t>
  </si>
  <si>
    <t>1-613-01</t>
  </si>
  <si>
    <t>1-001-01_1</t>
  </si>
  <si>
    <t>1-001-01_3</t>
  </si>
  <si>
    <t>1-001-01_2</t>
  </si>
  <si>
    <t>1-007-01_1</t>
  </si>
  <si>
    <t>1-007-01_3</t>
  </si>
  <si>
    <t>1-007-01_2</t>
  </si>
  <si>
    <t>1-009-01_1</t>
  </si>
  <si>
    <t>1-009-01_3</t>
  </si>
  <si>
    <t>1-009-01_2</t>
  </si>
  <si>
    <t>1-010-01_3</t>
  </si>
  <si>
    <t>1-010-01_2</t>
  </si>
  <si>
    <t>1-013-01_1</t>
  </si>
  <si>
    <t>1-013-01_3</t>
  </si>
  <si>
    <t>1-013-01_2</t>
  </si>
  <si>
    <t>1-196-01_1</t>
  </si>
  <si>
    <t>1-196-01_3</t>
  </si>
  <si>
    <t>1-196-01_2</t>
  </si>
  <si>
    <t>1-202-01_1</t>
  </si>
  <si>
    <t>1-202-01_3</t>
  </si>
  <si>
    <t>1-202-01_2</t>
  </si>
  <si>
    <t>1-025-01_1</t>
  </si>
  <si>
    <t>1-025-01_3</t>
  </si>
  <si>
    <t>1-025-01_2</t>
  </si>
  <si>
    <t>1-613-01_1</t>
  </si>
  <si>
    <t>1-613-01_3</t>
  </si>
  <si>
    <t>1-613-01_2</t>
  </si>
  <si>
    <t>3-025-64_1</t>
  </si>
  <si>
    <t>3-025-64_2</t>
  </si>
  <si>
    <t>3-025-64_3</t>
  </si>
  <si>
    <t>gynekologia</t>
  </si>
  <si>
    <t>2-001-84_1</t>
  </si>
  <si>
    <t>2-001-84_3</t>
  </si>
  <si>
    <t>2-001-84_2</t>
  </si>
  <si>
    <t>2-007-99_1</t>
  </si>
  <si>
    <t>2-007-99_3</t>
  </si>
  <si>
    <t>2-007-99_2</t>
  </si>
  <si>
    <t>2-009-22_1</t>
  </si>
  <si>
    <t>2-010-43_1</t>
  </si>
  <si>
    <t>2-010-43_3</t>
  </si>
  <si>
    <t>2-010-43_2</t>
  </si>
  <si>
    <t>2-011-39_1</t>
  </si>
  <si>
    <t>2-011-39_3</t>
  </si>
  <si>
    <t>2-011-39_2</t>
  </si>
  <si>
    <t>2-013-49_1</t>
  </si>
  <si>
    <t>2-013-49_3</t>
  </si>
  <si>
    <t>2-013-49_2</t>
  </si>
  <si>
    <t>2-049-78_1</t>
  </si>
  <si>
    <t>2-049-78_3</t>
  </si>
  <si>
    <t>2-049-78_2</t>
  </si>
  <si>
    <t>Rádiodiagnostické oddelenie 5</t>
  </si>
  <si>
    <t>Počet pôrodov krát kval. Priem. čas (min.)</t>
  </si>
  <si>
    <t>Pocet uvazkov</t>
  </si>
  <si>
    <t>Sum of Pocet uvazkov</t>
  </si>
  <si>
    <t>Nazov</t>
  </si>
  <si>
    <t>Operačný čas vrátane prípravného času (min)</t>
  </si>
  <si>
    <t>Ambulantné hodiny/rok</t>
  </si>
  <si>
    <t>Počet pracovných hodín/rok</t>
  </si>
  <si>
    <t>Simulovaný Výstup z operačných protokolov na základe ktorého vypĺňame stĺpec "G"</t>
  </si>
  <si>
    <t>čas lekárov (minúty)</t>
  </si>
  <si>
    <t/>
  </si>
  <si>
    <t>Kontrola voči úväzkom</t>
  </si>
  <si>
    <t>Výstup z protokolov na základe ktorého vypĺňame stĺpec "G"</t>
  </si>
  <si>
    <t>SVLZ - Pôvodné</t>
  </si>
  <si>
    <t>Kontrola NS</t>
  </si>
  <si>
    <t>Kontrola Uvazky_Nove</t>
  </si>
  <si>
    <t>5-023-35</t>
  </si>
  <si>
    <t>5-023-41</t>
  </si>
  <si>
    <t>5-023-85</t>
  </si>
  <si>
    <t>5-023-75</t>
  </si>
  <si>
    <t>5-023-35_1</t>
  </si>
  <si>
    <t>5-023-35_3</t>
  </si>
  <si>
    <t>5-023-35_2</t>
  </si>
  <si>
    <t>5-023-41_1</t>
  </si>
  <si>
    <t>5-023-41_3</t>
  </si>
  <si>
    <t>5-023-41_2</t>
  </si>
  <si>
    <t>5-023-36_1</t>
  </si>
  <si>
    <t>5-023-75_1</t>
  </si>
  <si>
    <t>5-023-85_1</t>
  </si>
  <si>
    <t>5-023-36_3</t>
  </si>
  <si>
    <t>5-023-75_3</t>
  </si>
  <si>
    <t>5-023-85_3</t>
  </si>
  <si>
    <t>5-023-36</t>
  </si>
  <si>
    <t>8-975-49</t>
  </si>
  <si>
    <t>5-024-45</t>
  </si>
  <si>
    <t>5-024-45_1</t>
  </si>
  <si>
    <t>5-024-45_3</t>
  </si>
  <si>
    <t>5-024-45_2</t>
  </si>
  <si>
    <t>P-009-71</t>
  </si>
  <si>
    <t>P-009-71_1</t>
  </si>
  <si>
    <t>4-009-80</t>
  </si>
  <si>
    <t>4-009-80_1</t>
  </si>
  <si>
    <t>4-009-80_3</t>
  </si>
  <si>
    <t>5-558-51</t>
  </si>
  <si>
    <t>5-558-51_1</t>
  </si>
  <si>
    <t>5-558-51_3</t>
  </si>
  <si>
    <t>5-558-51_2</t>
  </si>
  <si>
    <t>3-185-16</t>
  </si>
  <si>
    <t>3-185-16_1</t>
  </si>
  <si>
    <t>3-185-16_3</t>
  </si>
  <si>
    <t>3-185-16_2</t>
  </si>
  <si>
    <t>NS SND</t>
  </si>
  <si>
    <t>8-975-49_1</t>
  </si>
  <si>
    <t>8-975-49_2</t>
  </si>
  <si>
    <t>8-975-49_3</t>
  </si>
  <si>
    <t>Average of Pocet uvazkov</t>
  </si>
  <si>
    <t>Názov Cieľové NS</t>
  </si>
  <si>
    <t>P-009-71_2</t>
  </si>
  <si>
    <t>P-009-71_3</t>
  </si>
  <si>
    <t>OP_ANEST</t>
  </si>
  <si>
    <t>4-009-80_2</t>
  </si>
  <si>
    <t>Pocet_dni_JIS * koeficient</t>
  </si>
  <si>
    <t>Uvazky lozko</t>
  </si>
  <si>
    <t>Podiel JIS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</si>
</sst>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E+00"/>
    <numFmt numFmtId="166" formatCode="_-* #,##0.00\ _€_-;\-* #,##0.00\ _€_-;_-* &quot;-&quot;??\ _€_-;_-@_-"/>
  </numFmts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79">
    <xf numFmtId="0" fontId="0" fillId="0" borderId="0" xfId="0"/>
    <xf numFmtId="49" fontId="0" fillId="0" borderId="0" xfId="0" applyNumberFormat="1"/>
    <xf numFmtId="43" fontId="1" fillId="0" borderId="0" xfId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0" fontId="0" fillId="2" borderId="0" xfId="0" applyFill="1"/>
    <xf numFmtId="164" fontId="1" fillId="0" borderId="0" xfId="1" applyNumberFormat="1"/>
    <xf numFmtId="43" fontId="1" fillId="4" borderId="0" xfId="1" applyFill="1"/>
    <xf numFmtId="0" fontId="0" fillId="4" borderId="0" xfId="0" applyFill="1"/>
    <xf numFmtId="43" fontId="1" fillId="2" borderId="0" xfId="1" applyFill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7" fillId="0" borderId="0" xfId="2" applyFont="1" applyAlignment="1">
      <alignment horizontal="left" vertical="top"/>
    </xf>
    <xf numFmtId="0" fontId="3" fillId="0" borderId="0" xfId="2" applyFont="1" applyAlignment="1">
      <alignment horizontal="center"/>
    </xf>
    <xf numFmtId="43" fontId="1" fillId="0" borderId="0" xfId="1" applyAlignment="1">
      <alignment horizontal="center"/>
    </xf>
    <xf numFmtId="164" fontId="0" fillId="0" borderId="0" xfId="0" applyNumberFormat="1"/>
    <xf numFmtId="9" fontId="0" fillId="0" borderId="0" xfId="3" applyFont="1"/>
    <xf numFmtId="165" fontId="0" fillId="0" borderId="0" xfId="0" applyNumberFormat="1"/>
    <xf numFmtId="0" fontId="0" fillId="5" borderId="0" xfId="0" applyFill="1"/>
    <xf numFmtId="2" fontId="3" fillId="0" borderId="0" xfId="2" applyNumberFormat="1" applyFont="1" applyAlignment="1">
      <alignment horizontal="center"/>
    </xf>
    <xf numFmtId="0" fontId="7" fillId="4" borderId="0" xfId="2" applyFont="1" applyFill="1" applyAlignment="1">
      <alignment horizontal="left" vertical="top"/>
    </xf>
    <xf numFmtId="0" fontId="3" fillId="0" borderId="0" xfId="2" applyFont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/>
    <xf numFmtId="0" fontId="0" fillId="6" borderId="0" xfId="0" applyFill="1"/>
    <xf numFmtId="49" fontId="0" fillId="3" borderId="0" xfId="0" applyNumberFormat="1" applyFill="1"/>
    <xf numFmtId="43" fontId="1" fillId="3" borderId="0" xfId="1" applyFill="1"/>
    <xf numFmtId="0" fontId="7" fillId="3" borderId="0" xfId="2" applyFont="1" applyFill="1" applyAlignment="1">
      <alignment horizontal="left" vertical="top"/>
    </xf>
    <xf numFmtId="0" fontId="7" fillId="7" borderId="0" xfId="2" applyFont="1" applyFill="1" applyAlignment="1">
      <alignment horizontal="left" vertical="top"/>
    </xf>
    <xf numFmtId="0" fontId="3" fillId="2" borderId="0" xfId="2" applyFont="1" applyFill="1" applyAlignment="1">
      <alignment horizontal="center"/>
    </xf>
    <xf numFmtId="43" fontId="1" fillId="2" borderId="0" xfId="1" applyFill="1" applyAlignment="1">
      <alignment horizontal="center"/>
    </xf>
    <xf numFmtId="2" fontId="0" fillId="2" borderId="0" xfId="0" applyNumberFormat="1" applyFill="1"/>
    <xf numFmtId="2" fontId="3" fillId="2" borderId="0" xfId="2" applyNumberFormat="1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43" fontId="3" fillId="2" borderId="0" xfId="2" applyNumberFormat="1" applyFont="1" applyFill="1" applyAlignment="1">
      <alignment horizontal="center"/>
    </xf>
    <xf numFmtId="43" fontId="1" fillId="8" borderId="0" xfId="1" applyFill="1"/>
    <xf numFmtId="0" fontId="0" fillId="8" borderId="0" xfId="0" applyFill="1"/>
    <xf numFmtId="49" fontId="0" fillId="8" borderId="0" xfId="0" applyNumberFormat="1" applyFill="1"/>
    <xf numFmtId="43" fontId="0" fillId="0" borderId="0" xfId="0" applyNumberFormat="1"/>
    <xf numFmtId="0" fontId="0" fillId="9" borderId="0" xfId="0" applyFill="1"/>
    <xf numFmtId="43" fontId="1" fillId="9" borderId="0" xfId="1" applyFill="1"/>
    <xf numFmtId="164" fontId="1" fillId="3" borderId="0" xfId="1" applyNumberFormat="1" applyFill="1"/>
    <xf numFmtId="166" fontId="3" fillId="2" borderId="0" xfId="2" applyNumberFormat="1" applyFont="1" applyFill="1" applyAlignment="1">
      <alignment horizontal="center"/>
    </xf>
    <xf numFmtId="4" fontId="0" fillId="0" borderId="0" xfId="0" applyNumberFormat="1"/>
    <xf numFmtId="4" fontId="0" fillId="4" borderId="0" xfId="0" applyNumberFormat="1" applyFill="1"/>
    <xf numFmtId="4" fontId="1" fillId="0" borderId="0" xfId="1" applyNumberFormat="1"/>
    <xf numFmtId="4" fontId="7" fillId="4" borderId="0" xfId="2" applyNumberFormat="1" applyFont="1" applyFill="1" applyAlignment="1">
      <alignment horizontal="left" vertical="top"/>
    </xf>
    <xf numFmtId="4" fontId="3" fillId="2" borderId="0" xfId="2" applyNumberFormat="1" applyFont="1" applyFill="1" applyAlignment="1">
      <alignment horizontal="center"/>
    </xf>
    <xf numFmtId="4" fontId="0" fillId="2" borderId="0" xfId="0" applyNumberFormat="1" applyFill="1"/>
    <xf numFmtId="43" fontId="0" fillId="0" borderId="0" xfId="1" applyFont="1"/>
    <xf numFmtId="43" fontId="9" fillId="4" borderId="0" xfId="1" applyFont="1" applyFill="1"/>
    <xf numFmtId="164" fontId="9" fillId="2" borderId="0" xfId="0" applyNumberFormat="1" applyFont="1" applyFill="1"/>
    <xf numFmtId="9" fontId="3" fillId="0" borderId="0" xfId="3" applyFont="1" applyAlignment="1">
      <alignment horizontal="center"/>
    </xf>
    <xf numFmtId="4" fontId="1" fillId="2" borderId="0" xfId="1" applyNumberFormat="1" applyFill="1"/>
    <xf numFmtId="164" fontId="1" fillId="2" borderId="0" xfId="1" applyNumberFormat="1" applyFill="1"/>
    <xf numFmtId="49" fontId="0" fillId="2" borderId="0" xfId="0" applyNumberFormat="1" applyFill="1"/>
    <xf numFmtId="0" fontId="0" fillId="2" borderId="0" xfId="0" quotePrefix="1" applyFill="1"/>
    <xf numFmtId="0" fontId="7" fillId="4" borderId="0" xfId="2" applyFont="1" applyFill="1" applyAlignment="1">
      <alignment vertical="top"/>
    </xf>
    <xf numFmtId="0" fontId="3" fillId="0" borderId="0" xfId="2" applyFont="1"/>
    <xf numFmtId="0" fontId="3" fillId="2" borderId="0" xfId="2" applyFont="1" applyFill="1"/>
    <xf numFmtId="0" fontId="5" fillId="0" borderId="0" xfId="2" applyFont="1"/>
    <xf numFmtId="0" fontId="4" fillId="0" borderId="0" xfId="2" applyFont="1"/>
    <xf numFmtId="0" fontId="1" fillId="0" borderId="0" xfId="0" applyFont="1"/>
    <xf numFmtId="0" fontId="1" fillId="2" borderId="0" xfId="0" applyFont="1" applyFill="1"/>
    <xf numFmtId="1" fontId="1" fillId="2" borderId="0" xfId="0" applyNumberFormat="1" applyFont="1" applyFill="1"/>
    <xf numFmtId="43" fontId="1" fillId="2" borderId="0" xfId="0" applyNumberFormat="1" applyFont="1" applyFill="1"/>
    <xf numFmtId="0" fontId="1" fillId="2" borderId="0" xfId="1" applyNumberFormat="1" applyFill="1"/>
    <xf numFmtId="0" fontId="7" fillId="4" borderId="0" xfId="0" applyFont="1" applyFill="1" applyAlignment="1">
      <alignment horizontal="left"/>
    </xf>
    <xf numFmtId="2" fontId="1" fillId="2" borderId="0" xfId="0" applyNumberFormat="1" applyFont="1" applyFill="1"/>
    <xf numFmtId="2" fontId="1" fillId="0" borderId="0" xfId="0" applyNumberFormat="1" applyFont="1"/>
    <xf numFmtId="9" fontId="7" fillId="4" borderId="0" xfId="3" applyFont="1" applyFill="1" applyAlignment="1">
      <alignment horizontal="left" vertical="top"/>
    </xf>
    <xf numFmtId="9" fontId="3" fillId="2" borderId="0" xfId="3" applyFont="1" applyFill="1" applyAlignment="1">
      <alignment horizontal="center"/>
    </xf>
    <xf numFmtId="9" fontId="1" fillId="0" borderId="0" xfId="3" applyFont="1"/>
    <xf numFmtId="49" fontId="1" fillId="0" borderId="0" xfId="0" applyNumberFormat="1" applyFont="1"/>
    <xf numFmtId="43" fontId="3" fillId="0" borderId="0" xfId="2" applyNumberFormat="1" applyFont="1" applyAlignment="1">
      <alignment horizontal="center"/>
    </xf>
    <xf numFmtId="0" fontId="3" fillId="3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 xr:uid="{1D667481-BAE0-46CF-933F-C875A3B3EB52}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3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7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2.xml"/><Relationship Id="rId29" Type="http://schemas.openxmlformats.org/officeDocument/2006/relationships/pivotCacheDefinition" Target="pivotCache/pivotCacheDefinition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6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5.xml"/><Relationship Id="rId28" Type="http://schemas.openxmlformats.org/officeDocument/2006/relationships/pivotCacheDefinition" Target="pivotCache/pivotCacheDefinition10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4.xml"/><Relationship Id="rId27" Type="http://schemas.openxmlformats.org/officeDocument/2006/relationships/pivotCacheDefinition" Target="pivotCache/pivotCacheDefinition9.xml"/><Relationship Id="rId30" Type="http://schemas.openxmlformats.org/officeDocument/2006/relationships/pivotCacheDefinition" Target="pivotCache/pivotCacheDefinition12.xml"/><Relationship Id="rId35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49.872014004628" missingItemsLimit="0" createdVersion="8" refreshedVersion="8" minRefreshableVersion="3" recordCount="743" xr:uid="{E488C6FD-F381-4CE9-AC04-3956439ACBC1}">
  <cacheSource type="worksheet">
    <worksheetSource ref="A1:L1048576" sheet="Obraty_Vstup"/>
  </cacheSource>
  <cacheFields count="12">
    <cacheField name="Účet " numFmtId="0">
      <sharedItems containsBlank="1"/>
    </cacheField>
    <cacheField name="Nákl.str." numFmtId="49">
      <sharedItems containsBlank="1" count="25">
        <s v="1-001-01"/>
        <s v="1-196-01"/>
        <s v="1-007-01"/>
        <s v="1-009-01"/>
        <s v="1-010-01"/>
        <s v="1-202-01"/>
        <s v="1-013-01"/>
        <s v="1-025-01"/>
        <s v="2-001-84"/>
        <s v="2-007-99"/>
        <s v="2-009-22"/>
        <s v="2-010-43"/>
        <s v="2-011-39"/>
        <s v="2-013-49"/>
        <s v="8-975-49"/>
        <s v="2-049-78"/>
        <s v="5-023-35"/>
        <s v="5-023-41"/>
        <s v="5-024-45"/>
        <s v="5-558-51"/>
        <s v="3-185-16"/>
        <s v="5-023-36"/>
        <s v="5-023-75"/>
        <s v="5-023-85"/>
        <m/>
      </sharedItems>
    </cacheField>
    <cacheField name="Suma" numFmtId="43">
      <sharedItems containsString="0" containsBlank="1" containsNumber="1" minValue="0" maxValue="439485.98055724916"/>
    </cacheField>
    <cacheField name="SND" numFmtId="0">
      <sharedItems containsString="0" containsBlank="1" containsNumber="1" containsInteger="1" minValue="1" maxValue="3" count="4">
        <n v="1"/>
        <n v="3"/>
        <n v="2"/>
        <m/>
      </sharedItems>
    </cacheField>
    <cacheField name="Odbornost" numFmtId="0">
      <sharedItems containsBlank="1"/>
    </cacheField>
    <cacheField name="NS SND" numFmtId="0">
      <sharedItems containsBlank="1" count="69">
        <s v="1-001-01_1"/>
        <s v="1-001-01_3"/>
        <s v="1-001-01_2"/>
        <s v="1-196-01_1"/>
        <s v="1-196-01_3"/>
        <s v="1-196-01_2"/>
        <s v="1-007-01_1"/>
        <s v="1-007-01_3"/>
        <s v="1-007-01_2"/>
        <s v="1-009-01_1"/>
        <s v="1-009-01_3"/>
        <s v="1-009-01_2"/>
        <s v="1-010-01_1"/>
        <s v="1-010-01_3"/>
        <s v="1-010-01_2"/>
        <s v="1-202-01_1"/>
        <s v="1-202-01_3"/>
        <s v="1-202-01_2"/>
        <s v="1-013-01_1"/>
        <s v="1-013-01_3"/>
        <s v="1-013-01_2"/>
        <s v="1-025-01_1"/>
        <s v="1-025-01_3"/>
        <s v="1-025-01_2"/>
        <s v="2-001-84_1"/>
        <s v="2-001-84_3"/>
        <s v="2-001-84_2"/>
        <s v="2-007-99_1"/>
        <s v="2-007-99_3"/>
        <s v="2-007-99_2"/>
        <s v="2-009-22_1"/>
        <s v="2-010-43_1"/>
        <s v="2-010-43_3"/>
        <s v="2-010-43_2"/>
        <s v="2-011-39_1"/>
        <s v="2-011-39_3"/>
        <s v="2-011-39_2"/>
        <s v="2-013-49_1"/>
        <s v="2-013-49_3"/>
        <s v="2-013-49_2"/>
        <s v="8-975-49_1"/>
        <s v="8-975-49_3"/>
        <s v="8-975-49_2"/>
        <s v="2-049-78_1"/>
        <s v="2-049-78_3"/>
        <s v="2-049-78_2"/>
        <s v="5-023-35_1"/>
        <s v="5-023-35_3"/>
        <s v="5-023-35_2"/>
        <s v="5-023-41_1"/>
        <s v="5-023-41_3"/>
        <s v="5-023-41_2"/>
        <s v="5-024-45_1"/>
        <s v="5-024-45_3"/>
        <s v="5-024-45_2"/>
        <s v="5-558-51_1"/>
        <s v="5-558-51_3"/>
        <s v="5-558-51_2"/>
        <s v="3-185-16_1"/>
        <s v="3-185-16_3"/>
        <s v="3-185-16_2"/>
        <s v="5-023-36_1"/>
        <s v="5-023-75_1"/>
        <s v="5-023-85_1"/>
        <s v="5-023-36_3"/>
        <s v="5-023-75_3"/>
        <s v="5-023-85_3"/>
        <s v="_"/>
        <m/>
      </sharedItems>
    </cacheField>
    <cacheField name="Suma.2" numFmtId="43">
      <sharedItems containsString="0" containsBlank="1" containsNumber="1" minValue="0" maxValue="439485.98055724916"/>
    </cacheField>
    <cacheField name="Pocet uvazkov" numFmtId="4">
      <sharedItems containsBlank="1" containsMixedTypes="1" containsNumber="1" minValue="0" maxValue="22"/>
    </cacheField>
    <cacheField name="SNS" numFmtId="0">
      <sharedItems containsBlank="1" containsMixedTypes="1" containsNumber="1" containsInteger="1" minValue="1" maxValue="9"/>
    </cacheField>
    <cacheField name="Typ" numFmtId="0">
      <sharedItems containsBlank="1" count="2">
        <s v="Povodny Stav"/>
        <m/>
      </sharedItems>
    </cacheField>
    <cacheField name="Nazov Strediska" numFmtId="0">
      <sharedItems containsBlank="1" count="26">
        <s v="Interné oddelenie"/>
        <s v="JIS interná"/>
        <s v="Detské oddelenie"/>
        <s v="Gynekologicko-pôrodnícke odd."/>
        <s v="Chirurgické oddelenie"/>
        <s v="JIS chirurgická"/>
        <s v="Odd.úrazovej chirurgie"/>
        <s v="OAIM"/>
        <s v="Interná ambulancia"/>
        <s v="Detská príjmová amb."/>
        <s v="Gynekologická príjmová amb."/>
        <s v="Chirurgická ambulancia"/>
        <s v="Ortopedická ambulancia"/>
        <s v="Traumatologická ambulancia"/>
        <s v="Urgentný príjem"/>
        <s v="Kardiologická ambulancia"/>
        <s v="Rádiodiagnostické oddelenie 1"/>
        <s v="Rádiodiagnostické oddelenie 2"/>
        <s v="Pracovisko klinickej biochémie"/>
        <s v="Úsek endoskopie"/>
        <s v="Centrálne operačné sály"/>
        <s v="Rádiodiagnostické oddelenie 5"/>
        <s v="Rádiodiagnostické oddelenie 4"/>
        <s v="Rádiodiagnostické oddelenie 3"/>
        <e v="#N/A"/>
        <m/>
      </sharedItems>
    </cacheField>
    <cacheField name="Kontrola voči úväzko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77025578701" missingItemsLimit="0" createdVersion="8" refreshedVersion="8" minRefreshableVersion="3" recordCount="23" xr:uid="{4855B612-232C-47CA-AF75-6152910756A9}">
  <cacheSource type="worksheet">
    <worksheetSource ref="A1:S24" sheet="Ambulancia"/>
  </cacheSource>
  <cacheFields count="19">
    <cacheField name="Pôvodné NS SND" numFmtId="0">
      <sharedItems containsBlank="1" count="23">
        <m/>
        <s v="2-001-84_1"/>
        <s v="2-001-84_2"/>
        <s v="2-001-84_3"/>
        <s v="2-007-99_1"/>
        <s v="2-007-99_2"/>
        <s v="2-007-99_3"/>
        <s v="2-009-22_1"/>
        <s v="2-010-43_1"/>
        <s v="2-010-43_2"/>
        <s v="2-010-43_3"/>
        <s v="2-011-39_1"/>
        <s v="2-011-39_2"/>
        <s v="2-011-39_3"/>
        <s v="2-013-49_1"/>
        <s v="2-013-49_2"/>
        <s v="2-013-49_3"/>
        <s v="2-049-78_1"/>
        <s v="2-049-78_2"/>
        <s v="2-049-78_3"/>
        <s v="8-975-49_1"/>
        <s v="8-975-49_2"/>
        <s v="8-975-49_3"/>
      </sharedItems>
    </cacheField>
    <cacheField name="Pôvodné NS" numFmtId="0">
      <sharedItems count="9">
        <s v=""/>
        <s v="2-001-84"/>
        <s v="2-007-99"/>
        <s v="2-009-22"/>
        <s v="2-010-43"/>
        <s v="2-011-39"/>
        <s v="2-013-49"/>
        <s v="2-049-78"/>
        <s v="8-975-49"/>
      </sharedItems>
    </cacheField>
    <cacheField name="SND" numFmtId="0">
      <sharedItems containsSemiMixedTypes="0" containsString="0" containsNumber="1" containsInteger="1" minValue="0" maxValue="3" count="4">
        <n v="0"/>
        <n v="1"/>
        <n v="2"/>
        <n v="3"/>
      </sharedItems>
    </cacheField>
    <cacheField name="Názov Pôvodné NS" numFmtId="0">
      <sharedItems count="9">
        <s v="Nepritomne v zozname uvazkov"/>
        <s v="Interná ambulancia"/>
        <s v="Detská príjmová amb."/>
        <s v="Gynekologická príjmová amb."/>
        <s v="Chirurgická ambulancia"/>
        <s v="Ortopedická ambulancia"/>
        <s v="Traumatologická ambulancia"/>
        <s v="Kardiologická ambulancia"/>
        <s v="Urgentný príjem"/>
      </sharedItems>
    </cacheField>
    <cacheField name="Suma" numFmtId="43">
      <sharedItems containsMixedTypes="1" containsNumber="1" minValue="0.47983411146945176" maxValue="173141.20947832215"/>
    </cacheField>
    <cacheField name="Počet úväzkov" numFmtId="0">
      <sharedItems containsMixedTypes="1" containsNumber="1" minValue="0.1" maxValue="7.5"/>
    </cacheField>
    <cacheField name="Ambulantné hodiny/rok" numFmtId="0">
      <sharedItems containsString="0" containsBlank="1" containsNumber="1" containsInteger="1" minValue="1300" maxValue="8736"/>
    </cacheField>
    <cacheField name="Počet pracovných hodín/rok" numFmtId="0">
      <sharedItems containsString="0" containsBlank="1" containsNumber="1" containsInteger="1" minValue="2080" maxValue="2080"/>
    </cacheField>
    <cacheField name="Prázdny stĺpec" numFmtId="0">
      <sharedItems containsNonDate="0" containsString="0" containsBlank="1"/>
    </cacheField>
    <cacheField name="Potrebný počet úväzkov" numFmtId="0">
      <sharedItems containsString="0" containsBlank="1" containsNumber="1" minValue="0.625" maxValue="4.2"/>
    </cacheField>
    <cacheField name="Zmena úväzkov Pôvodné NS" numFmtId="0">
      <sharedItems containsBlank="1" containsMixedTypes="1" containsNumber="1" minValue="0.65" maxValue="4.05"/>
    </cacheField>
    <cacheField name="Suma zmena - Pôvodné NS" numFmtId="0">
      <sharedItems containsBlank="1" containsMixedTypes="1" containsNumber="1" minValue="9593.994512049605" maxValue="59777.96580584754"/>
    </cacheField>
    <cacheField name="Cieľové NS" numFmtId="0">
      <sharedItems containsBlank="1" count="3">
        <s v=""/>
        <m/>
        <s v="1-010-01"/>
      </sharedItems>
    </cacheField>
    <cacheField name="Cieľové NS SND" numFmtId="0">
      <sharedItems containsBlank="1" count="2">
        <m/>
        <s v="1-010-01_1"/>
      </sharedItems>
    </cacheField>
    <cacheField name="Názov Cieľové NS" numFmtId="0">
      <sharedItems containsBlank="1" count="3">
        <e v="#N/A"/>
        <m/>
        <s v="Chirurgické oddelenie"/>
      </sharedItems>
    </cacheField>
    <cacheField name="Zmena úväzkov - cieľové NS SND" numFmtId="0">
      <sharedItems containsBlank="1" containsMixedTypes="1" containsNumber="1" minValue="-4.05" maxValue="-0.65"/>
    </cacheField>
    <cacheField name="Suma zmena - Cieľové NS" numFmtId="0">
      <sharedItems containsBlank="1" containsMixedTypes="1" containsNumber="1" minValue="-59777.96580584754" maxValue="-9593.994512049605"/>
    </cacheField>
    <cacheField name="Typ" numFmtId="0">
      <sharedItems containsBlank="1" count="2">
        <m/>
        <s v="AMB"/>
      </sharedItems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744464467592" missingItemsLimit="0" createdVersion="8" refreshedVersion="8" minRefreshableVersion="3" recordCount="15" xr:uid="{BF3BB364-9370-43D1-B838-9B060990A1C5}">
  <cacheSource type="worksheet">
    <worksheetSource ref="A1:S14" sheet="JIS"/>
  </cacheSource>
  <cacheFields count="19">
    <cacheField name="Pôvodné NS SND" numFmtId="0">
      <sharedItems containsBlank="1" count="13">
        <m/>
        <s v="1-025-01_1"/>
        <s v="1-025-01_2"/>
        <s v="1-025-01_3"/>
        <s v="1-196-01_1"/>
        <s v="1-196-01_2"/>
        <s v="1-196-01_3"/>
        <s v="1-202-01_1"/>
        <s v="1-202-01_2"/>
        <s v="1-202-01_3"/>
        <s v="1-613-01_1"/>
        <s v="1-613-01_2"/>
        <s v="1-613-01_3"/>
      </sharedItems>
    </cacheField>
    <cacheField name="Pôvodné NS" numFmtId="0">
      <sharedItems containsBlank="1" count="6">
        <s v=""/>
        <s v="1-025-01"/>
        <m/>
        <s v="1-196-01"/>
        <s v="1-202-01"/>
        <s v="1-613-01"/>
      </sharedItems>
    </cacheField>
    <cacheField name="SND" numFmtId="2">
      <sharedItems containsString="0" containsBlank="1" containsNumber="1" containsInteger="1" minValue="0" maxValue="3" count="5">
        <n v="0"/>
        <n v="1"/>
        <n v="2"/>
        <n v="3"/>
        <m/>
      </sharedItems>
    </cacheField>
    <cacheField name="Názov Pôvodné NS" numFmtId="0">
      <sharedItems containsBlank="1" count="6">
        <s v="Nepritomne v zozname uvazkov"/>
        <s v="OAIM"/>
        <m/>
        <s v="JIS interná"/>
        <s v="JIS chirurgická"/>
        <s v="JIS úrazová"/>
      </sharedItems>
    </cacheField>
    <cacheField name="Suma" numFmtId="43">
      <sharedItems containsString="0" containsBlank="1" containsNumber="1" minValue="0" maxValue="516025.95676605176"/>
    </cacheField>
    <cacheField name="Počet úväzkov" numFmtId="43">
      <sharedItems containsString="0" containsBlank="1" containsNumber="1" minValue="0" maxValue="13"/>
    </cacheField>
    <cacheField name="Pocet evidovaných dní (JIS)" numFmtId="0">
      <sharedItems containsMixedTypes="1" containsNumber="1" minValue="100" maxValue="3850.1950241241989"/>
    </cacheField>
    <cacheField name="prenásobenie koeficientom" numFmtId="0">
      <sharedItems containsMixedTypes="1" containsNumber="1" minValue="0.27754352640746172" maxValue="3850.1950241241989"/>
    </cacheField>
    <cacheField name="podiel JIS" numFmtId="0">
      <sharedItems containsBlank="1" containsMixedTypes="1" containsNumber="1" minValue="0.11848405178218377" maxValue="8"/>
    </cacheField>
    <cacheField name="Potrebný počet úväzkov" numFmtId="0">
      <sharedItems containsBlank="1" containsMixedTypes="1" containsNumber="1" minValue="0.54502663819804531" maxValue="5.689642291352965"/>
    </cacheField>
    <cacheField name="Zmena úväzkov Pôvodné NS" numFmtId="0">
      <sharedItems containsBlank="1" containsMixedTypes="1" containsNumber="1" minValue="-4.810357708647035" maxValue="2.3831775700934577"/>
    </cacheField>
    <cacheField name="Suma zmena - Pôvodné NS" numFmtId="0">
      <sharedItems containsBlank="1" containsMixedTypes="1" containsNumber="1" minValue="-119291.7914910883" maxValue="82884.393856003444"/>
    </cacheField>
    <cacheField name="Cieľové NS" numFmtId="0">
      <sharedItems containsBlank="1" count="5">
        <s v=""/>
        <m/>
        <s v="1-001-01"/>
        <s v="1-010-01"/>
        <s v="1-013-01"/>
      </sharedItems>
    </cacheField>
    <cacheField name="Cieľové NS SND" numFmtId="0">
      <sharedItems containsBlank="1" count="10">
        <m/>
        <s v="1-001-01_1"/>
        <s v="1-001-01_2"/>
        <s v="1-001-01_3"/>
        <s v="1-010-01_1"/>
        <s v="1-010-01_2"/>
        <s v="1-010-01_3"/>
        <s v="1-013-01_1"/>
        <s v="1-013-01_2"/>
        <s v="1-013-01_3"/>
      </sharedItems>
    </cacheField>
    <cacheField name="Názov Cieľové NS" numFmtId="0">
      <sharedItems containsBlank="1" count="5">
        <e v="#N/A"/>
        <m/>
        <s v="Interné oddelenie"/>
        <s v="Chirurgické oddelenie"/>
        <s v="Odd.úrazovej chirurgie"/>
      </sharedItems>
    </cacheField>
    <cacheField name="Zmena úväzkov - cieľové NS SND" numFmtId="0">
      <sharedItems containsBlank="1" containsMixedTypes="1" containsNumber="1" minValue="-2.3831775700934577" maxValue="4.810357708647035"/>
    </cacheField>
    <cacheField name="Suma zmena - Cieľové NS" numFmtId="0">
      <sharedItems containsBlank="1" containsMixedTypes="1" containsNumber="1" minValue="-82884.393856003444" maxValue="119291.7914910883"/>
    </cacheField>
    <cacheField name="Typ" numFmtId="0">
      <sharedItems containsBlank="1" count="2">
        <m/>
        <s v="JIS"/>
      </sharedItems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744599189813" missingItemsLimit="0" createdVersion="8" refreshedVersion="8" minRefreshableVersion="3" recordCount="1333" xr:uid="{BCE30D74-49BE-4887-8C67-35CC882A415E}">
  <cacheSource type="worksheet">
    <worksheetSource ref="A1:G1048576" sheet="PIVOT"/>
  </cacheSource>
  <cacheFields count="7">
    <cacheField name="Typ" numFmtId="0">
      <sharedItems containsBlank="1" count="12">
        <s v="LOZKO"/>
        <s v="Grand Total"/>
        <m/>
        <s v="Typ"/>
        <s v="JIS"/>
        <s v="OP_ANEST"/>
        <s v="JZS"/>
        <s v="POR"/>
        <s v="SVLZ"/>
        <s v="SVLZ_body"/>
        <s v="AMB"/>
        <s v="Povodny Stav"/>
      </sharedItems>
    </cacheField>
    <cacheField name="Názov Pôvodné NS" numFmtId="0">
      <sharedItems containsBlank="1"/>
    </cacheField>
    <cacheField name="Pôvodné NS SND" numFmtId="0">
      <sharedItems containsBlank="1" count="79">
        <s v="1-013-01_1"/>
        <m/>
        <s v="Cieľové NS SND"/>
        <s v="1-010-01_1"/>
        <s v="Pôvodné NS SND"/>
        <s v="1-613-01_1"/>
        <s v="1-613-01_3"/>
        <s v="1-613-01_2"/>
        <s v="1-196-01_1"/>
        <s v="1-196-01_3"/>
        <s v="1-196-01_2"/>
        <s v="1-202-01_1"/>
        <s v="1-202-01_3"/>
        <s v="1-202-01_2"/>
        <s v="1-010-01_3"/>
        <s v="1-010-01_2"/>
        <s v="1-013-01_2"/>
        <s v="1-013-01_3"/>
        <s v="1-001-01_1"/>
        <s v="1-001-01_2"/>
        <s v="1-001-01_3"/>
        <s v="3-185-16_1"/>
        <s v="3-185-16_2"/>
        <s v="3-025-64_1"/>
        <s v="1-025-01_1"/>
        <s v="4-009-80_1"/>
        <s v="4-009-80_2"/>
        <s v="1-009-01_1"/>
        <s v="1-009-01_2"/>
        <s v="P-009-71_1"/>
        <s v="P-009-71_2"/>
        <s v="5-023-36_3"/>
        <s v="5-023-35_1"/>
        <s v="5-023-35_3"/>
        <s v="5-023-41_1"/>
        <s v="5-023-41_3"/>
        <s v="5-023-75_1"/>
        <s v="5-023-75_3"/>
        <s v="5-023-85_1"/>
        <s v="5-023-85_3"/>
        <s v="5-023-36_1"/>
        <s v="2-010-43_1"/>
        <s v="8-975-49_1"/>
        <s v="NS SND"/>
        <s v="3-185-16_3"/>
        <s v="2-010-43_2"/>
        <s v="2-010-43_3"/>
        <s v="2-007-99_1"/>
        <s v="2-007-99_2"/>
        <s v="2-007-99_3"/>
        <s v="1-007-01_1"/>
        <s v="1-007-01_2"/>
        <s v="1-007-01_3"/>
        <s v="2-009-22_1"/>
        <s v="1-009-01_3"/>
        <s v="2-001-84_1"/>
        <s v="2-001-84_2"/>
        <s v="2-001-84_3"/>
        <s v="2-049-78_1"/>
        <s v="2-049-78_2"/>
        <s v="2-049-78_3"/>
        <s v="1-025-01_2"/>
        <s v="1-025-01_3"/>
        <s v="2-011-39_1"/>
        <s v="2-011-39_2"/>
        <s v="2-011-39_3"/>
        <s v="5-024-45_1"/>
        <s v="5-024-45_2"/>
        <s v="5-024-45_3"/>
        <s v="5-023-35_2"/>
        <s v="5-023-41_2"/>
        <s v="2-013-49_1"/>
        <s v="2-013-49_2"/>
        <s v="2-013-49_3"/>
        <s v="8-975-49_2"/>
        <s v="8-975-49_3"/>
        <s v="5-558-51_1"/>
        <s v="5-558-51_2"/>
        <s v="5-558-51_3"/>
      </sharedItems>
    </cacheField>
    <cacheField name="Pôvodné NS" numFmtId="0">
      <sharedItems containsBlank="1" count="32">
        <s v="1-013-01"/>
        <m/>
        <s v="Cieľové NS"/>
        <s v="1-010-01"/>
        <s v="Pôvodné NS"/>
        <s v="1-613-01"/>
        <s v="1-196-01"/>
        <s v="1-202-01"/>
        <s v="1-001-01"/>
        <s v="3-185-16"/>
        <s v="3-025-64"/>
        <s v="1-025-01"/>
        <s v="4-009-80"/>
        <s v="1-009-01"/>
        <s v="P-009-71"/>
        <s v="5-023-36"/>
        <s v="5-023-35"/>
        <s v="5-023-41"/>
        <s v="5-023-75"/>
        <s v="5-023-85"/>
        <s v="2-010-43"/>
        <s v="8-975-49"/>
        <s v="Nákl.str."/>
        <s v="2-007-99"/>
        <s v="1-007-01"/>
        <s v="2-009-22"/>
        <s v="2-001-84"/>
        <s v="2-049-78"/>
        <s v="2-011-39"/>
        <s v="5-024-45"/>
        <s v="2-013-49"/>
        <s v="5-558-51"/>
      </sharedItems>
    </cacheField>
    <cacheField name="SND" numFmtId="0">
      <sharedItems containsBlank="1" containsMixedTypes="1" containsNumber="1" containsInteger="1" minValue="1" maxValue="3" count="5">
        <n v="1"/>
        <m/>
        <s v="SND"/>
        <n v="3"/>
        <n v="2"/>
      </sharedItems>
    </cacheField>
    <cacheField name="Sum of Zmena úväzkov Pôvodné NS" numFmtId="0">
      <sharedItems containsBlank="1" containsMixedTypes="1" containsNumber="1" minValue="-4.810357708647035" maxValue="22"/>
    </cacheField>
    <cacheField name="Sum of Suma zmena - Pôvodné NS" numFmtId="0">
      <sharedItems containsBlank="1" containsMixedTypes="1" containsNumber="1" minValue="-297809.16737186769" maxValue="7313533.79841560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51354050929" createdVersion="8" refreshedVersion="8" minRefreshableVersion="3" recordCount="16" xr:uid="{EBD26561-4332-4A62-B0DC-260CF4DB7B86}">
  <cacheSource type="worksheet">
    <worksheetSource ref="A1:S17" sheet="Lozko"/>
  </cacheSource>
  <cacheFields count="19">
    <cacheField name="Pôvodné NS SND" numFmtId="0">
      <sharedItems containsBlank="1" count="16">
        <m/>
        <s v="1-001-01_1"/>
        <s v="1-001-01_2"/>
        <s v="1-001-01_3"/>
        <s v="1-007-01_1"/>
        <s v="1-007-01_2"/>
        <s v="1-007-01_3"/>
        <s v="1-009-01_1"/>
        <s v="1-009-01_2"/>
        <s v="1-009-01_3"/>
        <s v="1-010-01_1"/>
        <s v="1-010-01_2"/>
        <s v="1-010-01_3"/>
        <s v="1-013-01_1"/>
        <s v="1-013-01_2"/>
        <s v="1-013-01_3"/>
      </sharedItems>
    </cacheField>
    <cacheField name="Pôvodné NS" numFmtId="0">
      <sharedItems count="6">
        <s v=""/>
        <s v="1-001-01"/>
        <s v="1-007-01"/>
        <s v="1-009-01"/>
        <s v="1-010-01"/>
        <s v="1-013-01"/>
      </sharedItems>
    </cacheField>
    <cacheField name="SND" numFmtId="0">
      <sharedItems containsSemiMixedTypes="0" containsString="0" containsNumber="1" containsInteger="1" minValue="0" maxValue="3" count="4">
        <n v="0"/>
        <n v="1"/>
        <n v="2"/>
        <n v="3"/>
      </sharedItems>
    </cacheField>
    <cacheField name="Názov Pôvodné NS" numFmtId="0">
      <sharedItems count="6">
        <s v="Nepritomne v zozname uvazkov"/>
        <s v="Interné oddelenie"/>
        <s v="Detské oddelenie"/>
        <s v="Gynekologicko-pôrodnícke odd."/>
        <s v="Chirurgické oddelenie"/>
        <s v="Odd.úrazovej chirurgie"/>
      </sharedItems>
    </cacheField>
    <cacheField name="Suma" numFmtId="43">
      <sharedItems containsSemiMixedTypes="0" containsString="0" containsNumber="1" minValue="0" maxValue="583352.19732136559"/>
    </cacheField>
    <cacheField name="Počet úväzkov" numFmtId="43">
      <sharedItems containsMixedTypes="1" containsNumber="1" containsInteger="1" minValue="3" maxValue="22"/>
    </cacheField>
    <cacheField name="Prázdny stĺpec" numFmtId="0">
      <sharedItems containsNonDate="0" containsString="0" containsBlank="1"/>
    </cacheField>
    <cacheField name="Prázdny stĺpec2" numFmtId="0">
      <sharedItems containsNonDate="0" containsString="0" containsBlank="1"/>
    </cacheField>
    <cacheField name="Prázdny stĺpec3" numFmtId="0">
      <sharedItems containsNonDate="0" containsString="0" containsBlank="1"/>
    </cacheField>
    <cacheField name="Potrebný počet úväzkov" numFmtId="0">
      <sharedItems containsString="0" containsBlank="1" containsNumber="1" containsInteger="1" minValue="13" maxValue="13"/>
    </cacheField>
    <cacheField name="Zmena úväzkov Pôvodné NS" numFmtId="0">
      <sharedItems containsBlank="1" containsMixedTypes="1" containsNumber="1" containsInteger="1" minValue="-2" maxValue="-2"/>
    </cacheField>
    <cacheField name="Suma zmena - Pôvodné NS" numFmtId="0">
      <sharedItems containsBlank="1" containsMixedTypes="1" containsNumber="1" minValue="-42073.825794923607" maxValue="-42073.825794923607"/>
    </cacheField>
    <cacheField name="Cieľové NS" numFmtId="0">
      <sharedItems containsBlank="1" count="3">
        <s v=""/>
        <m/>
        <s v="1-010-01"/>
      </sharedItems>
    </cacheField>
    <cacheField name="Cieľové NS SND" numFmtId="0">
      <sharedItems containsBlank="1" count="2">
        <m/>
        <s v="1-010-01_1"/>
      </sharedItems>
    </cacheField>
    <cacheField name="Názov Cieľové NS" numFmtId="0">
      <sharedItems containsBlank="1" count="3">
        <e v="#N/A"/>
        <m/>
        <s v="Chirurgické oddelenie"/>
      </sharedItems>
    </cacheField>
    <cacheField name="Zmena úväzkov - cieľové NS SND" numFmtId="0">
      <sharedItems containsBlank="1" containsMixedTypes="1" containsNumber="1" containsInteger="1" minValue="2" maxValue="2"/>
    </cacheField>
    <cacheField name="Suma zmena - Cieľové NS" numFmtId="0">
      <sharedItems containsBlank="1" containsMixedTypes="1" containsNumber="1" minValue="42073.825794923607" maxValue="42073.825794923607"/>
    </cacheField>
    <cacheField name="Typ" numFmtId="0">
      <sharedItems containsBlank="1" count="2">
        <m/>
        <s v="LOZKO"/>
      </sharedItems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6030486111" missingItemsLimit="0" createdVersion="8" refreshedVersion="8" minRefreshableVersion="3" recordCount="9" xr:uid="{4550471E-CAD7-4BCE-8ABC-8133B4066858}">
  <cacheSource type="worksheet">
    <worksheetSource ref="A1:S10" sheet="OP_Anest"/>
  </cacheSource>
  <cacheFields count="19">
    <cacheField name="Pôvodné NS SND" numFmtId="0">
      <sharedItems containsBlank="1" count="7">
        <m/>
        <s v="3-185-16_1"/>
        <s v="3-185-16_2"/>
        <s v="3-185-16_3"/>
        <s v="3-025-64_1"/>
        <s v="3-025-64_2"/>
        <s v="3-025-64_3"/>
      </sharedItems>
    </cacheField>
    <cacheField name="Pôvodné NS" numFmtId="0">
      <sharedItems count="3">
        <s v=""/>
        <s v="3-185-16"/>
        <s v="3-025-64"/>
      </sharedItems>
    </cacheField>
    <cacheField name="SND" numFmtId="0">
      <sharedItems containsSemiMixedTypes="0" containsString="0" containsNumber="1" containsInteger="1" minValue="0" maxValue="3" count="4">
        <n v="0"/>
        <n v="1"/>
        <n v="2"/>
        <n v="3"/>
      </sharedItems>
    </cacheField>
    <cacheField name="Názov Pôvodné NS" numFmtId="0">
      <sharedItems count="3">
        <s v="Nepritomne v zozname uvazkov"/>
        <s v="Centrálne operačné sály"/>
        <s v="Anestéziológia"/>
      </sharedItems>
    </cacheField>
    <cacheField name="Suma" numFmtId="0">
      <sharedItems containsSemiMixedTypes="0" containsString="0" containsNumber="1" minValue="0" maxValue="350348.34368271555"/>
    </cacheField>
    <cacheField name="Počet úväzkov" numFmtId="0">
      <sharedItems containsString="0" containsBlank="1" containsNumber="1" minValue="0" maxValue="1.3"/>
    </cacheField>
    <cacheField name="Operačný čas vrátane prípravného času (min)" numFmtId="0">
      <sharedItems containsString="0" containsBlank="1" containsNumber="1" containsInteger="1" minValue="100000" maxValue="200000"/>
    </cacheField>
    <cacheField name="Fond prac. času (minúty/rok)" numFmtId="0">
      <sharedItems containsString="0" containsBlank="1" containsNumber="1" containsInteger="1" minValue="111150" maxValue="111150"/>
    </cacheField>
    <cacheField name="Prázdny stĺpec" numFmtId="0">
      <sharedItems containsNonDate="0" containsString="0" containsBlank="1"/>
    </cacheField>
    <cacheField name="Potrebný počet úväzkov" numFmtId="0">
      <sharedItems containsBlank="1" containsMixedTypes="1" containsNumber="1" minValue="0" maxValue="1.7993702204228521"/>
    </cacheField>
    <cacheField name="Zmena úväzkov Pôvodné NS" numFmtId="0">
      <sharedItems containsBlank="1" containsMixedTypes="1" containsNumber="1" minValue="-0.5" maxValue="1.7993702204228521"/>
    </cacheField>
    <cacheField name="Suma zmena - Pôvodné NS" numFmtId="0">
      <sharedItems containsBlank="1" containsMixedTypes="1" containsNumber="1" minValue="-50961.262747114408" maxValue="58627.683707657336"/>
    </cacheField>
    <cacheField name="Cieľové NS" numFmtId="0">
      <sharedItems containsBlank="1" count="6">
        <s v=""/>
        <s v="1-010-01"/>
        <s v="1-013-01"/>
        <s v="3-185-16"/>
        <m/>
        <s v="1-025-01"/>
      </sharedItems>
    </cacheField>
    <cacheField name="Cieľové NS SND" numFmtId="0">
      <sharedItems containsBlank="1" count="5">
        <m/>
        <s v="1-010-01_1"/>
        <s v="1-013-01_1"/>
        <s v="3-185-16_3"/>
        <s v="1-025-01_1"/>
      </sharedItems>
    </cacheField>
    <cacheField name="Názov Cieľové NS" numFmtId="0">
      <sharedItems containsBlank="1" count="6">
        <e v="#N/A"/>
        <s v="Chirurgické oddelenie"/>
        <s v="Odd.úrazovej chirurgie"/>
        <s v="Centrálne operačné sály"/>
        <m/>
        <s v="OAIM"/>
      </sharedItems>
    </cacheField>
    <cacheField name="Zmena úväzkov - cieľové NS SND" numFmtId="0">
      <sharedItems containsBlank="1" containsMixedTypes="1" containsNumber="1" minValue="-1.7993702204228521" maxValue="0.5"/>
    </cacheField>
    <cacheField name="Suma zmena - Cieľové NS" numFmtId="0">
      <sharedItems containsBlank="1" containsMixedTypes="1" containsNumber="1" minValue="-58627.683707657336" maxValue="50961.262747114408"/>
    </cacheField>
    <cacheField name="Typ" numFmtId="0">
      <sharedItems containsBlank="1" count="2">
        <m/>
        <s v="OP_ANEST"/>
      </sharedItems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62539699074" missingItemsLimit="0" createdVersion="8" refreshedVersion="8" minRefreshableVersion="3" recordCount="3" xr:uid="{A5AE4C15-8277-40C9-AAEE-AE8519A00295}">
  <cacheSource type="worksheet">
    <worksheetSource ref="A1:S4" sheet="JZS"/>
  </cacheSource>
  <cacheFields count="19">
    <cacheField name="Pôvodné NS SND" numFmtId="0">
      <sharedItems containsBlank="1" count="3">
        <m/>
        <s v="4-009-80_1"/>
        <s v="4-009-80_2"/>
      </sharedItems>
    </cacheField>
    <cacheField name="Pôvodné NS" numFmtId="0">
      <sharedItems count="2">
        <s v=""/>
        <s v="4-009-80"/>
      </sharedItems>
    </cacheField>
    <cacheField name="SND" numFmtId="0">
      <sharedItems containsSemiMixedTypes="0" containsString="0" containsNumber="1" containsInteger="1" minValue="0" maxValue="2" count="3">
        <n v="0"/>
        <n v="1"/>
        <n v="2"/>
      </sharedItems>
    </cacheField>
    <cacheField name="Názov Pôvodné NS" numFmtId="0">
      <sharedItems count="2">
        <s v="Nepritomne v zozname uvazkov"/>
        <s v="Gyn_JZS"/>
      </sharedItems>
    </cacheField>
    <cacheField name="Suma" numFmtId="43">
      <sharedItems containsSemiMixedTypes="0" containsString="0" containsNumber="1" minValue="0" maxValue="5.0500000000000007"/>
    </cacheField>
    <cacheField name="Počet úväzkov" numFmtId="0">
      <sharedItems containsSemiMixedTypes="0" containsString="0" containsNumber="1" containsInteger="1" minValue="0" maxValue="0"/>
    </cacheField>
    <cacheField name="Čas (minúty)" numFmtId="0">
      <sharedItems containsSemiMixedTypes="0" containsString="0" containsNumber="1" minValue="197050.82919819636" maxValue="197050.82919819636"/>
    </cacheField>
    <cacheField name="Fond prac. času (minúty/rok)" numFmtId="0">
      <sharedItems containsSemiMixedTypes="0" containsString="0" containsNumber="1" containsInteger="1" minValue="111150" maxValue="111150"/>
    </cacheField>
    <cacheField name="Prázdny stĺpec" numFmtId="0">
      <sharedItems containsNonDate="0" containsString="0" containsBlank="1"/>
    </cacheField>
    <cacheField name="Potrebný počet úväzkov" numFmtId="0">
      <sharedItems containsSemiMixedTypes="0" containsString="0" containsNumber="1" minValue="1.7728369698443216" maxValue="1.7728369698443216"/>
    </cacheField>
    <cacheField name="Zmena úväzkov Pôvodné NS" numFmtId="0">
      <sharedItems containsSemiMixedTypes="0" containsString="0" containsNumber="1" minValue="1.7728369698443216" maxValue="1.7728369698443216"/>
    </cacheField>
    <cacheField name="Suma zmena - Pôvodné NS" numFmtId="0">
      <sharedItems containsMixedTypes="1" containsNumber="1" minValue="28254.878318986754" maxValue="127589.76203709867"/>
    </cacheField>
    <cacheField name="Cieľové NS" numFmtId="0">
      <sharedItems count="2">
        <s v=""/>
        <s v="1-009-01"/>
      </sharedItems>
    </cacheField>
    <cacheField name="Cieľové NS SND" numFmtId="0">
      <sharedItems containsBlank="1" count="3">
        <m/>
        <s v="1-009-01_1"/>
        <s v="1-009-01_2"/>
      </sharedItems>
    </cacheField>
    <cacheField name="Názov Cieľové NS" numFmtId="0">
      <sharedItems count="2">
        <e v="#N/A"/>
        <s v="Gynekologicko-pôrodnícke odd."/>
      </sharedItems>
    </cacheField>
    <cacheField name="Zmena úväzkov - cieľové NS SND" numFmtId="2">
      <sharedItems containsSemiMixedTypes="0" containsString="0" containsNumber="1" minValue="-1.7728369698443216" maxValue="-1.7728369698443216"/>
    </cacheField>
    <cacheField name="Suma zmena - Cieľové NS" numFmtId="0">
      <sharedItems containsMixedTypes="1" containsNumber="1" minValue="-127589.76203709867" maxValue="-28254.878318986754"/>
    </cacheField>
    <cacheField name="Typ" numFmtId="2">
      <sharedItems containsBlank="1" count="2">
        <m/>
        <s v="JZS"/>
      </sharedItems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67105324075" missingItemsLimit="0" createdVersion="8" refreshedVersion="8" minRefreshableVersion="3" recordCount="4" xr:uid="{9C6F7AED-2BF4-4F65-865E-723A1280E62F}">
  <cacheSource type="worksheet">
    <worksheetSource ref="A1:S5" sheet="Porodna_sala"/>
  </cacheSource>
  <cacheFields count="19">
    <cacheField name="Pôvodné NS SND" numFmtId="0">
      <sharedItems containsBlank="1" count="4">
        <m/>
        <s v="P-009-71_1"/>
        <s v="P-009-71_2"/>
        <s v="P-009-71_3"/>
      </sharedItems>
    </cacheField>
    <cacheField name="Pôvodné NS" numFmtId="0">
      <sharedItems count="2">
        <s v=""/>
        <s v="P-009-71"/>
      </sharedItems>
    </cacheField>
    <cacheField name="SND" numFmtId="0">
      <sharedItems containsSemiMixedTypes="0" containsString="0" containsNumber="1" containsInteger="1" minValue="0" maxValue="3" count="4">
        <n v="0"/>
        <n v="1"/>
        <n v="2"/>
        <n v="3"/>
      </sharedItems>
    </cacheField>
    <cacheField name="Názov Pôvodné NS" numFmtId="0">
      <sharedItems count="2">
        <s v="Nepritomne v zozname uvazkov"/>
        <s v="Pôrodná sála"/>
      </sharedItems>
    </cacheField>
    <cacheField name="Suma" numFmtId="0">
      <sharedItems containsSemiMixedTypes="0" containsString="0" containsNumber="1" minValue="0" maxValue="5.0500000000000007"/>
    </cacheField>
    <cacheField name="Počet úväzkov" numFmtId="0">
      <sharedItems containsString="0" containsBlank="1" containsNumber="1" containsInteger="1" minValue="0" maxValue="0"/>
    </cacheField>
    <cacheField name="Počet pôrodov krát kval. Priem. čas (min.)" numFmtId="0">
      <sharedItems containsString="0" containsBlank="1" containsNumber="1" containsInteger="1" minValue="60000" maxValue="240000"/>
    </cacheField>
    <cacheField name="Fond prac. času (minúty/rok)" numFmtId="0">
      <sharedItems containsString="0" containsBlank="1" containsNumber="1" containsInteger="1" minValue="111150" maxValue="111150"/>
    </cacheField>
    <cacheField name="Prázdny stĺpec" numFmtId="0">
      <sharedItems containsNonDate="0" containsString="0" containsBlank="1"/>
    </cacheField>
    <cacheField name="Potrebný počet úväzkov" numFmtId="0">
      <sharedItems containsString="0" containsBlank="1" containsNumber="1" minValue="0.53981106612685559" maxValue="2.1592442645074224"/>
    </cacheField>
    <cacheField name="Zmena úväzkov Pôvodné NS" numFmtId="0">
      <sharedItems containsString="0" containsBlank="1" containsNumber="1" minValue="0.53981106612685559" maxValue="2.1592442645074224"/>
    </cacheField>
    <cacheField name="Suma zmena - Pôvodné NS" numFmtId="0">
      <sharedItems containsBlank="1" containsMixedTypes="1" containsNumber="1" minValue="34413.307592510704" maxValue="38849.802121492372"/>
    </cacheField>
    <cacheField name="Cieľové NS" numFmtId="0">
      <sharedItems containsBlank="1" count="3">
        <s v=""/>
        <s v="1-009-01"/>
        <m/>
      </sharedItems>
    </cacheField>
    <cacheField name="Cieľové NS SND" numFmtId="0">
      <sharedItems containsBlank="1" count="3">
        <m/>
        <s v="1-009-01_1"/>
        <s v="1-009-01_2"/>
      </sharedItems>
    </cacheField>
    <cacheField name="Názov Cieľové NS" numFmtId="0">
      <sharedItems containsBlank="1" count="3">
        <e v="#N/A"/>
        <s v="Gynekologicko-pôrodnícke odd."/>
        <m/>
      </sharedItems>
    </cacheField>
    <cacheField name="Zmena úväzkov - cieľové NS SND" numFmtId="0">
      <sharedItems containsString="0" containsBlank="1" containsNumber="1" minValue="-2.1592442645074224" maxValue="-0.53981106612685559"/>
    </cacheField>
    <cacheField name="Suma zmena - Cieľové NS" numFmtId="0">
      <sharedItems containsBlank="1" containsMixedTypes="1" containsNumber="1" minValue="-38849.802121492372" maxValue="-34413.307592510704"/>
    </cacheField>
    <cacheField name="Typ" numFmtId="0">
      <sharedItems containsBlank="1" count="2">
        <m/>
        <s v="POR"/>
      </sharedItems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7012766204" missingItemsLimit="0" createdVersion="8" refreshedVersion="8" minRefreshableVersion="3" recordCount="743" xr:uid="{10518E3B-B4E4-4585-97C9-EA1996E86E5A}">
  <cacheSource type="worksheet">
    <worksheetSource ref="A1:K1048576" sheet="Obraty_Vstup"/>
  </cacheSource>
  <cacheFields count="11">
    <cacheField name="Účet " numFmtId="0">
      <sharedItems containsBlank="1"/>
    </cacheField>
    <cacheField name="Nákl.str." numFmtId="49">
      <sharedItems containsBlank="1" count="25">
        <s v="1-001-01"/>
        <s v="1-196-01"/>
        <s v="1-007-01"/>
        <s v="1-009-01"/>
        <s v="1-010-01"/>
        <s v="1-202-01"/>
        <s v="1-013-01"/>
        <s v="1-025-01"/>
        <s v="2-001-84"/>
        <s v="2-007-99"/>
        <s v="2-009-22"/>
        <s v="2-010-43"/>
        <s v="2-011-39"/>
        <s v="2-013-49"/>
        <s v="8-975-49"/>
        <s v="2-049-78"/>
        <s v="5-023-35"/>
        <s v="5-023-41"/>
        <s v="5-024-45"/>
        <s v="5-558-51"/>
        <s v="3-185-16"/>
        <s v="5-023-36"/>
        <s v="5-023-75"/>
        <s v="5-023-85"/>
        <m/>
      </sharedItems>
    </cacheField>
    <cacheField name="Suma" numFmtId="43">
      <sharedItems containsString="0" containsBlank="1" containsNumber="1" minValue="0" maxValue="439485.98055724916"/>
    </cacheField>
    <cacheField name="SND" numFmtId="0">
      <sharedItems containsString="0" containsBlank="1" containsNumber="1" containsInteger="1" minValue="1" maxValue="3" count="4">
        <n v="1"/>
        <n v="3"/>
        <n v="2"/>
        <m/>
      </sharedItems>
    </cacheField>
    <cacheField name="Odbornost" numFmtId="0">
      <sharedItems containsBlank="1"/>
    </cacheField>
    <cacheField name="NS SND" numFmtId="0">
      <sharedItems containsBlank="1" count="69">
        <s v="1-001-01_1"/>
        <s v="1-001-01_3"/>
        <s v="1-001-01_2"/>
        <s v="1-196-01_1"/>
        <s v="1-196-01_3"/>
        <s v="1-196-01_2"/>
        <s v="1-007-01_1"/>
        <s v="1-007-01_3"/>
        <s v="1-007-01_2"/>
        <s v="1-009-01_1"/>
        <s v="1-009-01_3"/>
        <s v="1-009-01_2"/>
        <s v="1-010-01_1"/>
        <s v="1-010-01_3"/>
        <s v="1-010-01_2"/>
        <s v="1-202-01_1"/>
        <s v="1-202-01_3"/>
        <s v="1-202-01_2"/>
        <s v="1-013-01_1"/>
        <s v="1-013-01_3"/>
        <s v="1-013-01_2"/>
        <s v="1-025-01_1"/>
        <s v="1-025-01_3"/>
        <s v="1-025-01_2"/>
        <s v="2-001-84_1"/>
        <s v="2-001-84_3"/>
        <s v="2-001-84_2"/>
        <s v="2-007-99_1"/>
        <s v="2-007-99_3"/>
        <s v="2-007-99_2"/>
        <s v="2-009-22_1"/>
        <s v="2-010-43_1"/>
        <s v="2-010-43_3"/>
        <s v="2-010-43_2"/>
        <s v="2-011-39_1"/>
        <s v="2-011-39_3"/>
        <s v="2-011-39_2"/>
        <s v="2-013-49_1"/>
        <s v="2-013-49_3"/>
        <s v="2-013-49_2"/>
        <s v="8-975-49_1"/>
        <s v="8-975-49_3"/>
        <s v="8-975-49_2"/>
        <s v="2-049-78_1"/>
        <s v="2-049-78_3"/>
        <s v="2-049-78_2"/>
        <s v="5-023-35_1"/>
        <s v="5-023-35_3"/>
        <s v="5-023-35_2"/>
        <s v="5-023-41_1"/>
        <s v="5-023-41_3"/>
        <s v="5-023-41_2"/>
        <s v="5-024-45_1"/>
        <s v="5-024-45_3"/>
        <s v="5-024-45_2"/>
        <s v="5-558-51_1"/>
        <s v="5-558-51_3"/>
        <s v="5-558-51_2"/>
        <s v="3-185-16_1"/>
        <s v="3-185-16_3"/>
        <s v="3-185-16_2"/>
        <s v="5-023-36_1"/>
        <s v="5-023-75_1"/>
        <s v="5-023-85_1"/>
        <s v="5-023-36_3"/>
        <s v="5-023-75_3"/>
        <s v="5-023-85_3"/>
        <s v="_"/>
        <m/>
      </sharedItems>
    </cacheField>
    <cacheField name="Suma.2" numFmtId="43">
      <sharedItems containsString="0" containsBlank="1" containsNumber="1" minValue="0" maxValue="439485.98055724916"/>
    </cacheField>
    <cacheField name="Pocet uvazkov" numFmtId="4">
      <sharedItems containsBlank="1" containsMixedTypes="1" containsNumber="1" minValue="0" maxValue="22" count="36">
        <n v="8"/>
        <n v="7"/>
        <n v="10"/>
        <n v="1.5"/>
        <n v="5.5"/>
        <n v="10.5"/>
        <n v="5"/>
        <n v="3"/>
        <n v="4"/>
        <n v="13"/>
        <n v="22"/>
        <n v="9"/>
        <n v="0.25"/>
        <n v="0.6"/>
        <n v="3.5"/>
        <n v="15"/>
        <n v="11.5"/>
        <n v="2.2000000000000002"/>
        <n v="0.7"/>
        <n v="0.15"/>
        <n v="0.3"/>
        <n v="1"/>
        <n v="0.1"/>
        <n v="0.5"/>
        <n v="2.75"/>
        <n v="7.5"/>
        <n v="2.7"/>
        <n v="0.13"/>
        <n v="2"/>
        <n v="6.5"/>
        <n v="0.4"/>
        <n v="1.3"/>
        <n v="0"/>
        <n v="1.4"/>
        <s v="Nezdrav_Personal_Alebo_Nerelevant"/>
        <m/>
      </sharedItems>
    </cacheField>
    <cacheField name="SNS" numFmtId="0">
      <sharedItems containsBlank="1" containsMixedTypes="1" containsNumber="1" containsInteger="1" minValue="1" maxValue="9"/>
    </cacheField>
    <cacheField name="Typ" numFmtId="0">
      <sharedItems containsBlank="1"/>
    </cacheField>
    <cacheField name="Nazov Strediska" numFmtId="0">
      <sharedItems containsBlank="1" count="26">
        <s v="Interné oddelenie"/>
        <s v="JIS interná"/>
        <s v="Detské oddelenie"/>
        <s v="Gynekologicko-pôrodnícke odd."/>
        <s v="Chirurgické oddelenie"/>
        <s v="JIS chirurgická"/>
        <s v="Odd.úrazovej chirurgie"/>
        <s v="OAIM"/>
        <s v="Interná ambulancia"/>
        <s v="Detská príjmová amb."/>
        <s v="Gynekologická príjmová amb."/>
        <s v="Chirurgická ambulancia"/>
        <s v="Ortopedická ambulancia"/>
        <s v="Traumatologická ambulancia"/>
        <s v="Urgentný príjem"/>
        <s v="Kardiologická ambulancia"/>
        <s v="Rádiodiagnostické oddelenie 1"/>
        <s v="Rádiodiagnostické oddelenie 2"/>
        <s v="Pracovisko klinickej biochémie"/>
        <s v="Úsek endoskopie"/>
        <s v="Centrálne operačné sály"/>
        <s v="Rádiodiagnostické oddelenie 5"/>
        <s v="Rádiodiagnostické oddelenie 4"/>
        <s v="Rádiodiagnostické oddelenie 3"/>
        <e v="#N/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70247106481" missingItemsLimit="0" createdVersion="8" refreshedVersion="8" minRefreshableVersion="3" recordCount="19" xr:uid="{958442F0-EEFA-4A9B-8882-2A715EF4D9F1}">
  <cacheSource type="worksheet">
    <worksheetSource ref="A1:S20" sheet="SVLZ"/>
  </cacheSource>
  <cacheFields count="19">
    <cacheField name="Pôvodné NS SND" numFmtId="0">
      <sharedItems count="19">
        <s v=""/>
        <s v="5-023-35_1"/>
        <s v="5-023-35_2"/>
        <s v="5-023-35_3"/>
        <s v="5-023-36_1"/>
        <s v="5-023-36_3"/>
        <s v="5-023-41_1"/>
        <s v="5-023-41_2"/>
        <s v="5-023-41_3"/>
        <s v="5-023-75_1"/>
        <s v="5-023-75_3"/>
        <s v="5-023-85_1"/>
        <s v="5-023-85_3"/>
        <s v="5-024-45_1"/>
        <s v="5-024-45_2"/>
        <s v="5-024-45_3"/>
        <s v="5-558-51_1"/>
        <s v="5-558-51_2"/>
        <s v="5-558-51_3"/>
      </sharedItems>
    </cacheField>
    <cacheField name="Pôvodné NS" numFmtId="0">
      <sharedItems count="8">
        <s v=""/>
        <s v="5-023-35"/>
        <s v="5-023-36"/>
        <s v="5-023-41"/>
        <s v="5-023-75"/>
        <s v="5-023-85"/>
        <s v="5-024-45"/>
        <s v="5-558-51"/>
      </sharedItems>
    </cacheField>
    <cacheField name="SND" numFmtId="0">
      <sharedItems containsSemiMixedTypes="0" containsString="0" containsNumber="1" containsInteger="1" minValue="0" maxValue="3" count="4">
        <n v="0"/>
        <n v="1"/>
        <n v="2"/>
        <n v="3"/>
      </sharedItems>
    </cacheField>
    <cacheField name="Názov Pôvodné NS" numFmtId="0">
      <sharedItems count="8">
        <s v="Nepritomne v zozname uvazkov"/>
        <s v="Rádiodiagnostické oddelenie 1"/>
        <s v="Rádiodiagnostické oddelenie 5"/>
        <s v="Rádiodiagnostické oddelenie 2"/>
        <s v="Rádiodiagnostické oddelenie 4"/>
        <s v="Rádiodiagnostické oddelenie 3"/>
        <s v="Pracovisko klinickej biochémie"/>
        <s v="Úsek endoskopie"/>
      </sharedItems>
    </cacheField>
    <cacheField name="Suma" numFmtId="0">
      <sharedItems containsSemiMixedTypes="0" containsString="0" containsNumber="1" minValue="0" maxValue="377922.51318658539"/>
    </cacheField>
    <cacheField name="Počet úväzkov" numFmtId="4">
      <sharedItems containsMixedTypes="1" containsNumber="1" minValue="0" maxValue="6.5"/>
    </cacheField>
    <cacheField name="Prázdny stĺpec" numFmtId="0">
      <sharedItems containsNonDate="0" containsString="0" containsBlank="1"/>
    </cacheField>
    <cacheField name="Prázdny stĺpec2" numFmtId="0">
      <sharedItems containsNonDate="0" containsString="0" containsBlank="1"/>
    </cacheField>
    <cacheField name="Prázdny stĺpec3" numFmtId="0">
      <sharedItems containsNonDate="0" containsString="0" containsBlank="1"/>
    </cacheField>
    <cacheField name="Potrebný počet úväzkov" numFmtId="0">
      <sharedItems containsString="0" containsBlank="1" containsNumber="1" minValue="1.6" maxValue="1.6"/>
    </cacheField>
    <cacheField name="Zmena úväzkov Pôvodné NS" numFmtId="4">
      <sharedItems containsBlank="1" containsMixedTypes="1" containsNumber="1" minValue="1.6" maxValue="1.6"/>
    </cacheField>
    <cacheField name="Suma zmena - Pôvodné NS" numFmtId="0">
      <sharedItems containsBlank="1" containsMixedTypes="1" containsNumber="1" minValue="116670.43946427312" maxValue="116670.43946427312"/>
    </cacheField>
    <cacheField name="Cieľové NS" numFmtId="0">
      <sharedItems containsBlank="1" count="3">
        <s v=""/>
        <m/>
        <s v="1-001-01"/>
      </sharedItems>
    </cacheField>
    <cacheField name="Cieľové NS SND" numFmtId="0">
      <sharedItems containsBlank="1" count="2">
        <m/>
        <s v="1-001-01_1"/>
      </sharedItems>
    </cacheField>
    <cacheField name="Názov Cieľové NS" numFmtId="0">
      <sharedItems containsBlank="1" count="3">
        <e v="#N/A"/>
        <m/>
        <s v="Interné oddelenie"/>
      </sharedItems>
    </cacheField>
    <cacheField name="Zmena úväzkov - cieľové NS SND" numFmtId="4">
      <sharedItems containsBlank="1" containsMixedTypes="1" containsNumber="1" minValue="-1.6" maxValue="-1.6"/>
    </cacheField>
    <cacheField name="Suma zmena - Cieľové NS" numFmtId="0">
      <sharedItems containsBlank="1" containsMixedTypes="1" containsNumber="1" minValue="-116670.43946427312" maxValue="-116670.43946427312"/>
    </cacheField>
    <cacheField name="Typ" numFmtId="0">
      <sharedItems containsBlank="1" count="2">
        <m/>
        <s v="SVLZ"/>
      </sharedItems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70973842595" missingItemsLimit="0" createdVersion="8" refreshedVersion="8" minRefreshableVersion="3" recordCount="160" xr:uid="{650DA6A2-EA7D-4A79-BD3D-3377A35A298E}">
  <cacheSource type="worksheet">
    <worksheetSource ref="V1:AA1048576" sheet="SVLZ_body"/>
  </cacheSource>
  <cacheFields count="6">
    <cacheField name="Nazov Strediska" numFmtId="0">
      <sharedItems containsBlank="1" count="8">
        <s v="Rádiodiagnostické oddelenie 1"/>
        <s v="Rádiodiagnostické oddelenie 4"/>
        <s v="Rádiodiagnostické oddelenie 2"/>
        <s v="Rádiodiagnostické oddelenie 3"/>
        <s v="Rádiodiagnostické oddelenie 5"/>
        <s v="Grand Total"/>
        <m/>
        <s v="Názov Pôvodné NS"/>
      </sharedItems>
    </cacheField>
    <cacheField name="NS SND" numFmtId="0">
      <sharedItems containsBlank="1" count="14">
        <s v="5-023-35_1"/>
        <s v="5-023-35_2"/>
        <s v="5-023-35_3"/>
        <s v="5-023-75_1"/>
        <s v="5-023-75_3"/>
        <s v="5-023-41_1"/>
        <s v="5-023-41_2"/>
        <s v="5-023-41_3"/>
        <s v="5-023-85_1"/>
        <s v="5-023-85_3"/>
        <s v="5-023-36_1"/>
        <s v="5-023-36_3"/>
        <m/>
        <s v="Pôvodné NS SND"/>
      </sharedItems>
    </cacheField>
    <cacheField name="Nákl.str." numFmtId="0">
      <sharedItems containsBlank="1" count="7">
        <s v="5-023-35"/>
        <s v="5-023-75"/>
        <s v="5-023-41"/>
        <s v="5-023-85"/>
        <s v="5-023-36"/>
        <m/>
        <s v="Pôvodné NS"/>
      </sharedItems>
    </cacheField>
    <cacheField name="SND" numFmtId="0">
      <sharedItems containsBlank="1" containsMixedTypes="1" containsNumber="1" containsInteger="1" minValue="1" maxValue="3" count="5">
        <n v="1"/>
        <n v="2"/>
        <n v="3"/>
        <m/>
        <s v="SND"/>
      </sharedItems>
    </cacheField>
    <cacheField name="Pocet uvazkov" numFmtId="0">
      <sharedItems containsBlank="1" containsMixedTypes="1" containsNumber="1" minValue="0" maxValue="3.5"/>
    </cacheField>
    <cacheField name="Sum of Suma.2" numFmtId="0">
      <sharedItems containsBlank="1" containsMixedTypes="1" containsNumber="1" minValue="0" maxValue="550823.416261352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72560300928" missingItemsLimit="0" createdVersion="8" refreshedVersion="8" minRefreshableVersion="3" recordCount="64" xr:uid="{C6E51606-F7D6-4F77-8AC4-FB5B841736DF}">
  <cacheSource type="worksheet">
    <worksheetSource ref="A1:S1048576" sheet="SVLZ_body"/>
  </cacheSource>
  <cacheFields count="19">
    <cacheField name="Pôvodné NS SND" numFmtId="0">
      <sharedItems containsBlank="1" count="13">
        <s v="NS SND"/>
        <s v="5-023-35_1"/>
        <s v="5-023-36_1"/>
        <s v="5-023-41_1"/>
        <s v="5-023-75_1"/>
        <s v="5-023-85_1"/>
        <s v="Grand Total"/>
        <m/>
        <s v="5-023-35_3"/>
        <s v="5-023-36_3"/>
        <s v="5-023-41_3"/>
        <s v="5-023-75_3"/>
        <s v="5-023-85_3"/>
      </sharedItems>
    </cacheField>
    <cacheField name="Pôvodné NS" numFmtId="0">
      <sharedItems containsBlank="1" count="7">
        <s v="Nákl.str."/>
        <s v="5-023-35"/>
        <s v="5-023-36"/>
        <s v="5-023-41"/>
        <s v="5-023-75"/>
        <s v="5-023-85"/>
        <m/>
      </sharedItems>
    </cacheField>
    <cacheField name="SND" numFmtId="0">
      <sharedItems containsBlank="1" containsMixedTypes="1" containsNumber="1" containsInteger="1" minValue="1" maxValue="3" count="4">
        <s v="SND"/>
        <n v="1"/>
        <m/>
        <n v="3"/>
      </sharedItems>
    </cacheField>
    <cacheField name="Názov Pôvodné NS" numFmtId="0">
      <sharedItems containsBlank="1" count="7">
        <s v="Nazov Strediska"/>
        <s v="Rádiodiagnostické oddelenie 1"/>
        <s v="Rádiodiagnostické oddelenie 5"/>
        <s v="Rádiodiagnostické oddelenie 2"/>
        <s v="Rádiodiagnostické oddelenie 4"/>
        <s v="Rádiodiagnostické oddelenie 3"/>
        <m/>
      </sharedItems>
    </cacheField>
    <cacheField name="Suma" numFmtId="0">
      <sharedItems containsBlank="1" containsMixedTypes="1" containsNumber="1" minValue="0" maxValue="504562.8416526597"/>
    </cacheField>
    <cacheField name="Počet úväzkov" numFmtId="0">
      <sharedItems containsBlank="1" containsMixedTypes="1" containsNumber="1" minValue="0" maxValue="7.7"/>
    </cacheField>
    <cacheField name="Počet Bodov" numFmtId="0">
      <sharedItems containsString="0" containsBlank="1" containsNumber="1" minValue="6858494.5984252598" maxValue="353651123.80970216"/>
    </cacheField>
    <cacheField name="Váha/Body" numFmtId="0">
      <sharedItems containsString="0" containsBlank="1" containsNumber="1" minValue="1.9393391217147043E-2" maxValue="0.64344299425403251"/>
    </cacheField>
    <cacheField name="Prázdny stĺpec" numFmtId="0">
      <sharedItems containsNonDate="0" containsString="0" containsBlank="1"/>
    </cacheField>
    <cacheField name="Potrebný počet úväzkov" numFmtId="0">
      <sharedItems containsString="0" containsBlank="1" containsNumber="1" minValue="3.8398914609951144E-2" maxValue="4.9545110557560506"/>
    </cacheField>
    <cacheField name="Zmena úväzkov Pôvodné NS" numFmtId="0">
      <sharedItems containsString="0" containsBlank="1" containsNumber="1" minValue="-2.4264801144526578" maxValue="3.5545110557560506"/>
    </cacheField>
    <cacheField name="Suma zmena - Pôvodné NS" numFmtId="43">
      <sharedItems containsString="0" containsBlank="1" containsNumber="1" minValue="-297809.16737186769" maxValue="324657.42562231061"/>
    </cacheField>
    <cacheField name="Prázdny stĺpec2" numFmtId="43">
      <sharedItems containsNonDate="0" containsString="0" containsBlank="1"/>
    </cacheField>
    <cacheField name="Prázdny stĺpec3" numFmtId="0">
      <sharedItems containsNonDate="0" containsString="0" containsBlank="1"/>
    </cacheField>
    <cacheField name="Prázdny stĺpec4" numFmtId="0">
      <sharedItems containsNonDate="0" containsString="0" containsBlank="1"/>
    </cacheField>
    <cacheField name="Prázdny stĺpec5" numFmtId="0">
      <sharedItems containsNonDate="0" containsString="0" containsBlank="1"/>
    </cacheField>
    <cacheField name="Prázdny stĺpec6" numFmtId="0">
      <sharedItems containsNonDate="0" containsString="0" containsBlank="1"/>
    </cacheField>
    <cacheField name="Typ" numFmtId="0">
      <sharedItems containsBlank="1" count="2">
        <m/>
        <s v="SVLZ_body"/>
      </sharedItems>
    </cacheField>
    <cacheField name="Poznám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3">
  <r>
    <s v="512.112000"/>
    <x v="0"/>
    <n v="7525.5704278898902"/>
    <x v="0"/>
    <s v="001"/>
    <x v="0"/>
    <n v="7525.5704278898902"/>
    <n v="8"/>
    <n v="1"/>
    <x v="0"/>
    <x v="0"/>
    <s v="1-001-01"/>
  </r>
  <r>
    <s v="521.111000"/>
    <x v="0"/>
    <n v="419803.42413472541"/>
    <x v="0"/>
    <s v="001"/>
    <x v="0"/>
    <n v="419803.42413472541"/>
    <n v="8"/>
    <n v="1"/>
    <x v="0"/>
    <x v="0"/>
    <s v="1-001-01"/>
  </r>
  <r>
    <s v="521.112000"/>
    <x v="0"/>
    <n v="40832.224129513132"/>
    <x v="1"/>
    <s v="001"/>
    <x v="1"/>
    <n v="40832.224129513132"/>
    <n v="7"/>
    <n v="1"/>
    <x v="0"/>
    <x v="0"/>
    <s v="1-001-01"/>
  </r>
  <r>
    <s v="521.114100"/>
    <x v="0"/>
    <n v="46265.706786050177"/>
    <x v="2"/>
    <s v="001"/>
    <x v="2"/>
    <n v="46265.706786050177"/>
    <n v="10"/>
    <n v="1"/>
    <x v="0"/>
    <x v="0"/>
    <s v="1-001-01"/>
  </r>
  <r>
    <s v="524.111000"/>
    <x v="0"/>
    <n v="51143.883091148411"/>
    <x v="0"/>
    <s v="001"/>
    <x v="0"/>
    <n v="51143.883091148411"/>
    <n v="8"/>
    <n v="1"/>
    <x v="0"/>
    <x v="0"/>
    <s v="1-001-01"/>
  </r>
  <r>
    <s v="524.112000"/>
    <x v="0"/>
    <n v="2420.4865442125988"/>
    <x v="1"/>
    <s v="001"/>
    <x v="1"/>
    <n v="2420.4865442125988"/>
    <n v="7"/>
    <n v="1"/>
    <x v="0"/>
    <x v="0"/>
    <s v="1-001-01"/>
  </r>
  <r>
    <s v="524.114100"/>
    <x v="0"/>
    <n v="34558.300597925052"/>
    <x v="2"/>
    <s v="001"/>
    <x v="2"/>
    <n v="34558.300597925052"/>
    <n v="10"/>
    <n v="1"/>
    <x v="0"/>
    <x v="0"/>
    <s v="1-001-01"/>
  </r>
  <r>
    <s v="524.121000"/>
    <x v="0"/>
    <n v="5603.7172596243954"/>
    <x v="0"/>
    <s v="001"/>
    <x v="0"/>
    <n v="5603.7172596243954"/>
    <n v="8"/>
    <n v="1"/>
    <x v="0"/>
    <x v="0"/>
    <s v="1-001-01"/>
  </r>
  <r>
    <s v="524.122000"/>
    <x v="0"/>
    <n v="1722.3296883733633"/>
    <x v="1"/>
    <s v="001"/>
    <x v="1"/>
    <n v="1722.3296883733633"/>
    <n v="7"/>
    <n v="1"/>
    <x v="0"/>
    <x v="0"/>
    <s v="1-001-01"/>
  </r>
  <r>
    <s v="524.124100"/>
    <x v="0"/>
    <n v="5483.8971397763489"/>
    <x v="2"/>
    <s v="001"/>
    <x v="2"/>
    <n v="5483.8971397763489"/>
    <n v="10"/>
    <n v="1"/>
    <x v="0"/>
    <x v="0"/>
    <s v="1-001-01"/>
  </r>
  <r>
    <s v="524.131000"/>
    <x v="0"/>
    <n v="47391.074841829344"/>
    <x v="0"/>
    <s v="001"/>
    <x v="0"/>
    <n v="47391.074841829344"/>
    <n v="8"/>
    <n v="1"/>
    <x v="0"/>
    <x v="0"/>
    <s v="1-001-01"/>
  </r>
  <r>
    <s v="524.132000"/>
    <x v="0"/>
    <n v="7914.4990297429049"/>
    <x v="1"/>
    <s v="001"/>
    <x v="1"/>
    <n v="7914.4990297429049"/>
    <n v="7"/>
    <n v="1"/>
    <x v="0"/>
    <x v="0"/>
    <s v="1-001-01"/>
  </r>
  <r>
    <s v="524.134100"/>
    <x v="0"/>
    <n v="30852.307703023271"/>
    <x v="2"/>
    <s v="001"/>
    <x v="2"/>
    <n v="30852.307703023271"/>
    <n v="10"/>
    <n v="1"/>
    <x v="0"/>
    <x v="0"/>
    <s v="1-001-01"/>
  </r>
  <r>
    <s v="524.141000"/>
    <x v="0"/>
    <n v="856.53709108983048"/>
    <x v="0"/>
    <s v="001"/>
    <x v="0"/>
    <n v="856.53709108983048"/>
    <n v="8"/>
    <n v="1"/>
    <x v="0"/>
    <x v="0"/>
    <s v="1-001-01"/>
  </r>
  <r>
    <s v="524.142000"/>
    <x v="0"/>
    <n v="414.34456482491373"/>
    <x v="1"/>
    <s v="001"/>
    <x v="1"/>
    <n v="414.34456482491373"/>
    <n v="7"/>
    <n v="1"/>
    <x v="0"/>
    <x v="0"/>
    <s v="1-001-01"/>
  </r>
  <r>
    <s v="524.144100"/>
    <x v="0"/>
    <n v="1856.4227583544555"/>
    <x v="2"/>
    <s v="001"/>
    <x v="2"/>
    <n v="1856.4227583544555"/>
    <n v="10"/>
    <n v="1"/>
    <x v="0"/>
    <x v="0"/>
    <s v="1-001-01"/>
  </r>
  <r>
    <s v="524.151000"/>
    <x v="0"/>
    <n v="13094.013848156281"/>
    <x v="0"/>
    <s v="001"/>
    <x v="0"/>
    <n v="13094.013848156281"/>
    <n v="8"/>
    <n v="1"/>
    <x v="0"/>
    <x v="0"/>
    <s v="1-001-01"/>
  </r>
  <r>
    <s v="524.152000"/>
    <x v="0"/>
    <n v="2807.359604963071"/>
    <x v="1"/>
    <s v="001"/>
    <x v="1"/>
    <n v="2807.359604963071"/>
    <n v="7"/>
    <n v="1"/>
    <x v="0"/>
    <x v="0"/>
    <s v="1-001-01"/>
  </r>
  <r>
    <s v="524.154100"/>
    <x v="0"/>
    <n v="7752.733170945392"/>
    <x v="2"/>
    <s v="001"/>
    <x v="2"/>
    <n v="7752.733170945392"/>
    <n v="10"/>
    <n v="1"/>
    <x v="0"/>
    <x v="0"/>
    <s v="1-001-01"/>
  </r>
  <r>
    <s v="524.161000"/>
    <x v="0"/>
    <n v="4781.2762250028463"/>
    <x v="0"/>
    <s v="001"/>
    <x v="0"/>
    <n v="4781.2762250028463"/>
    <n v="8"/>
    <n v="1"/>
    <x v="0"/>
    <x v="0"/>
    <s v="1-001-01"/>
  </r>
  <r>
    <s v="524.162000"/>
    <x v="0"/>
    <n v="748.37901152422853"/>
    <x v="1"/>
    <s v="001"/>
    <x v="1"/>
    <n v="748.37901152422853"/>
    <n v="7"/>
    <n v="1"/>
    <x v="0"/>
    <x v="0"/>
    <s v="1-001-01"/>
  </r>
  <r>
    <s v="524.164100"/>
    <x v="0"/>
    <n v="3670.7411686502492"/>
    <x v="2"/>
    <s v="001"/>
    <x v="2"/>
    <n v="3670.7411686502492"/>
    <n v="10"/>
    <n v="1"/>
    <x v="0"/>
    <x v="0"/>
    <s v="1-001-01"/>
  </r>
  <r>
    <s v="524.171000"/>
    <x v="0"/>
    <n v="27251.510402839987"/>
    <x v="0"/>
    <s v="001"/>
    <x v="0"/>
    <n v="27251.510402839987"/>
    <n v="8"/>
    <n v="1"/>
    <x v="0"/>
    <x v="0"/>
    <s v="1-001-01"/>
  </r>
  <r>
    <s v="524.172000"/>
    <x v="0"/>
    <n v="3793.110863184811"/>
    <x v="1"/>
    <s v="001"/>
    <x v="1"/>
    <n v="3793.110863184811"/>
    <n v="7"/>
    <n v="1"/>
    <x v="0"/>
    <x v="0"/>
    <s v="1-001-01"/>
  </r>
  <r>
    <s v="524.174100"/>
    <x v="0"/>
    <n v="24295.67698814192"/>
    <x v="2"/>
    <s v="001"/>
    <x v="2"/>
    <n v="24295.67698814192"/>
    <n v="10"/>
    <n v="1"/>
    <x v="0"/>
    <x v="0"/>
    <s v="1-001-01"/>
  </r>
  <r>
    <s v="524.181100000"/>
    <x v="0"/>
    <n v="570.64993768810609"/>
    <x v="0"/>
    <s v="001"/>
    <x v="0"/>
    <n v="570.64993768810609"/>
    <n v="8"/>
    <n v="1"/>
    <x v="0"/>
    <x v="0"/>
    <s v="1-001-01"/>
  </r>
  <r>
    <s v="524.181200000"/>
    <x v="0"/>
    <n v="321.39379538786091"/>
    <x v="1"/>
    <s v="001"/>
    <x v="1"/>
    <n v="321.39379538786091"/>
    <n v="7"/>
    <n v="1"/>
    <x v="0"/>
    <x v="0"/>
    <s v="1-001-01"/>
  </r>
  <r>
    <s v="524.181410000"/>
    <x v="0"/>
    <n v="1607.3372101391726"/>
    <x v="2"/>
    <s v="001"/>
    <x v="2"/>
    <n v="1607.3372101391726"/>
    <n v="10"/>
    <n v="1"/>
    <x v="0"/>
    <x v="0"/>
    <s v="1-001-01"/>
  </r>
  <r>
    <s v="527.121000"/>
    <x v="0"/>
    <n v="1020.4238972826647"/>
    <x v="0"/>
    <s v="001"/>
    <x v="0"/>
    <n v="1020.4238972826647"/>
    <n v="8"/>
    <n v="1"/>
    <x v="0"/>
    <x v="0"/>
    <s v="1-001-01"/>
  </r>
  <r>
    <s v="527.122000"/>
    <x v="0"/>
    <n v="181.90949208172071"/>
    <x v="1"/>
    <s v="001"/>
    <x v="1"/>
    <n v="181.90949208172071"/>
    <n v="7"/>
    <n v="1"/>
    <x v="0"/>
    <x v="0"/>
    <s v="1-001-01"/>
  </r>
  <r>
    <s v="527.124100"/>
    <x v="0"/>
    <n v="3543.0925514134428"/>
    <x v="2"/>
    <s v="001"/>
    <x v="2"/>
    <n v="3543.0925514134428"/>
    <n v="10"/>
    <n v="1"/>
    <x v="0"/>
    <x v="0"/>
    <s v="1-001-01"/>
  </r>
  <r>
    <s v="527.151000"/>
    <x v="0"/>
    <n v="4102.2882951278734"/>
    <x v="0"/>
    <s v="001"/>
    <x v="0"/>
    <n v="4102.2882951278734"/>
    <n v="8"/>
    <n v="1"/>
    <x v="0"/>
    <x v="0"/>
    <s v="1-001-01"/>
  </r>
  <r>
    <s v="527.152000"/>
    <x v="0"/>
    <n v="751.30562430421469"/>
    <x v="1"/>
    <s v="001"/>
    <x v="1"/>
    <n v="751.30562430421469"/>
    <n v="7"/>
    <n v="1"/>
    <x v="0"/>
    <x v="0"/>
    <s v="1-001-01"/>
  </r>
  <r>
    <s v="527.154100"/>
    <x v="0"/>
    <n v="395.01519410205617"/>
    <x v="2"/>
    <s v="001"/>
    <x v="2"/>
    <n v="395.01519410205617"/>
    <n v="10"/>
    <n v="1"/>
    <x v="0"/>
    <x v="0"/>
    <s v="1-001-01"/>
  </r>
  <r>
    <s v="527.161000"/>
    <x v="0"/>
    <n v="174.48361552729878"/>
    <x v="0"/>
    <s v="001"/>
    <x v="0"/>
    <n v="174.48361552729878"/>
    <n v="8"/>
    <n v="1"/>
    <x v="0"/>
    <x v="0"/>
    <s v="1-001-01"/>
  </r>
  <r>
    <s v="527.191000"/>
    <x v="0"/>
    <n v="33.344253433120222"/>
    <x v="0"/>
    <s v="001"/>
    <x v="0"/>
    <n v="33.344253433120222"/>
    <n v="8"/>
    <n v="1"/>
    <x v="0"/>
    <x v="0"/>
    <s v="1-001-01"/>
  </r>
  <r>
    <s v="527.192000"/>
    <x v="0"/>
    <n v="70.002272757451166"/>
    <x v="1"/>
    <s v="001"/>
    <x v="1"/>
    <n v="70.002272757451166"/>
    <n v="7"/>
    <n v="1"/>
    <x v="0"/>
    <x v="0"/>
    <s v="1-001-01"/>
  </r>
  <r>
    <s v="527.194100"/>
    <x v="0"/>
    <n v="1398.8426702062427"/>
    <x v="2"/>
    <s v="001"/>
    <x v="2"/>
    <n v="1398.8426702062427"/>
    <n v="10"/>
    <n v="1"/>
    <x v="0"/>
    <x v="0"/>
    <s v="1-001-01"/>
  </r>
  <r>
    <s v="512.112000"/>
    <x v="1"/>
    <n v="200.12826365247591"/>
    <x v="0"/>
    <s v="196"/>
    <x v="3"/>
    <n v="200.12826365247591"/>
    <n v="1.5"/>
    <n v="2"/>
    <x v="0"/>
    <x v="1"/>
    <s v="1-196-01"/>
  </r>
  <r>
    <s v="521.111000"/>
    <x v="1"/>
    <n v="121177.03259031358"/>
    <x v="0"/>
    <s v="196"/>
    <x v="3"/>
    <n v="121177.03259031358"/>
    <n v="1.5"/>
    <n v="2"/>
    <x v="0"/>
    <x v="1"/>
    <s v="1-196-01"/>
  </r>
  <r>
    <s v="521.112000"/>
    <x v="1"/>
    <n v="61565.679937946414"/>
    <x v="1"/>
    <s v="196"/>
    <x v="4"/>
    <n v="61565.679937946414"/>
    <n v="5.5"/>
    <n v="2"/>
    <x v="0"/>
    <x v="1"/>
    <s v="1-196-01"/>
  </r>
  <r>
    <s v="521.114100"/>
    <x v="1"/>
    <n v="148809.26603450626"/>
    <x v="2"/>
    <s v="196"/>
    <x v="5"/>
    <n v="148809.26603450626"/>
    <n v="10.5"/>
    <n v="2"/>
    <x v="0"/>
    <x v="1"/>
    <s v="1-196-01"/>
  </r>
  <r>
    <s v="524.111000"/>
    <x v="1"/>
    <n v="25813.669952524655"/>
    <x v="0"/>
    <s v="196"/>
    <x v="3"/>
    <n v="25813.669952524655"/>
    <n v="1.5"/>
    <n v="2"/>
    <x v="0"/>
    <x v="1"/>
    <s v="1-196-01"/>
  </r>
  <r>
    <s v="524.112000"/>
    <x v="1"/>
    <n v="7842.2830521279757"/>
    <x v="1"/>
    <s v="196"/>
    <x v="4"/>
    <n v="7842.2830521279757"/>
    <n v="5.5"/>
    <n v="2"/>
    <x v="0"/>
    <x v="1"/>
    <s v="1-196-01"/>
  </r>
  <r>
    <s v="524.114100"/>
    <x v="1"/>
    <n v="9929.4669588012039"/>
    <x v="2"/>
    <s v="196"/>
    <x v="5"/>
    <n v="9929.4669588012039"/>
    <n v="10.5"/>
    <n v="2"/>
    <x v="0"/>
    <x v="1"/>
    <s v="1-196-01"/>
  </r>
  <r>
    <s v="524.121000"/>
    <x v="1"/>
    <n v="21.412246888017727"/>
    <x v="0"/>
    <s v="196"/>
    <x v="3"/>
    <n v="21.412246888017727"/>
    <n v="1.5"/>
    <n v="2"/>
    <x v="0"/>
    <x v="1"/>
    <s v="1-196-01"/>
  </r>
  <r>
    <s v="524.122000"/>
    <x v="1"/>
    <n v="401.46505408253273"/>
    <x v="1"/>
    <s v="196"/>
    <x v="4"/>
    <n v="401.46505408253273"/>
    <n v="5.5"/>
    <n v="2"/>
    <x v="0"/>
    <x v="1"/>
    <s v="1-196-01"/>
  </r>
  <r>
    <s v="524.124100"/>
    <x v="1"/>
    <n v="3259.6869975382501"/>
    <x v="2"/>
    <s v="196"/>
    <x v="5"/>
    <n v="3259.6869975382501"/>
    <n v="10.5"/>
    <n v="2"/>
    <x v="0"/>
    <x v="1"/>
    <s v="1-196-01"/>
  </r>
  <r>
    <s v="524.131000"/>
    <x v="1"/>
    <n v="15915.407842091114"/>
    <x v="0"/>
    <s v="196"/>
    <x v="3"/>
    <n v="15915.407842091114"/>
    <n v="1.5"/>
    <n v="2"/>
    <x v="0"/>
    <x v="1"/>
    <s v="1-196-01"/>
  </r>
  <r>
    <s v="524.132000"/>
    <x v="1"/>
    <n v="1110.3760817252387"/>
    <x v="1"/>
    <s v="196"/>
    <x v="4"/>
    <n v="1110.3760817252387"/>
    <n v="5.5"/>
    <n v="2"/>
    <x v="0"/>
    <x v="1"/>
    <s v="1-196-01"/>
  </r>
  <r>
    <s v="524.134100"/>
    <x v="1"/>
    <n v="32165.981183445365"/>
    <x v="2"/>
    <s v="196"/>
    <x v="5"/>
    <n v="32165.981183445365"/>
    <n v="10.5"/>
    <n v="2"/>
    <x v="0"/>
    <x v="1"/>
    <s v="1-196-01"/>
  </r>
  <r>
    <s v="524.141000"/>
    <x v="1"/>
    <n v="1370.9864555441379"/>
    <x v="0"/>
    <s v="196"/>
    <x v="3"/>
    <n v="1370.9864555441379"/>
    <n v="1.5"/>
    <n v="2"/>
    <x v="0"/>
    <x v="1"/>
    <s v="1-196-01"/>
  </r>
  <r>
    <s v="524.142000"/>
    <x v="1"/>
    <n v="106.59094402933583"/>
    <x v="1"/>
    <s v="196"/>
    <x v="4"/>
    <n v="106.59094402933583"/>
    <n v="5.5"/>
    <n v="2"/>
    <x v="0"/>
    <x v="1"/>
    <s v="1-196-01"/>
  </r>
  <r>
    <s v="524.144100"/>
    <x v="1"/>
    <n v="606.30709692462005"/>
    <x v="2"/>
    <s v="196"/>
    <x v="5"/>
    <n v="606.30709692462005"/>
    <n v="10.5"/>
    <n v="2"/>
    <x v="0"/>
    <x v="1"/>
    <s v="1-196-01"/>
  </r>
  <r>
    <s v="524.151000"/>
    <x v="1"/>
    <n v="326.26407772042432"/>
    <x v="0"/>
    <s v="196"/>
    <x v="3"/>
    <n v="326.26407772042432"/>
    <n v="1.5"/>
    <n v="2"/>
    <x v="0"/>
    <x v="1"/>
    <s v="1-196-01"/>
  </r>
  <r>
    <s v="524.152000"/>
    <x v="1"/>
    <n v="360.60868842084028"/>
    <x v="1"/>
    <s v="196"/>
    <x v="4"/>
    <n v="360.60868842084028"/>
    <n v="5.5"/>
    <n v="2"/>
    <x v="0"/>
    <x v="1"/>
    <s v="1-196-01"/>
  </r>
  <r>
    <s v="524.154100"/>
    <x v="1"/>
    <n v="14.180984933983876"/>
    <x v="2"/>
    <s v="196"/>
    <x v="5"/>
    <n v="14.180984933983876"/>
    <n v="10.5"/>
    <n v="2"/>
    <x v="0"/>
    <x v="1"/>
    <s v="1-196-01"/>
  </r>
  <r>
    <s v="524.161000"/>
    <x v="1"/>
    <n v="1389.9279543873583"/>
    <x v="0"/>
    <s v="196"/>
    <x v="3"/>
    <n v="1389.9279543873583"/>
    <n v="1.5"/>
    <n v="2"/>
    <x v="0"/>
    <x v="1"/>
    <s v="1-196-01"/>
  </r>
  <r>
    <s v="524.162000"/>
    <x v="1"/>
    <n v="430.80268914972294"/>
    <x v="1"/>
    <s v="196"/>
    <x v="4"/>
    <n v="430.80268914972294"/>
    <n v="5.5"/>
    <n v="2"/>
    <x v="0"/>
    <x v="1"/>
    <s v="1-196-01"/>
  </r>
  <r>
    <s v="524.164100"/>
    <x v="1"/>
    <n v="439.29076143219692"/>
    <x v="2"/>
    <s v="196"/>
    <x v="5"/>
    <n v="439.29076143219692"/>
    <n v="10.5"/>
    <n v="2"/>
    <x v="0"/>
    <x v="1"/>
    <s v="1-196-01"/>
  </r>
  <r>
    <s v="524.171000"/>
    <x v="1"/>
    <n v="9398.3902936597206"/>
    <x v="0"/>
    <s v="196"/>
    <x v="3"/>
    <n v="9398.3902936597206"/>
    <n v="1.5"/>
    <n v="2"/>
    <x v="0"/>
    <x v="1"/>
    <s v="1-196-01"/>
  </r>
  <r>
    <s v="524.172000"/>
    <x v="1"/>
    <n v="2905.264459612129"/>
    <x v="1"/>
    <s v="196"/>
    <x v="4"/>
    <n v="2905.264459612129"/>
    <n v="5.5"/>
    <n v="2"/>
    <x v="0"/>
    <x v="1"/>
    <s v="1-196-01"/>
  </r>
  <r>
    <s v="524.174100"/>
    <x v="1"/>
    <n v="7925.9819156322428"/>
    <x v="2"/>
    <s v="196"/>
    <x v="5"/>
    <n v="7925.9819156322428"/>
    <n v="10.5"/>
    <n v="2"/>
    <x v="0"/>
    <x v="1"/>
    <s v="1-196-01"/>
  </r>
  <r>
    <s v="524.181100000"/>
    <x v="1"/>
    <n v="742.03213267612591"/>
    <x v="0"/>
    <s v="196"/>
    <x v="3"/>
    <n v="742.03213267612591"/>
    <n v="1.5"/>
    <n v="2"/>
    <x v="0"/>
    <x v="1"/>
    <s v="1-196-01"/>
  </r>
  <r>
    <s v="524.181200000"/>
    <x v="1"/>
    <n v="295.56854361309922"/>
    <x v="1"/>
    <s v="196"/>
    <x v="4"/>
    <n v="295.56854361309922"/>
    <n v="5.5"/>
    <n v="2"/>
    <x v="0"/>
    <x v="1"/>
    <s v="1-196-01"/>
  </r>
  <r>
    <s v="524.181410000"/>
    <x v="1"/>
    <n v="295.14939447518111"/>
    <x v="2"/>
    <s v="196"/>
    <x v="5"/>
    <n v="295.14939447518111"/>
    <n v="10.5"/>
    <n v="2"/>
    <x v="0"/>
    <x v="1"/>
    <s v="1-196-01"/>
  </r>
  <r>
    <s v="527.121000"/>
    <x v="1"/>
    <n v="99.054839918059002"/>
    <x v="0"/>
    <s v="196"/>
    <x v="3"/>
    <n v="99.054839918059002"/>
    <n v="1.5"/>
    <n v="2"/>
    <x v="0"/>
    <x v="1"/>
    <s v="1-196-01"/>
  </r>
  <r>
    <s v="527.122000"/>
    <x v="1"/>
    <n v="414.69785333250263"/>
    <x v="1"/>
    <s v="196"/>
    <x v="4"/>
    <n v="414.69785333250263"/>
    <n v="5.5"/>
    <n v="2"/>
    <x v="0"/>
    <x v="1"/>
    <s v="1-196-01"/>
  </r>
  <r>
    <s v="527.124100"/>
    <x v="1"/>
    <n v="1229.7879335881476"/>
    <x v="2"/>
    <s v="196"/>
    <x v="5"/>
    <n v="1229.7879335881476"/>
    <n v="10.5"/>
    <n v="2"/>
    <x v="0"/>
    <x v="1"/>
    <s v="1-196-01"/>
  </r>
  <r>
    <s v="527.151000"/>
    <x v="1"/>
    <n v="54.347272124848452"/>
    <x v="0"/>
    <s v="196"/>
    <x v="3"/>
    <n v="54.347272124848452"/>
    <n v="1.5"/>
    <n v="2"/>
    <x v="0"/>
    <x v="1"/>
    <s v="1-196-01"/>
  </r>
  <r>
    <s v="527.152000"/>
    <x v="1"/>
    <n v="362.57884578904668"/>
    <x v="1"/>
    <s v="196"/>
    <x v="4"/>
    <n v="362.57884578904668"/>
    <n v="5.5"/>
    <n v="2"/>
    <x v="0"/>
    <x v="1"/>
    <s v="1-196-01"/>
  </r>
  <r>
    <s v="527.154100"/>
    <x v="1"/>
    <n v="481.1432609305221"/>
    <x v="2"/>
    <s v="196"/>
    <x v="5"/>
    <n v="481.1432609305221"/>
    <n v="10.5"/>
    <n v="2"/>
    <x v="0"/>
    <x v="1"/>
    <s v="1-196-01"/>
  </r>
  <r>
    <s v="527.161000"/>
    <x v="1"/>
    <n v="30.512153570990822"/>
    <x v="0"/>
    <s v="196"/>
    <x v="3"/>
    <n v="30.512153570990822"/>
    <n v="1.5"/>
    <n v="2"/>
    <x v="0"/>
    <x v="1"/>
    <s v="1-196-01"/>
  </r>
  <r>
    <s v="527.192000"/>
    <x v="1"/>
    <n v="14.462051614207054"/>
    <x v="1"/>
    <s v="196"/>
    <x v="4"/>
    <n v="14.462051614207054"/>
    <n v="5.5"/>
    <n v="2"/>
    <x v="0"/>
    <x v="1"/>
    <s v="1-196-01"/>
  </r>
  <r>
    <s v="527.194100"/>
    <x v="1"/>
    <n v="1231.2710154853673"/>
    <x v="2"/>
    <s v="196"/>
    <x v="5"/>
    <n v="1231.2710154853673"/>
    <n v="10.5"/>
    <n v="2"/>
    <x v="0"/>
    <x v="1"/>
    <s v="1-196-01"/>
  </r>
  <r>
    <s v="512.112000"/>
    <x v="2"/>
    <n v="1508.7508916538509"/>
    <x v="0"/>
    <s v="007"/>
    <x v="6"/>
    <n v="1508.7508916538509"/>
    <n v="5"/>
    <n v="1"/>
    <x v="0"/>
    <x v="2"/>
    <s v="1-007-01"/>
  </r>
  <r>
    <s v="521.111000"/>
    <x v="2"/>
    <n v="32893.116506776343"/>
    <x v="0"/>
    <s v="007"/>
    <x v="6"/>
    <n v="32893.116506776343"/>
    <n v="5"/>
    <n v="1"/>
    <x v="0"/>
    <x v="2"/>
    <s v="1-007-01"/>
  </r>
  <r>
    <s v="521.112000"/>
    <x v="2"/>
    <n v="20389.973840738447"/>
    <x v="1"/>
    <s v="007"/>
    <x v="7"/>
    <n v="20389.973840738447"/>
    <n v="3"/>
    <n v="1"/>
    <x v="0"/>
    <x v="2"/>
    <s v="1-007-01"/>
  </r>
  <r>
    <s v="521.114100"/>
    <x v="2"/>
    <n v="333010.02854859497"/>
    <x v="2"/>
    <s v="007"/>
    <x v="8"/>
    <n v="333010.02854859497"/>
    <n v="4"/>
    <n v="1"/>
    <x v="0"/>
    <x v="2"/>
    <s v="1-007-01"/>
  </r>
  <r>
    <s v="524.111000"/>
    <x v="2"/>
    <n v="4820.1157229679729"/>
    <x v="0"/>
    <s v="007"/>
    <x v="6"/>
    <n v="4820.1157229679729"/>
    <n v="5"/>
    <n v="1"/>
    <x v="0"/>
    <x v="2"/>
    <s v="1-007-01"/>
  </r>
  <r>
    <s v="524.112000"/>
    <x v="2"/>
    <n v="5930.9479741710829"/>
    <x v="1"/>
    <s v="007"/>
    <x v="7"/>
    <n v="5930.9479741710829"/>
    <n v="3"/>
    <n v="1"/>
    <x v="0"/>
    <x v="2"/>
    <s v="1-007-01"/>
  </r>
  <r>
    <s v="524.114100"/>
    <x v="2"/>
    <n v="17583.22661008194"/>
    <x v="2"/>
    <s v="007"/>
    <x v="8"/>
    <n v="17583.22661008194"/>
    <n v="4"/>
    <n v="1"/>
    <x v="0"/>
    <x v="2"/>
    <s v="1-007-01"/>
  </r>
  <r>
    <s v="524.121000"/>
    <x v="2"/>
    <n v="6577.1324398591887"/>
    <x v="0"/>
    <s v="007"/>
    <x v="6"/>
    <n v="6577.1324398591887"/>
    <n v="5"/>
    <n v="1"/>
    <x v="0"/>
    <x v="2"/>
    <s v="1-007-01"/>
  </r>
  <r>
    <s v="524.122000"/>
    <x v="2"/>
    <n v="806.39701134864845"/>
    <x v="1"/>
    <s v="007"/>
    <x v="7"/>
    <n v="806.39701134864845"/>
    <n v="3"/>
    <n v="1"/>
    <x v="0"/>
    <x v="2"/>
    <s v="1-007-01"/>
  </r>
  <r>
    <s v="524.124100"/>
    <x v="2"/>
    <n v="4283.6808537539173"/>
    <x v="2"/>
    <s v="007"/>
    <x v="8"/>
    <n v="4283.6808537539173"/>
    <n v="4"/>
    <n v="1"/>
    <x v="0"/>
    <x v="2"/>
    <s v="1-007-01"/>
  </r>
  <r>
    <s v="524.131000"/>
    <x v="2"/>
    <n v="45845.893950522528"/>
    <x v="0"/>
    <s v="007"/>
    <x v="6"/>
    <n v="45845.893950522528"/>
    <n v="5"/>
    <n v="1"/>
    <x v="0"/>
    <x v="2"/>
    <s v="1-007-01"/>
  </r>
  <r>
    <s v="524.132000"/>
    <x v="2"/>
    <n v="1879.8359478110096"/>
    <x v="1"/>
    <s v="007"/>
    <x v="7"/>
    <n v="1879.8359478110096"/>
    <n v="3"/>
    <n v="1"/>
    <x v="0"/>
    <x v="2"/>
    <s v="1-007-01"/>
  </r>
  <r>
    <s v="524.134100"/>
    <x v="2"/>
    <n v="5388.5743983300417"/>
    <x v="2"/>
    <s v="007"/>
    <x v="8"/>
    <n v="5388.5743983300417"/>
    <n v="4"/>
    <n v="1"/>
    <x v="0"/>
    <x v="2"/>
    <s v="1-007-01"/>
  </r>
  <r>
    <s v="524.141000"/>
    <x v="2"/>
    <n v="340.8705572944508"/>
    <x v="0"/>
    <s v="007"/>
    <x v="6"/>
    <n v="340.8705572944508"/>
    <n v="5"/>
    <n v="1"/>
    <x v="0"/>
    <x v="2"/>
    <s v="1-007-01"/>
  </r>
  <r>
    <s v="524.142000"/>
    <x v="2"/>
    <n v="168.2787245102069"/>
    <x v="1"/>
    <s v="007"/>
    <x v="7"/>
    <n v="168.2787245102069"/>
    <n v="3"/>
    <n v="1"/>
    <x v="0"/>
    <x v="2"/>
    <s v="1-007-01"/>
  </r>
  <r>
    <s v="524.144100"/>
    <x v="2"/>
    <n v="174.77623972549992"/>
    <x v="2"/>
    <s v="007"/>
    <x v="8"/>
    <n v="174.77623972549992"/>
    <n v="4"/>
    <n v="1"/>
    <x v="0"/>
    <x v="2"/>
    <s v="1-007-01"/>
  </r>
  <r>
    <s v="524.151000"/>
    <x v="2"/>
    <n v="940.48200358081181"/>
    <x v="0"/>
    <s v="007"/>
    <x v="6"/>
    <n v="940.48200358081181"/>
    <n v="5"/>
    <n v="1"/>
    <x v="0"/>
    <x v="2"/>
    <s v="1-007-01"/>
  </r>
  <r>
    <s v="524.152000"/>
    <x v="2"/>
    <n v="1120.9515686128268"/>
    <x v="1"/>
    <s v="007"/>
    <x v="7"/>
    <n v="1120.9515686128268"/>
    <n v="3"/>
    <n v="1"/>
    <x v="0"/>
    <x v="2"/>
    <s v="1-007-01"/>
  </r>
  <r>
    <s v="524.154100"/>
    <x v="2"/>
    <n v="2433.2098298094352"/>
    <x v="2"/>
    <s v="007"/>
    <x v="8"/>
    <n v="2433.2098298094352"/>
    <n v="4"/>
    <n v="1"/>
    <x v="0"/>
    <x v="2"/>
    <s v="1-007-01"/>
  </r>
  <r>
    <s v="524.161000"/>
    <x v="2"/>
    <n v="2723.6826925059522"/>
    <x v="0"/>
    <s v="007"/>
    <x v="6"/>
    <n v="2723.6826925059522"/>
    <n v="5"/>
    <n v="1"/>
    <x v="0"/>
    <x v="2"/>
    <s v="1-007-01"/>
  </r>
  <r>
    <s v="524.162000"/>
    <x v="2"/>
    <n v="499.59401072860828"/>
    <x v="1"/>
    <s v="007"/>
    <x v="7"/>
    <n v="499.59401072860828"/>
    <n v="3"/>
    <n v="1"/>
    <x v="0"/>
    <x v="2"/>
    <s v="1-007-01"/>
  </r>
  <r>
    <s v="524.164100"/>
    <x v="2"/>
    <n v="127.39361075095321"/>
    <x v="2"/>
    <s v="007"/>
    <x v="8"/>
    <n v="127.39361075095321"/>
    <n v="4"/>
    <n v="1"/>
    <x v="0"/>
    <x v="2"/>
    <s v="1-007-01"/>
  </r>
  <r>
    <s v="524.171000"/>
    <x v="2"/>
    <n v="23125.088992413992"/>
    <x v="0"/>
    <s v="007"/>
    <x v="6"/>
    <n v="23125.088992413992"/>
    <n v="5"/>
    <n v="1"/>
    <x v="0"/>
    <x v="2"/>
    <s v="1-007-01"/>
  </r>
  <r>
    <s v="524.172000"/>
    <x v="2"/>
    <n v="678.28135970905578"/>
    <x v="1"/>
    <s v="007"/>
    <x v="7"/>
    <n v="678.28135970905578"/>
    <n v="3"/>
    <n v="1"/>
    <x v="0"/>
    <x v="2"/>
    <s v="1-007-01"/>
  </r>
  <r>
    <s v="524.174100"/>
    <x v="2"/>
    <n v="4813.564123424444"/>
    <x v="2"/>
    <s v="007"/>
    <x v="8"/>
    <n v="4813.564123424444"/>
    <n v="4"/>
    <n v="1"/>
    <x v="0"/>
    <x v="2"/>
    <s v="1-007-01"/>
  </r>
  <r>
    <s v="524.181100000"/>
    <x v="2"/>
    <n v="692.65814330594742"/>
    <x v="0"/>
    <s v="007"/>
    <x v="6"/>
    <n v="692.65814330594742"/>
    <n v="5"/>
    <n v="1"/>
    <x v="0"/>
    <x v="2"/>
    <s v="1-007-01"/>
  </r>
  <r>
    <s v="524.181200000"/>
    <x v="2"/>
    <n v="85.797787728384705"/>
    <x v="1"/>
    <s v="007"/>
    <x v="7"/>
    <n v="85.797787728384705"/>
    <n v="3"/>
    <n v="1"/>
    <x v="0"/>
    <x v="2"/>
    <s v="1-007-01"/>
  </r>
  <r>
    <s v="524.181410000"/>
    <x v="2"/>
    <n v="995.1519575177291"/>
    <x v="2"/>
    <s v="007"/>
    <x v="8"/>
    <n v="995.1519575177291"/>
    <n v="4"/>
    <n v="1"/>
    <x v="0"/>
    <x v="2"/>
    <s v="1-007-01"/>
  </r>
  <r>
    <s v="527.121000"/>
    <x v="2"/>
    <n v="1843.3964107298009"/>
    <x v="0"/>
    <s v="007"/>
    <x v="6"/>
    <n v="1843.3964107298009"/>
    <n v="5"/>
    <n v="1"/>
    <x v="0"/>
    <x v="2"/>
    <s v="1-007-01"/>
  </r>
  <r>
    <s v="527.122000"/>
    <x v="2"/>
    <n v="52.314738163769675"/>
    <x v="1"/>
    <s v="007"/>
    <x v="7"/>
    <n v="52.314738163769675"/>
    <n v="3"/>
    <n v="1"/>
    <x v="0"/>
    <x v="2"/>
    <s v="1-007-01"/>
  </r>
  <r>
    <s v="527.124100"/>
    <x v="2"/>
    <n v="3405.4898440446141"/>
    <x v="2"/>
    <s v="007"/>
    <x v="8"/>
    <n v="3405.4898440446141"/>
    <n v="4"/>
    <n v="1"/>
    <x v="0"/>
    <x v="2"/>
    <s v="1-007-01"/>
  </r>
  <r>
    <s v="527.134100"/>
    <x v="2"/>
    <n v="7868.4860010596631"/>
    <x v="2"/>
    <s v="007"/>
    <x v="8"/>
    <n v="7868.4860010596631"/>
    <n v="4"/>
    <n v="1"/>
    <x v="0"/>
    <x v="2"/>
    <s v="1-007-01"/>
  </r>
  <r>
    <s v="527.144100"/>
    <x v="2"/>
    <n v="725.78518595691867"/>
    <x v="2"/>
    <s v="007"/>
    <x v="8"/>
    <n v="725.78518595691867"/>
    <n v="4"/>
    <n v="1"/>
    <x v="0"/>
    <x v="2"/>
    <s v="1-007-01"/>
  </r>
  <r>
    <s v="527.151000"/>
    <x v="2"/>
    <n v="76.028702458217921"/>
    <x v="0"/>
    <s v="007"/>
    <x v="6"/>
    <n v="76.028702458217921"/>
    <n v="5"/>
    <n v="1"/>
    <x v="0"/>
    <x v="2"/>
    <s v="1-007-01"/>
  </r>
  <r>
    <s v="527.152000"/>
    <x v="2"/>
    <n v="644.88179002355821"/>
    <x v="1"/>
    <s v="007"/>
    <x v="7"/>
    <n v="644.88179002355821"/>
    <n v="3"/>
    <n v="1"/>
    <x v="0"/>
    <x v="2"/>
    <s v="1-007-01"/>
  </r>
  <r>
    <s v="527.154100"/>
    <x v="2"/>
    <n v="2266.4322828545501"/>
    <x v="2"/>
    <s v="007"/>
    <x v="8"/>
    <n v="2266.4322828545501"/>
    <n v="4"/>
    <n v="1"/>
    <x v="0"/>
    <x v="2"/>
    <s v="1-007-01"/>
  </r>
  <r>
    <s v="527.161000"/>
    <x v="2"/>
    <n v="39.024268659428181"/>
    <x v="0"/>
    <s v="007"/>
    <x v="6"/>
    <n v="39.024268659428181"/>
    <n v="5"/>
    <n v="1"/>
    <x v="0"/>
    <x v="2"/>
    <s v="1-007-01"/>
  </r>
  <r>
    <s v="527.191000"/>
    <x v="2"/>
    <n v="536.31149489444613"/>
    <x v="0"/>
    <s v="007"/>
    <x v="6"/>
    <n v="536.31149489444613"/>
    <n v="5"/>
    <n v="1"/>
    <x v="0"/>
    <x v="2"/>
    <s v="1-007-01"/>
  </r>
  <r>
    <s v="527.192000"/>
    <x v="2"/>
    <n v="112.12355306058937"/>
    <x v="1"/>
    <s v="007"/>
    <x v="7"/>
    <n v="112.12355306058937"/>
    <n v="3"/>
    <n v="1"/>
    <x v="0"/>
    <x v="2"/>
    <s v="1-007-01"/>
  </r>
  <r>
    <s v="527.194100"/>
    <x v="2"/>
    <n v="659.54046997568832"/>
    <x v="2"/>
    <s v="007"/>
    <x v="8"/>
    <n v="659.54046997568832"/>
    <n v="4"/>
    <n v="1"/>
    <x v="0"/>
    <x v="2"/>
    <s v="1-007-01"/>
  </r>
  <r>
    <s v="512.112000"/>
    <x v="3"/>
    <n v="75.011218569341722"/>
    <x v="0"/>
    <s v="009"/>
    <x v="9"/>
    <n v="75.011218569341722"/>
    <n v="8"/>
    <n v="1"/>
    <x v="0"/>
    <x v="3"/>
    <s v="1-009-01"/>
  </r>
  <r>
    <s v="521.111000"/>
    <x v="3"/>
    <n v="386910.21638031502"/>
    <x v="0"/>
    <s v="009"/>
    <x v="9"/>
    <n v="386910.21638031502"/>
    <n v="8"/>
    <n v="1"/>
    <x v="0"/>
    <x v="3"/>
    <s v="1-009-01"/>
  </r>
  <r>
    <s v="521.112000"/>
    <x v="3"/>
    <n v="106582.7057387815"/>
    <x v="1"/>
    <s v="009"/>
    <x v="10"/>
    <n v="106582.7057387815"/>
    <n v="13"/>
    <n v="1"/>
    <x v="0"/>
    <x v="3"/>
    <s v="1-009-01"/>
  </r>
  <r>
    <s v="521.114100"/>
    <x v="3"/>
    <n v="165481.52973131181"/>
    <x v="2"/>
    <s v="009"/>
    <x v="11"/>
    <n v="165481.52973131181"/>
    <n v="22"/>
    <n v="1"/>
    <x v="0"/>
    <x v="3"/>
    <s v="1-009-01"/>
  </r>
  <r>
    <s v="524.111000"/>
    <x v="3"/>
    <n v="18378.839309659194"/>
    <x v="0"/>
    <s v="009"/>
    <x v="9"/>
    <n v="18378.839309659194"/>
    <n v="8"/>
    <n v="1"/>
    <x v="0"/>
    <x v="3"/>
    <s v="1-009-01"/>
  </r>
  <r>
    <s v="524.112000"/>
    <x v="3"/>
    <n v="7542.6114957329182"/>
    <x v="1"/>
    <s v="009"/>
    <x v="10"/>
    <n v="7542.6114957329182"/>
    <n v="13"/>
    <n v="1"/>
    <x v="0"/>
    <x v="3"/>
    <s v="1-009-01"/>
  </r>
  <r>
    <s v="524.114100"/>
    <x v="3"/>
    <n v="61197.562700880604"/>
    <x v="2"/>
    <s v="009"/>
    <x v="11"/>
    <n v="61197.562700880604"/>
    <n v="22"/>
    <n v="1"/>
    <x v="0"/>
    <x v="3"/>
    <s v="1-009-01"/>
  </r>
  <r>
    <s v="524.121000"/>
    <x v="3"/>
    <n v="6009.6199433063593"/>
    <x v="0"/>
    <s v="009"/>
    <x v="9"/>
    <n v="6009.6199433063593"/>
    <n v="8"/>
    <n v="1"/>
    <x v="0"/>
    <x v="3"/>
    <s v="1-009-01"/>
  </r>
  <r>
    <s v="524.122000"/>
    <x v="3"/>
    <n v="1455.3998789081488"/>
    <x v="1"/>
    <s v="009"/>
    <x v="10"/>
    <n v="1455.3998789081488"/>
    <n v="13"/>
    <n v="1"/>
    <x v="0"/>
    <x v="3"/>
    <s v="1-009-01"/>
  </r>
  <r>
    <s v="524.124100"/>
    <x v="3"/>
    <n v="374.78659864343757"/>
    <x v="2"/>
    <s v="009"/>
    <x v="11"/>
    <n v="374.78659864343757"/>
    <n v="22"/>
    <n v="1"/>
    <x v="0"/>
    <x v="3"/>
    <s v="1-009-01"/>
  </r>
  <r>
    <s v="524.131000"/>
    <x v="3"/>
    <n v="94731.458236188264"/>
    <x v="0"/>
    <s v="009"/>
    <x v="9"/>
    <n v="94731.458236188264"/>
    <n v="8"/>
    <n v="1"/>
    <x v="0"/>
    <x v="3"/>
    <s v="1-009-01"/>
  </r>
  <r>
    <s v="524.132000"/>
    <x v="3"/>
    <n v="17726.353355266929"/>
    <x v="1"/>
    <s v="009"/>
    <x v="10"/>
    <n v="17726.353355266929"/>
    <n v="13"/>
    <n v="1"/>
    <x v="0"/>
    <x v="3"/>
    <s v="1-009-01"/>
  </r>
  <r>
    <s v="524.134100"/>
    <x v="3"/>
    <n v="74304.868617356624"/>
    <x v="2"/>
    <s v="009"/>
    <x v="11"/>
    <n v="74304.868617356624"/>
    <n v="22"/>
    <n v="1"/>
    <x v="0"/>
    <x v="3"/>
    <s v="1-009-01"/>
  </r>
  <r>
    <s v="524.141000"/>
    <x v="3"/>
    <n v="3657.0046646274814"/>
    <x v="0"/>
    <s v="009"/>
    <x v="9"/>
    <n v="3657.0046646274814"/>
    <n v="8"/>
    <n v="1"/>
    <x v="0"/>
    <x v="3"/>
    <s v="1-009-01"/>
  </r>
  <r>
    <s v="524.142000"/>
    <x v="3"/>
    <n v="1178.8365268634891"/>
    <x v="1"/>
    <s v="009"/>
    <x v="10"/>
    <n v="1178.8365268634891"/>
    <n v="13"/>
    <n v="1"/>
    <x v="0"/>
    <x v="3"/>
    <s v="1-009-01"/>
  </r>
  <r>
    <s v="524.144100"/>
    <x v="3"/>
    <n v="2965.7168942731673"/>
    <x v="2"/>
    <s v="009"/>
    <x v="11"/>
    <n v="2965.7168942731673"/>
    <n v="22"/>
    <n v="1"/>
    <x v="0"/>
    <x v="3"/>
    <s v="1-009-01"/>
  </r>
  <r>
    <s v="524.151000"/>
    <x v="3"/>
    <n v="22172.412212630494"/>
    <x v="0"/>
    <s v="009"/>
    <x v="9"/>
    <n v="22172.412212630494"/>
    <n v="8"/>
    <n v="1"/>
    <x v="0"/>
    <x v="3"/>
    <s v="1-009-01"/>
  </r>
  <r>
    <s v="524.152000"/>
    <x v="3"/>
    <n v="3227.116021492352"/>
    <x v="1"/>
    <s v="009"/>
    <x v="10"/>
    <n v="3227.116021492352"/>
    <n v="13"/>
    <n v="1"/>
    <x v="0"/>
    <x v="3"/>
    <s v="1-009-01"/>
  </r>
  <r>
    <s v="524.154100"/>
    <x v="3"/>
    <n v="2253.9385248290428"/>
    <x v="2"/>
    <s v="009"/>
    <x v="11"/>
    <n v="2253.9385248290428"/>
    <n v="22"/>
    <n v="1"/>
    <x v="0"/>
    <x v="3"/>
    <s v="1-009-01"/>
  </r>
  <r>
    <s v="524.161000"/>
    <x v="3"/>
    <n v="3209.6468398449128"/>
    <x v="0"/>
    <s v="009"/>
    <x v="9"/>
    <n v="3209.6468398449128"/>
    <n v="8"/>
    <n v="1"/>
    <x v="0"/>
    <x v="3"/>
    <s v="1-009-01"/>
  </r>
  <r>
    <s v="524.162000"/>
    <x v="3"/>
    <n v="1559.6025531701498"/>
    <x v="1"/>
    <s v="009"/>
    <x v="10"/>
    <n v="1559.6025531701498"/>
    <n v="13"/>
    <n v="1"/>
    <x v="0"/>
    <x v="3"/>
    <s v="1-009-01"/>
  </r>
  <r>
    <s v="524.164100"/>
    <x v="3"/>
    <n v="3899.7300927489018"/>
    <x v="2"/>
    <s v="009"/>
    <x v="11"/>
    <n v="3899.7300927489018"/>
    <n v="22"/>
    <n v="1"/>
    <x v="0"/>
    <x v="3"/>
    <s v="1-009-01"/>
  </r>
  <r>
    <s v="524.171000"/>
    <x v="3"/>
    <n v="33691.391669319572"/>
    <x v="0"/>
    <s v="009"/>
    <x v="9"/>
    <n v="33691.391669319572"/>
    <n v="8"/>
    <n v="1"/>
    <x v="0"/>
    <x v="3"/>
    <s v="1-009-01"/>
  </r>
  <r>
    <s v="524.172000"/>
    <x v="3"/>
    <n v="978.24203037254881"/>
    <x v="1"/>
    <s v="009"/>
    <x v="10"/>
    <n v="978.24203037254881"/>
    <n v="13"/>
    <n v="1"/>
    <x v="0"/>
    <x v="3"/>
    <s v="1-009-01"/>
  </r>
  <r>
    <s v="524.174100"/>
    <x v="3"/>
    <n v="30845.929359648566"/>
    <x v="2"/>
    <s v="009"/>
    <x v="11"/>
    <n v="30845.929359648566"/>
    <n v="22"/>
    <n v="1"/>
    <x v="0"/>
    <x v="3"/>
    <s v="1-009-01"/>
  </r>
  <r>
    <s v="524.181100000"/>
    <x v="3"/>
    <n v="2146.8153202420149"/>
    <x v="0"/>
    <s v="009"/>
    <x v="9"/>
    <n v="2146.8153202420149"/>
    <n v="8"/>
    <n v="1"/>
    <x v="0"/>
    <x v="3"/>
    <s v="1-009-01"/>
  </r>
  <r>
    <s v="524.181200000"/>
    <x v="3"/>
    <n v="806.25050486888358"/>
    <x v="1"/>
    <s v="009"/>
    <x v="10"/>
    <n v="806.25050486888358"/>
    <n v="13"/>
    <n v="1"/>
    <x v="0"/>
    <x v="3"/>
    <s v="1-009-01"/>
  </r>
  <r>
    <s v="524.181410000"/>
    <x v="3"/>
    <n v="2157.6667224159114"/>
    <x v="2"/>
    <s v="009"/>
    <x v="11"/>
    <n v="2157.6667224159114"/>
    <n v="22"/>
    <n v="1"/>
    <x v="0"/>
    <x v="3"/>
    <s v="1-009-01"/>
  </r>
  <r>
    <s v="527.121000"/>
    <x v="3"/>
    <n v="1146.7223333286381"/>
    <x v="0"/>
    <s v="009"/>
    <x v="9"/>
    <n v="1146.7223333286381"/>
    <n v="8"/>
    <n v="1"/>
    <x v="0"/>
    <x v="3"/>
    <s v="1-009-01"/>
  </r>
  <r>
    <s v="527.122000"/>
    <x v="3"/>
    <n v="2827.170551334118"/>
    <x v="1"/>
    <s v="009"/>
    <x v="10"/>
    <n v="2827.170551334118"/>
    <n v="13"/>
    <n v="1"/>
    <x v="0"/>
    <x v="3"/>
    <s v="1-009-01"/>
  </r>
  <r>
    <s v="527.124100"/>
    <x v="3"/>
    <n v="1278.0188099450013"/>
    <x v="2"/>
    <s v="009"/>
    <x v="11"/>
    <n v="1278.0188099450013"/>
    <n v="22"/>
    <n v="1"/>
    <x v="0"/>
    <x v="3"/>
    <s v="1-009-01"/>
  </r>
  <r>
    <s v="527.144100"/>
    <x v="3"/>
    <n v="2623.606967232718"/>
    <x v="2"/>
    <s v="009"/>
    <x v="11"/>
    <n v="2623.606967232718"/>
    <n v="22"/>
    <n v="1"/>
    <x v="0"/>
    <x v="3"/>
    <s v="1-009-01"/>
  </r>
  <r>
    <s v="527.151000"/>
    <x v="3"/>
    <n v="283.35426017113929"/>
    <x v="0"/>
    <s v="009"/>
    <x v="9"/>
    <n v="283.35426017113929"/>
    <n v="8"/>
    <n v="1"/>
    <x v="0"/>
    <x v="3"/>
    <s v="1-009-01"/>
  </r>
  <r>
    <s v="527.152000"/>
    <x v="3"/>
    <n v="41.377327494965677"/>
    <x v="1"/>
    <s v="009"/>
    <x v="10"/>
    <n v="41.377327494965677"/>
    <n v="13"/>
    <n v="1"/>
    <x v="0"/>
    <x v="3"/>
    <s v="1-009-01"/>
  </r>
  <r>
    <s v="527.154100"/>
    <x v="3"/>
    <n v="2761.8705909273908"/>
    <x v="2"/>
    <s v="009"/>
    <x v="11"/>
    <n v="2761.8705909273908"/>
    <n v="22"/>
    <n v="1"/>
    <x v="0"/>
    <x v="3"/>
    <s v="1-009-01"/>
  </r>
  <r>
    <s v="527.161000"/>
    <x v="3"/>
    <n v="1679.462367970073"/>
    <x v="0"/>
    <s v="009"/>
    <x v="9"/>
    <n v="1679.462367970073"/>
    <n v="8"/>
    <n v="1"/>
    <x v="0"/>
    <x v="3"/>
    <s v="1-009-01"/>
  </r>
  <r>
    <s v="527.191000"/>
    <x v="3"/>
    <n v="1662.1126843445775"/>
    <x v="0"/>
    <s v="009"/>
    <x v="9"/>
    <n v="1662.1126843445775"/>
    <n v="8"/>
    <n v="1"/>
    <x v="0"/>
    <x v="3"/>
    <s v="1-009-01"/>
  </r>
  <r>
    <s v="527.192000"/>
    <x v="3"/>
    <n v="1402.2745106089631"/>
    <x v="1"/>
    <s v="009"/>
    <x v="10"/>
    <n v="1402.2745106089631"/>
    <n v="13"/>
    <n v="1"/>
    <x v="0"/>
    <x v="3"/>
    <s v="1-009-01"/>
  </r>
  <r>
    <s v="527.194100"/>
    <x v="3"/>
    <n v="483.36212298041625"/>
    <x v="2"/>
    <s v="009"/>
    <x v="11"/>
    <n v="483.36212298041625"/>
    <n v="22"/>
    <n v="1"/>
    <x v="0"/>
    <x v="3"/>
    <s v="1-009-01"/>
  </r>
  <r>
    <s v="512.112000"/>
    <x v="4"/>
    <n v="3521.8546528598081"/>
    <x v="0"/>
    <s v="010"/>
    <x v="12"/>
    <n v="3521.8546528598081"/>
    <n v="10"/>
    <n v="1"/>
    <x v="0"/>
    <x v="4"/>
    <s v="1-010-01"/>
  </r>
  <r>
    <s v="521.111000"/>
    <x v="4"/>
    <n v="8624.499521097312"/>
    <x v="0"/>
    <s v="010"/>
    <x v="12"/>
    <n v="8624.499521097312"/>
    <n v="10"/>
    <n v="1"/>
    <x v="0"/>
    <x v="4"/>
    <s v="1-010-01"/>
  </r>
  <r>
    <s v="521.112000"/>
    <x v="4"/>
    <n v="54283.4476605698"/>
    <x v="1"/>
    <s v="010"/>
    <x v="13"/>
    <n v="54283.4476605698"/>
    <n v="4"/>
    <n v="1"/>
    <x v="0"/>
    <x v="4"/>
    <s v="1-010-01"/>
  </r>
  <r>
    <s v="521.114100"/>
    <x v="4"/>
    <n v="196794.51340752313"/>
    <x v="2"/>
    <s v="010"/>
    <x v="14"/>
    <n v="196794.51340752313"/>
    <n v="9"/>
    <n v="1"/>
    <x v="0"/>
    <x v="4"/>
    <s v="1-010-01"/>
  </r>
  <r>
    <s v="524.111000"/>
    <x v="4"/>
    <n v="15297.427939100762"/>
    <x v="0"/>
    <s v="010"/>
    <x v="12"/>
    <n v="15297.427939100762"/>
    <n v="10"/>
    <n v="1"/>
    <x v="0"/>
    <x v="4"/>
    <s v="1-010-01"/>
  </r>
  <r>
    <s v="524.112000"/>
    <x v="4"/>
    <n v="3275.6018386629898"/>
    <x v="1"/>
    <s v="010"/>
    <x v="13"/>
    <n v="3275.6018386629898"/>
    <n v="4"/>
    <n v="1"/>
    <x v="0"/>
    <x v="4"/>
    <s v="1-010-01"/>
  </r>
  <r>
    <s v="524.114100"/>
    <x v="4"/>
    <n v="1041.4593058352823"/>
    <x v="2"/>
    <s v="010"/>
    <x v="14"/>
    <n v="1041.4593058352823"/>
    <n v="9"/>
    <n v="1"/>
    <x v="0"/>
    <x v="4"/>
    <s v="1-010-01"/>
  </r>
  <r>
    <s v="524.121000"/>
    <x v="4"/>
    <n v="3487.0532990345096"/>
    <x v="0"/>
    <s v="010"/>
    <x v="12"/>
    <n v="3487.0532990345096"/>
    <n v="10"/>
    <n v="1"/>
    <x v="0"/>
    <x v="4"/>
    <s v="1-010-01"/>
  </r>
  <r>
    <s v="524.122000"/>
    <x v="4"/>
    <n v="441.15629735526454"/>
    <x v="1"/>
    <s v="010"/>
    <x v="13"/>
    <n v="441.15629735526454"/>
    <n v="4"/>
    <n v="1"/>
    <x v="0"/>
    <x v="4"/>
    <s v="1-010-01"/>
  </r>
  <r>
    <s v="524.124100"/>
    <x v="4"/>
    <n v="2188.0553148787512"/>
    <x v="2"/>
    <s v="010"/>
    <x v="14"/>
    <n v="2188.0553148787512"/>
    <n v="9"/>
    <n v="1"/>
    <x v="0"/>
    <x v="4"/>
    <s v="1-010-01"/>
  </r>
  <r>
    <s v="524.131000"/>
    <x v="4"/>
    <n v="98680.570064702857"/>
    <x v="0"/>
    <s v="010"/>
    <x v="12"/>
    <n v="98680.570064702857"/>
    <n v="10"/>
    <n v="1"/>
    <x v="0"/>
    <x v="4"/>
    <s v="1-010-01"/>
  </r>
  <r>
    <s v="524.132000"/>
    <x v="4"/>
    <n v="15979.692985733507"/>
    <x v="1"/>
    <s v="010"/>
    <x v="13"/>
    <n v="15979.692985733507"/>
    <n v="4"/>
    <n v="1"/>
    <x v="0"/>
    <x v="4"/>
    <s v="1-010-01"/>
  </r>
  <r>
    <s v="524.134100"/>
    <x v="4"/>
    <n v="40579.88732473307"/>
    <x v="2"/>
    <s v="010"/>
    <x v="14"/>
    <n v="40579.88732473307"/>
    <n v="9"/>
    <n v="1"/>
    <x v="0"/>
    <x v="4"/>
    <s v="1-010-01"/>
  </r>
  <r>
    <s v="524.141000"/>
    <x v="4"/>
    <n v="2634.7761717773883"/>
    <x v="0"/>
    <s v="010"/>
    <x v="12"/>
    <n v="2634.7761717773883"/>
    <n v="10"/>
    <n v="1"/>
    <x v="0"/>
    <x v="4"/>
    <s v="1-010-01"/>
  </r>
  <r>
    <s v="524.142000"/>
    <x v="4"/>
    <n v="660.90949470679857"/>
    <x v="1"/>
    <s v="010"/>
    <x v="13"/>
    <n v="660.90949470679857"/>
    <n v="4"/>
    <n v="1"/>
    <x v="0"/>
    <x v="4"/>
    <s v="1-010-01"/>
  </r>
  <r>
    <s v="524.144100"/>
    <x v="4"/>
    <n v="1808.1396172295783"/>
    <x v="2"/>
    <s v="010"/>
    <x v="14"/>
    <n v="1808.1396172295783"/>
    <n v="9"/>
    <n v="1"/>
    <x v="0"/>
    <x v="4"/>
    <s v="1-010-01"/>
  </r>
  <r>
    <s v="524.151000"/>
    <x v="4"/>
    <n v="3642.4385732845926"/>
    <x v="0"/>
    <s v="010"/>
    <x v="12"/>
    <n v="3642.4385732845926"/>
    <n v="10"/>
    <n v="1"/>
    <x v="0"/>
    <x v="4"/>
    <s v="1-010-01"/>
  </r>
  <r>
    <s v="524.152000"/>
    <x v="4"/>
    <n v="2231.0311083449096"/>
    <x v="1"/>
    <s v="010"/>
    <x v="13"/>
    <n v="2231.0311083449096"/>
    <n v="4"/>
    <n v="1"/>
    <x v="0"/>
    <x v="4"/>
    <s v="1-010-01"/>
  </r>
  <r>
    <s v="524.154100"/>
    <x v="4"/>
    <n v="8026.635085201"/>
    <x v="2"/>
    <s v="010"/>
    <x v="14"/>
    <n v="8026.635085201"/>
    <n v="9"/>
    <n v="1"/>
    <x v="0"/>
    <x v="4"/>
    <s v="1-010-01"/>
  </r>
  <r>
    <s v="524.161000"/>
    <x v="4"/>
    <n v="2882.2953012000694"/>
    <x v="0"/>
    <s v="010"/>
    <x v="12"/>
    <n v="2882.2953012000694"/>
    <n v="10"/>
    <n v="1"/>
    <x v="0"/>
    <x v="4"/>
    <s v="1-010-01"/>
  </r>
  <r>
    <s v="524.162000"/>
    <x v="4"/>
    <n v="1066.2435553039127"/>
    <x v="1"/>
    <s v="010"/>
    <x v="13"/>
    <n v="1066.2435553039127"/>
    <n v="4"/>
    <n v="1"/>
    <x v="0"/>
    <x v="4"/>
    <s v="1-010-01"/>
  </r>
  <r>
    <s v="524.164100"/>
    <x v="4"/>
    <n v="436.39320993846457"/>
    <x v="2"/>
    <s v="010"/>
    <x v="14"/>
    <n v="436.39320993846457"/>
    <n v="9"/>
    <n v="1"/>
    <x v="0"/>
    <x v="4"/>
    <s v="1-010-01"/>
  </r>
  <r>
    <s v="524.171000"/>
    <x v="4"/>
    <n v="1561.1783516128685"/>
    <x v="0"/>
    <s v="010"/>
    <x v="12"/>
    <n v="1561.1783516128685"/>
    <n v="10"/>
    <n v="1"/>
    <x v="0"/>
    <x v="4"/>
    <s v="1-010-01"/>
  </r>
  <r>
    <s v="524.172000"/>
    <x v="4"/>
    <n v="4644.1591294391974"/>
    <x v="1"/>
    <s v="010"/>
    <x v="13"/>
    <n v="4644.1591294391974"/>
    <n v="4"/>
    <n v="1"/>
    <x v="0"/>
    <x v="4"/>
    <s v="1-010-01"/>
  </r>
  <r>
    <s v="524.174100"/>
    <x v="4"/>
    <n v="365.47239417963772"/>
    <x v="2"/>
    <s v="010"/>
    <x v="14"/>
    <n v="365.47239417963772"/>
    <n v="9"/>
    <n v="1"/>
    <x v="0"/>
    <x v="4"/>
    <s v="1-010-01"/>
  </r>
  <r>
    <s v="524.181100000"/>
    <x v="4"/>
    <n v="2204.6314779846853"/>
    <x v="0"/>
    <s v="010"/>
    <x v="12"/>
    <n v="2204.6314779846853"/>
    <n v="10"/>
    <n v="1"/>
    <x v="0"/>
    <x v="4"/>
    <s v="1-010-01"/>
  </r>
  <r>
    <s v="524.181200000"/>
    <x v="4"/>
    <n v="498.72422573225532"/>
    <x v="1"/>
    <s v="010"/>
    <x v="13"/>
    <n v="498.72422573225532"/>
    <n v="4"/>
    <n v="1"/>
    <x v="0"/>
    <x v="4"/>
    <s v="1-010-01"/>
  </r>
  <r>
    <s v="524.181410000"/>
    <x v="4"/>
    <n v="1228.5989084225125"/>
    <x v="2"/>
    <s v="010"/>
    <x v="14"/>
    <n v="1228.5989084225125"/>
    <n v="9"/>
    <n v="1"/>
    <x v="0"/>
    <x v="4"/>
    <s v="1-010-01"/>
  </r>
  <r>
    <s v="527.121000"/>
    <x v="4"/>
    <n v="357.17769907797498"/>
    <x v="0"/>
    <s v="010"/>
    <x v="12"/>
    <n v="357.17769907797498"/>
    <n v="10"/>
    <n v="1"/>
    <x v="0"/>
    <x v="4"/>
    <s v="1-010-01"/>
  </r>
  <r>
    <s v="527.122000"/>
    <x v="4"/>
    <n v="1460.1844448619245"/>
    <x v="1"/>
    <s v="010"/>
    <x v="13"/>
    <n v="1460.1844448619245"/>
    <n v="4"/>
    <n v="1"/>
    <x v="0"/>
    <x v="4"/>
    <s v="1-010-01"/>
  </r>
  <r>
    <s v="527.124100"/>
    <x v="4"/>
    <n v="652.21544961829068"/>
    <x v="2"/>
    <s v="010"/>
    <x v="14"/>
    <n v="652.21544961829068"/>
    <n v="9"/>
    <n v="1"/>
    <x v="0"/>
    <x v="4"/>
    <s v="1-010-01"/>
  </r>
  <r>
    <s v="527.151000"/>
    <x v="4"/>
    <n v="104.32812847104765"/>
    <x v="0"/>
    <s v="010"/>
    <x v="12"/>
    <n v="104.32812847104765"/>
    <n v="10"/>
    <n v="1"/>
    <x v="0"/>
    <x v="4"/>
    <s v="1-010-01"/>
  </r>
  <r>
    <s v="527.152000"/>
    <x v="4"/>
    <n v="296.66123579718646"/>
    <x v="1"/>
    <s v="010"/>
    <x v="13"/>
    <n v="296.66123579718646"/>
    <n v="4"/>
    <n v="1"/>
    <x v="0"/>
    <x v="4"/>
    <s v="1-010-01"/>
  </r>
  <r>
    <s v="527.154100"/>
    <x v="4"/>
    <n v="2616.6521635405102"/>
    <x v="2"/>
    <s v="010"/>
    <x v="14"/>
    <n v="2616.6521635405102"/>
    <n v="9"/>
    <n v="1"/>
    <x v="0"/>
    <x v="4"/>
    <s v="1-010-01"/>
  </r>
  <r>
    <s v="527.161000"/>
    <x v="4"/>
    <n v="4147.0302767070016"/>
    <x v="0"/>
    <s v="010"/>
    <x v="12"/>
    <n v="4147.0302767070016"/>
    <n v="10"/>
    <n v="1"/>
    <x v="0"/>
    <x v="4"/>
    <s v="1-010-01"/>
  </r>
  <r>
    <s v="527.191000"/>
    <x v="4"/>
    <n v="454.65411308305556"/>
    <x v="0"/>
    <s v="010"/>
    <x v="12"/>
    <n v="454.65411308305556"/>
    <n v="10"/>
    <n v="1"/>
    <x v="0"/>
    <x v="4"/>
    <s v="1-010-01"/>
  </r>
  <r>
    <s v="527.192000"/>
    <x v="4"/>
    <n v="55.524955278525752"/>
    <x v="1"/>
    <s v="010"/>
    <x v="13"/>
    <n v="55.524955278525752"/>
    <n v="4"/>
    <n v="1"/>
    <x v="0"/>
    <x v="4"/>
    <s v="1-010-01"/>
  </r>
  <r>
    <s v="527.194100"/>
    <x v="4"/>
    <n v="476.91097596837022"/>
    <x v="2"/>
    <s v="010"/>
    <x v="14"/>
    <n v="476.91097596837022"/>
    <n v="9"/>
    <n v="1"/>
    <x v="0"/>
    <x v="4"/>
    <s v="1-010-01"/>
  </r>
  <r>
    <s v="512.112000"/>
    <x v="5"/>
    <n v="64.837172090876393"/>
    <x v="0"/>
    <s v="202"/>
    <x v="15"/>
    <n v="64.837172090876393"/>
    <n v="0.25"/>
    <n v="2"/>
    <x v="0"/>
    <x v="5"/>
    <s v="1-202-01"/>
  </r>
  <r>
    <s v="521.111000"/>
    <x v="5"/>
    <n v="9118.3819303537075"/>
    <x v="0"/>
    <s v="202"/>
    <x v="15"/>
    <n v="9118.3819303537075"/>
    <n v="0.25"/>
    <n v="2"/>
    <x v="0"/>
    <x v="5"/>
    <s v="1-202-01"/>
  </r>
  <r>
    <s v="521.112000"/>
    <x v="5"/>
    <n v="59.904635809285864"/>
    <x v="1"/>
    <s v="202"/>
    <x v="16"/>
    <n v="59.904635809285864"/>
    <n v="0.6"/>
    <n v="2"/>
    <x v="0"/>
    <x v="5"/>
    <s v="1-202-01"/>
  </r>
  <r>
    <s v="521.114100"/>
    <x v="5"/>
    <n v="158153.96977174823"/>
    <x v="2"/>
    <s v="202"/>
    <x v="17"/>
    <n v="158153.96977174823"/>
    <n v="3.5"/>
    <n v="2"/>
    <x v="0"/>
    <x v="5"/>
    <s v="1-202-01"/>
  </r>
  <r>
    <s v="524.111000"/>
    <x v="5"/>
    <n v="2474.6463479758272"/>
    <x v="0"/>
    <s v="202"/>
    <x v="15"/>
    <n v="2474.6463479758272"/>
    <n v="0.25"/>
    <n v="2"/>
    <x v="0"/>
    <x v="5"/>
    <s v="1-202-01"/>
  </r>
  <r>
    <s v="524.112000"/>
    <x v="5"/>
    <n v="61.022504310011271"/>
    <x v="1"/>
    <s v="202"/>
    <x v="16"/>
    <n v="61.022504310011271"/>
    <n v="0.6"/>
    <n v="2"/>
    <x v="0"/>
    <x v="5"/>
    <s v="1-202-01"/>
  </r>
  <r>
    <s v="524.114100"/>
    <x v="5"/>
    <n v="15646.019937401657"/>
    <x v="2"/>
    <s v="202"/>
    <x v="17"/>
    <n v="15646.019937401657"/>
    <n v="3.5"/>
    <n v="2"/>
    <x v="0"/>
    <x v="5"/>
    <s v="1-202-01"/>
  </r>
  <r>
    <s v="524.121000"/>
    <x v="5"/>
    <n v="177.59019107564225"/>
    <x v="0"/>
    <s v="202"/>
    <x v="15"/>
    <n v="177.59019107564225"/>
    <n v="0.25"/>
    <n v="2"/>
    <x v="0"/>
    <x v="5"/>
    <s v="1-202-01"/>
  </r>
  <r>
    <s v="524.122000"/>
    <x v="5"/>
    <n v="29.932422284244058"/>
    <x v="1"/>
    <s v="202"/>
    <x v="16"/>
    <n v="29.932422284244058"/>
    <n v="0.6"/>
    <n v="2"/>
    <x v="0"/>
    <x v="5"/>
    <s v="1-202-01"/>
  </r>
  <r>
    <s v="524.124100"/>
    <x v="5"/>
    <n v="1787.200672658249"/>
    <x v="2"/>
    <s v="202"/>
    <x v="17"/>
    <n v="1787.200672658249"/>
    <n v="3.5"/>
    <n v="2"/>
    <x v="0"/>
    <x v="5"/>
    <s v="1-202-01"/>
  </r>
  <r>
    <s v="524.131000"/>
    <x v="5"/>
    <n v="3123.5727316669722"/>
    <x v="0"/>
    <s v="202"/>
    <x v="15"/>
    <n v="3123.5727316669722"/>
    <n v="0.25"/>
    <n v="2"/>
    <x v="0"/>
    <x v="5"/>
    <s v="1-202-01"/>
  </r>
  <r>
    <s v="524.132000"/>
    <x v="5"/>
    <n v="584.60838416905131"/>
    <x v="1"/>
    <s v="202"/>
    <x v="16"/>
    <n v="584.60838416905131"/>
    <n v="0.6"/>
    <n v="2"/>
    <x v="0"/>
    <x v="5"/>
    <s v="1-202-01"/>
  </r>
  <r>
    <s v="524.134100"/>
    <x v="5"/>
    <n v="19752.063609200359"/>
    <x v="2"/>
    <s v="202"/>
    <x v="17"/>
    <n v="19752.063609200359"/>
    <n v="3.5"/>
    <n v="2"/>
    <x v="0"/>
    <x v="5"/>
    <s v="1-202-01"/>
  </r>
  <r>
    <s v="524.141000"/>
    <x v="5"/>
    <n v="0.74191448627779655"/>
    <x v="0"/>
    <s v="202"/>
    <x v="15"/>
    <n v="0.74191448627779655"/>
    <n v="0.25"/>
    <n v="2"/>
    <x v="0"/>
    <x v="5"/>
    <s v="1-202-01"/>
  </r>
  <r>
    <s v="524.142000"/>
    <x v="5"/>
    <n v="10.075225116188211"/>
    <x v="1"/>
    <s v="202"/>
    <x v="16"/>
    <n v="10.075225116188211"/>
    <n v="0.6"/>
    <n v="2"/>
    <x v="0"/>
    <x v="5"/>
    <s v="1-202-01"/>
  </r>
  <r>
    <s v="524.144100"/>
    <x v="5"/>
    <n v="102.39432332667702"/>
    <x v="2"/>
    <s v="202"/>
    <x v="17"/>
    <n v="102.39432332667702"/>
    <n v="3.5"/>
    <n v="2"/>
    <x v="0"/>
    <x v="5"/>
    <s v="1-202-01"/>
  </r>
  <r>
    <s v="524.151000"/>
    <x v="5"/>
    <n v="16.835143004202408"/>
    <x v="0"/>
    <s v="202"/>
    <x v="15"/>
    <n v="16.835143004202408"/>
    <n v="0.25"/>
    <n v="2"/>
    <x v="0"/>
    <x v="5"/>
    <s v="1-202-01"/>
  </r>
  <r>
    <s v="524.152000"/>
    <x v="5"/>
    <n v="25.571902001904014"/>
    <x v="1"/>
    <s v="202"/>
    <x v="16"/>
    <n v="25.571902001904014"/>
    <n v="0.6"/>
    <n v="2"/>
    <x v="0"/>
    <x v="5"/>
    <s v="1-202-01"/>
  </r>
  <r>
    <s v="524.154100"/>
    <x v="5"/>
    <n v="1238.7962925164622"/>
    <x v="2"/>
    <s v="202"/>
    <x v="17"/>
    <n v="1238.7962925164622"/>
    <n v="3.5"/>
    <n v="2"/>
    <x v="0"/>
    <x v="5"/>
    <s v="1-202-01"/>
  </r>
  <r>
    <s v="524.161000"/>
    <x v="5"/>
    <n v="59.422240951188108"/>
    <x v="0"/>
    <s v="202"/>
    <x v="15"/>
    <n v="59.422240951188108"/>
    <n v="0.25"/>
    <n v="2"/>
    <x v="0"/>
    <x v="5"/>
    <s v="1-202-01"/>
  </r>
  <r>
    <s v="524.162000"/>
    <x v="5"/>
    <n v="15.004400273783821"/>
    <x v="1"/>
    <s v="202"/>
    <x v="16"/>
    <n v="15.004400273783821"/>
    <n v="0.6"/>
    <n v="2"/>
    <x v="0"/>
    <x v="5"/>
    <s v="1-202-01"/>
  </r>
  <r>
    <s v="524.164100"/>
    <x v="5"/>
    <n v="583.11954039056116"/>
    <x v="2"/>
    <s v="202"/>
    <x v="17"/>
    <n v="583.11954039056116"/>
    <n v="3.5"/>
    <n v="2"/>
    <x v="0"/>
    <x v="5"/>
    <s v="1-202-01"/>
  </r>
  <r>
    <s v="524.171000"/>
    <x v="5"/>
    <n v="1172.6453273368525"/>
    <x v="0"/>
    <s v="202"/>
    <x v="15"/>
    <n v="1172.6453273368525"/>
    <n v="0.25"/>
    <n v="2"/>
    <x v="0"/>
    <x v="5"/>
    <s v="1-202-01"/>
  </r>
  <r>
    <s v="524.172000"/>
    <x v="5"/>
    <n v="194.39234049147714"/>
    <x v="1"/>
    <s v="202"/>
    <x v="16"/>
    <n v="194.39234049147714"/>
    <n v="0.6"/>
    <n v="2"/>
    <x v="0"/>
    <x v="5"/>
    <s v="1-202-01"/>
  </r>
  <r>
    <s v="524.174100"/>
    <x v="5"/>
    <n v="8427.8350349793891"/>
    <x v="2"/>
    <s v="202"/>
    <x v="17"/>
    <n v="8427.8350349793891"/>
    <n v="3.5"/>
    <n v="2"/>
    <x v="0"/>
    <x v="5"/>
    <s v="1-202-01"/>
  </r>
  <r>
    <s v="524.181100000"/>
    <x v="5"/>
    <n v="98.597750910835899"/>
    <x v="0"/>
    <s v="202"/>
    <x v="15"/>
    <n v="98.597750910835899"/>
    <n v="0.25"/>
    <n v="2"/>
    <x v="0"/>
    <x v="5"/>
    <s v="1-202-01"/>
  </r>
  <r>
    <s v="524.181200000"/>
    <x v="5"/>
    <n v="5.2100021535865082"/>
    <x v="1"/>
    <s v="202"/>
    <x v="16"/>
    <n v="5.2100021535865082"/>
    <n v="0.6"/>
    <n v="2"/>
    <x v="0"/>
    <x v="5"/>
    <s v="1-202-01"/>
  </r>
  <r>
    <s v="524.181410000"/>
    <x v="5"/>
    <n v="753.18189087955659"/>
    <x v="2"/>
    <s v="202"/>
    <x v="17"/>
    <n v="753.18189087955659"/>
    <n v="3.5"/>
    <n v="2"/>
    <x v="0"/>
    <x v="5"/>
    <s v="1-202-01"/>
  </r>
  <r>
    <s v="527.121000"/>
    <x v="5"/>
    <n v="352.19921083907843"/>
    <x v="0"/>
    <s v="202"/>
    <x v="15"/>
    <n v="352.19921083907843"/>
    <n v="0.25"/>
    <n v="2"/>
    <x v="0"/>
    <x v="5"/>
    <s v="1-202-01"/>
  </r>
  <r>
    <s v="527.122000"/>
    <x v="5"/>
    <n v="102.16557423752693"/>
    <x v="1"/>
    <s v="202"/>
    <x v="16"/>
    <n v="102.16557423752693"/>
    <n v="0.6"/>
    <n v="2"/>
    <x v="0"/>
    <x v="5"/>
    <s v="1-202-01"/>
  </r>
  <r>
    <s v="527.124100"/>
    <x v="5"/>
    <n v="147.54669882832673"/>
    <x v="2"/>
    <s v="202"/>
    <x v="17"/>
    <n v="147.54669882832673"/>
    <n v="3.5"/>
    <n v="2"/>
    <x v="0"/>
    <x v="5"/>
    <s v="1-202-01"/>
  </r>
  <r>
    <s v="527.151000"/>
    <x v="5"/>
    <n v="1.2334274181521592"/>
    <x v="0"/>
    <s v="202"/>
    <x v="15"/>
    <n v="1.2334274181521592"/>
    <n v="0.25"/>
    <n v="2"/>
    <x v="0"/>
    <x v="5"/>
    <s v="1-202-01"/>
  </r>
  <r>
    <s v="527.152000"/>
    <x v="5"/>
    <n v="22.321139696698559"/>
    <x v="1"/>
    <s v="202"/>
    <x v="16"/>
    <n v="22.321139696698559"/>
    <n v="0.6"/>
    <n v="2"/>
    <x v="0"/>
    <x v="5"/>
    <s v="1-202-01"/>
  </r>
  <r>
    <s v="527.154100"/>
    <x v="5"/>
    <n v="209.13232691886572"/>
    <x v="2"/>
    <s v="202"/>
    <x v="17"/>
    <n v="209.13232691886572"/>
    <n v="3.5"/>
    <n v="2"/>
    <x v="0"/>
    <x v="5"/>
    <s v="1-202-01"/>
  </r>
  <r>
    <s v="527.161000"/>
    <x v="5"/>
    <n v="88.415589829100256"/>
    <x v="0"/>
    <s v="202"/>
    <x v="15"/>
    <n v="88.415589829100256"/>
    <n v="0.25"/>
    <n v="2"/>
    <x v="0"/>
    <x v="5"/>
    <s v="1-202-01"/>
  </r>
  <r>
    <s v="527.192000"/>
    <x v="5"/>
    <n v="27.417359591140681"/>
    <x v="1"/>
    <s v="202"/>
    <x v="16"/>
    <n v="27.417359591140681"/>
    <n v="0.6"/>
    <n v="2"/>
    <x v="0"/>
    <x v="5"/>
    <s v="1-202-01"/>
  </r>
  <r>
    <s v="512.112000"/>
    <x v="6"/>
    <n v="427.86602617207268"/>
    <x v="0"/>
    <s v="013"/>
    <x v="18"/>
    <n v="427.86602617207268"/>
    <n v="15"/>
    <n v="1"/>
    <x v="0"/>
    <x v="6"/>
    <s v="1-013-01"/>
  </r>
  <r>
    <s v="521.111000"/>
    <x v="6"/>
    <n v="209127.92723246987"/>
    <x v="0"/>
    <s v="013"/>
    <x v="18"/>
    <n v="209127.92723246987"/>
    <n v="15"/>
    <n v="1"/>
    <x v="0"/>
    <x v="6"/>
    <s v="1-013-01"/>
  </r>
  <r>
    <s v="521.112000"/>
    <x v="6"/>
    <n v="57108.098264490123"/>
    <x v="1"/>
    <s v="013"/>
    <x v="19"/>
    <n v="57108.098264490123"/>
    <n v="7"/>
    <n v="1"/>
    <x v="0"/>
    <x v="6"/>
    <s v="1-013-01"/>
  </r>
  <r>
    <s v="521.114100"/>
    <x v="6"/>
    <n v="7909.0438083744411"/>
    <x v="2"/>
    <s v="013"/>
    <x v="20"/>
    <n v="7909.0438083744411"/>
    <n v="10"/>
    <n v="1"/>
    <x v="0"/>
    <x v="6"/>
    <s v="1-013-01"/>
  </r>
  <r>
    <s v="524.111000"/>
    <x v="6"/>
    <n v="45171.244609644826"/>
    <x v="0"/>
    <s v="013"/>
    <x v="18"/>
    <n v="45171.244609644826"/>
    <n v="15"/>
    <n v="1"/>
    <x v="0"/>
    <x v="6"/>
    <s v="1-013-01"/>
  </r>
  <r>
    <s v="524.112000"/>
    <x v="6"/>
    <n v="818.17853985565318"/>
    <x v="1"/>
    <s v="013"/>
    <x v="19"/>
    <n v="818.17853985565318"/>
    <n v="7"/>
    <n v="1"/>
    <x v="0"/>
    <x v="6"/>
    <s v="1-013-01"/>
  </r>
  <r>
    <s v="524.114100"/>
    <x v="6"/>
    <n v="16800.252267441665"/>
    <x v="2"/>
    <s v="013"/>
    <x v="20"/>
    <n v="16800.252267441665"/>
    <n v="10"/>
    <n v="1"/>
    <x v="0"/>
    <x v="6"/>
    <s v="1-013-01"/>
  </r>
  <r>
    <s v="524.121000"/>
    <x v="6"/>
    <n v="4271.2301455869328"/>
    <x v="0"/>
    <s v="013"/>
    <x v="18"/>
    <n v="4271.2301455869328"/>
    <n v="15"/>
    <n v="1"/>
    <x v="0"/>
    <x v="6"/>
    <s v="1-013-01"/>
  </r>
  <r>
    <s v="524.122000"/>
    <x v="6"/>
    <n v="531.47846624967872"/>
    <x v="1"/>
    <s v="013"/>
    <x v="19"/>
    <n v="531.47846624967872"/>
    <n v="7"/>
    <n v="1"/>
    <x v="0"/>
    <x v="6"/>
    <s v="1-013-01"/>
  </r>
  <r>
    <s v="524.124100"/>
    <x v="6"/>
    <n v="361.51056032170453"/>
    <x v="2"/>
    <s v="013"/>
    <x v="20"/>
    <n v="361.51056032170453"/>
    <n v="10"/>
    <n v="1"/>
    <x v="0"/>
    <x v="6"/>
    <s v="1-013-01"/>
  </r>
  <r>
    <s v="524.131000"/>
    <x v="6"/>
    <n v="38092.235924219589"/>
    <x v="0"/>
    <s v="013"/>
    <x v="18"/>
    <n v="38092.235924219589"/>
    <n v="15"/>
    <n v="1"/>
    <x v="0"/>
    <x v="6"/>
    <s v="1-013-01"/>
  </r>
  <r>
    <s v="524.132000"/>
    <x v="6"/>
    <n v="10478.737488327066"/>
    <x v="1"/>
    <s v="013"/>
    <x v="19"/>
    <n v="10478.737488327066"/>
    <n v="7"/>
    <n v="1"/>
    <x v="0"/>
    <x v="6"/>
    <s v="1-013-01"/>
  </r>
  <r>
    <s v="524.134100"/>
    <x v="6"/>
    <n v="28843.556403576593"/>
    <x v="2"/>
    <s v="013"/>
    <x v="20"/>
    <n v="28843.556403576593"/>
    <n v="10"/>
    <n v="1"/>
    <x v="0"/>
    <x v="6"/>
    <s v="1-013-01"/>
  </r>
  <r>
    <s v="524.141000"/>
    <x v="6"/>
    <n v="1330.1127724141206"/>
    <x v="0"/>
    <s v="013"/>
    <x v="18"/>
    <n v="1330.1127724141206"/>
    <n v="15"/>
    <n v="1"/>
    <x v="0"/>
    <x v="6"/>
    <s v="1-013-01"/>
  </r>
  <r>
    <s v="524.142000"/>
    <x v="6"/>
    <n v="231.57320439757967"/>
    <x v="1"/>
    <s v="013"/>
    <x v="19"/>
    <n v="231.57320439757967"/>
    <n v="7"/>
    <n v="1"/>
    <x v="0"/>
    <x v="6"/>
    <s v="1-013-01"/>
  </r>
  <r>
    <s v="524.144100"/>
    <x v="6"/>
    <n v="1125.7565409430963"/>
    <x v="2"/>
    <s v="013"/>
    <x v="20"/>
    <n v="1125.7565409430963"/>
    <n v="10"/>
    <n v="1"/>
    <x v="0"/>
    <x v="6"/>
    <s v="1-013-01"/>
  </r>
  <r>
    <s v="524.151000"/>
    <x v="6"/>
    <n v="6642.5255231683532"/>
    <x v="0"/>
    <s v="013"/>
    <x v="18"/>
    <n v="6642.5255231683532"/>
    <n v="15"/>
    <n v="1"/>
    <x v="0"/>
    <x v="6"/>
    <s v="1-013-01"/>
  </r>
  <r>
    <s v="524.152000"/>
    <x v="6"/>
    <n v="1412.6046622391325"/>
    <x v="1"/>
    <s v="013"/>
    <x v="19"/>
    <n v="1412.6046622391325"/>
    <n v="7"/>
    <n v="1"/>
    <x v="0"/>
    <x v="6"/>
    <s v="1-013-01"/>
  </r>
  <r>
    <s v="524.154100"/>
    <x v="6"/>
    <n v="4927.314985769126"/>
    <x v="2"/>
    <s v="013"/>
    <x v="20"/>
    <n v="4927.314985769126"/>
    <n v="10"/>
    <n v="1"/>
    <x v="0"/>
    <x v="6"/>
    <s v="1-013-01"/>
  </r>
  <r>
    <s v="524.161000"/>
    <x v="6"/>
    <n v="488.00978095455662"/>
    <x v="0"/>
    <s v="013"/>
    <x v="18"/>
    <n v="488.00978095455662"/>
    <n v="15"/>
    <n v="1"/>
    <x v="0"/>
    <x v="6"/>
    <s v="1-013-01"/>
  </r>
  <r>
    <s v="524.162000"/>
    <x v="6"/>
    <n v="125.69237059099916"/>
    <x v="1"/>
    <s v="013"/>
    <x v="19"/>
    <n v="125.69237059099916"/>
    <n v="7"/>
    <n v="1"/>
    <x v="0"/>
    <x v="6"/>
    <s v="1-013-01"/>
  </r>
  <r>
    <s v="524.164100"/>
    <x v="6"/>
    <n v="674.71949947780502"/>
    <x v="2"/>
    <s v="013"/>
    <x v="20"/>
    <n v="674.71949947780502"/>
    <n v="10"/>
    <n v="1"/>
    <x v="0"/>
    <x v="6"/>
    <s v="1-013-01"/>
  </r>
  <r>
    <s v="524.171000"/>
    <x v="6"/>
    <n v="6031.7001358175903"/>
    <x v="0"/>
    <s v="013"/>
    <x v="18"/>
    <n v="6031.7001358175903"/>
    <n v="15"/>
    <n v="1"/>
    <x v="0"/>
    <x v="6"/>
    <s v="1-013-01"/>
  </r>
  <r>
    <s v="524.172000"/>
    <x v="6"/>
    <n v="3071.1601873890072"/>
    <x v="1"/>
    <s v="013"/>
    <x v="19"/>
    <n v="3071.1601873890072"/>
    <n v="7"/>
    <n v="1"/>
    <x v="0"/>
    <x v="6"/>
    <s v="1-013-01"/>
  </r>
  <r>
    <s v="524.174100"/>
    <x v="6"/>
    <n v="3697.1727948896928"/>
    <x v="2"/>
    <s v="013"/>
    <x v="20"/>
    <n v="3697.1727948896928"/>
    <n v="10"/>
    <n v="1"/>
    <x v="0"/>
    <x v="6"/>
    <s v="1-013-01"/>
  </r>
  <r>
    <s v="524.181100000"/>
    <x v="6"/>
    <n v="546.48069671606254"/>
    <x v="0"/>
    <s v="013"/>
    <x v="18"/>
    <n v="546.48069671606254"/>
    <n v="15"/>
    <n v="1"/>
    <x v="0"/>
    <x v="6"/>
    <s v="1-013-01"/>
  </r>
  <r>
    <s v="524.181200000"/>
    <x v="6"/>
    <n v="207.9782725363518"/>
    <x v="1"/>
    <s v="013"/>
    <x v="19"/>
    <n v="207.9782725363518"/>
    <n v="7"/>
    <n v="1"/>
    <x v="0"/>
    <x v="6"/>
    <s v="1-013-01"/>
  </r>
  <r>
    <s v="524.181410000"/>
    <x v="6"/>
    <n v="308.44272804876846"/>
    <x v="2"/>
    <s v="013"/>
    <x v="20"/>
    <n v="308.44272804876846"/>
    <n v="10"/>
    <n v="1"/>
    <x v="0"/>
    <x v="6"/>
    <s v="1-013-01"/>
  </r>
  <r>
    <s v="527.121000"/>
    <x v="6"/>
    <n v="1427.6042613087118"/>
    <x v="0"/>
    <s v="013"/>
    <x v="18"/>
    <n v="1427.6042613087118"/>
    <n v="15"/>
    <n v="1"/>
    <x v="0"/>
    <x v="6"/>
    <s v="1-013-01"/>
  </r>
  <r>
    <s v="527.122000"/>
    <x v="6"/>
    <n v="929.694503478211"/>
    <x v="1"/>
    <s v="013"/>
    <x v="19"/>
    <n v="929.694503478211"/>
    <n v="7"/>
    <n v="1"/>
    <x v="0"/>
    <x v="6"/>
    <s v="1-013-01"/>
  </r>
  <r>
    <s v="527.124100"/>
    <x v="6"/>
    <n v="356.66231945624884"/>
    <x v="2"/>
    <s v="013"/>
    <x v="20"/>
    <n v="356.66231945624884"/>
    <n v="10"/>
    <n v="1"/>
    <x v="0"/>
    <x v="6"/>
    <s v="1-013-01"/>
  </r>
  <r>
    <s v="527.151000"/>
    <x v="6"/>
    <n v="703.4758351677815"/>
    <x v="0"/>
    <s v="013"/>
    <x v="18"/>
    <n v="703.4758351677815"/>
    <n v="15"/>
    <n v="1"/>
    <x v="0"/>
    <x v="6"/>
    <s v="1-013-01"/>
  </r>
  <r>
    <s v="527.152000"/>
    <x v="6"/>
    <n v="123.6788678821224"/>
    <x v="1"/>
    <s v="013"/>
    <x v="19"/>
    <n v="123.6788678821224"/>
    <n v="7"/>
    <n v="1"/>
    <x v="0"/>
    <x v="6"/>
    <s v="1-013-01"/>
  </r>
  <r>
    <s v="527.154100"/>
    <x v="6"/>
    <n v="934.91328258923215"/>
    <x v="2"/>
    <s v="013"/>
    <x v="20"/>
    <n v="934.91328258923215"/>
    <n v="10"/>
    <n v="1"/>
    <x v="0"/>
    <x v="6"/>
    <s v="1-013-01"/>
  </r>
  <r>
    <s v="527.161000"/>
    <x v="6"/>
    <n v="422.48477375794408"/>
    <x v="0"/>
    <s v="013"/>
    <x v="18"/>
    <n v="422.48477375794408"/>
    <n v="15"/>
    <n v="1"/>
    <x v="0"/>
    <x v="6"/>
    <s v="1-013-01"/>
  </r>
  <r>
    <s v="527.191000"/>
    <x v="6"/>
    <n v="870.79574452864608"/>
    <x v="0"/>
    <s v="013"/>
    <x v="18"/>
    <n v="870.79574452864608"/>
    <n v="15"/>
    <n v="1"/>
    <x v="0"/>
    <x v="6"/>
    <s v="1-013-01"/>
  </r>
  <r>
    <s v="527.192000"/>
    <x v="6"/>
    <n v="6.7002526167647911"/>
    <x v="1"/>
    <s v="013"/>
    <x v="19"/>
    <n v="6.7002526167647911"/>
    <n v="7"/>
    <n v="1"/>
    <x v="0"/>
    <x v="6"/>
    <s v="1-013-01"/>
  </r>
  <r>
    <s v="527.194100"/>
    <x v="6"/>
    <n v="199.02553590818411"/>
    <x v="2"/>
    <s v="013"/>
    <x v="20"/>
    <n v="199.02553590818411"/>
    <n v="10"/>
    <n v="1"/>
    <x v="0"/>
    <x v="6"/>
    <s v="1-013-01"/>
  </r>
  <r>
    <s v="512.112000"/>
    <x v="7"/>
    <n v="1053.5380617277817"/>
    <x v="0"/>
    <s v="025"/>
    <x v="21"/>
    <n v="1053.5380617277817"/>
    <n v="13"/>
    <n v="2"/>
    <x v="0"/>
    <x v="7"/>
    <s v="1-025-01"/>
  </r>
  <r>
    <s v="521.111000"/>
    <x v="7"/>
    <n v="282334.99858866818"/>
    <x v="0"/>
    <s v="025"/>
    <x v="21"/>
    <n v="282334.99858866818"/>
    <n v="13"/>
    <n v="2"/>
    <x v="0"/>
    <x v="7"/>
    <s v="1-025-01"/>
  </r>
  <r>
    <s v="521.112000"/>
    <x v="7"/>
    <n v="19482.809459797591"/>
    <x v="1"/>
    <s v="025"/>
    <x v="22"/>
    <n v="19482.809459797591"/>
    <n v="11.5"/>
    <n v="2"/>
    <x v="0"/>
    <x v="7"/>
    <s v="1-025-01"/>
  </r>
  <r>
    <s v="521.114100"/>
    <x v="7"/>
    <n v="439485.98055724916"/>
    <x v="2"/>
    <s v="025"/>
    <x v="23"/>
    <n v="439485.98055724916"/>
    <n v="2.2000000000000002"/>
    <n v="2"/>
    <x v="0"/>
    <x v="7"/>
    <s v="1-025-01"/>
  </r>
  <r>
    <s v="524.111000"/>
    <x v="7"/>
    <n v="45613.551709614141"/>
    <x v="0"/>
    <s v="025"/>
    <x v="21"/>
    <n v="45613.551709614141"/>
    <n v="13"/>
    <n v="2"/>
    <x v="0"/>
    <x v="7"/>
    <s v="1-025-01"/>
  </r>
  <r>
    <s v="524.112000"/>
    <x v="7"/>
    <n v="1399.0294917712552"/>
    <x v="1"/>
    <s v="025"/>
    <x v="22"/>
    <n v="1399.0294917712552"/>
    <n v="11.5"/>
    <n v="2"/>
    <x v="0"/>
    <x v="7"/>
    <s v="1-025-01"/>
  </r>
  <r>
    <s v="524.114100"/>
    <x v="7"/>
    <n v="2136.2402242243852"/>
    <x v="2"/>
    <s v="025"/>
    <x v="23"/>
    <n v="2136.2402242243852"/>
    <n v="2.2000000000000002"/>
    <n v="2"/>
    <x v="0"/>
    <x v="7"/>
    <s v="1-025-01"/>
  </r>
  <r>
    <s v="524.121000"/>
    <x v="7"/>
    <n v="5335.5119356477844"/>
    <x v="0"/>
    <s v="025"/>
    <x v="21"/>
    <n v="5335.5119356477844"/>
    <n v="13"/>
    <n v="2"/>
    <x v="0"/>
    <x v="7"/>
    <s v="1-025-01"/>
  </r>
  <r>
    <s v="524.122000"/>
    <x v="7"/>
    <n v="71.121681785327965"/>
    <x v="1"/>
    <s v="025"/>
    <x v="22"/>
    <n v="71.121681785327965"/>
    <n v="11.5"/>
    <n v="2"/>
    <x v="0"/>
    <x v="7"/>
    <s v="1-025-01"/>
  </r>
  <r>
    <s v="524.124100"/>
    <x v="7"/>
    <n v="7328.7879988286577"/>
    <x v="2"/>
    <s v="025"/>
    <x v="23"/>
    <n v="7328.7879988286577"/>
    <n v="2.2000000000000002"/>
    <n v="2"/>
    <x v="0"/>
    <x v="7"/>
    <s v="1-025-01"/>
  </r>
  <r>
    <s v="524.131000"/>
    <x v="7"/>
    <n v="55397.846094787463"/>
    <x v="0"/>
    <s v="025"/>
    <x v="21"/>
    <n v="55397.846094787463"/>
    <n v="13"/>
    <n v="2"/>
    <x v="0"/>
    <x v="7"/>
    <s v="1-025-01"/>
  </r>
  <r>
    <s v="524.132000"/>
    <x v="7"/>
    <n v="4831.2219545506405"/>
    <x v="1"/>
    <s v="025"/>
    <x v="22"/>
    <n v="4831.2219545506405"/>
    <n v="11.5"/>
    <n v="2"/>
    <x v="0"/>
    <x v="7"/>
    <s v="1-025-01"/>
  </r>
  <r>
    <s v="524.134100"/>
    <x v="7"/>
    <n v="24282.18262238583"/>
    <x v="2"/>
    <s v="025"/>
    <x v="23"/>
    <n v="24282.18262238583"/>
    <n v="2.2000000000000002"/>
    <n v="2"/>
    <x v="0"/>
    <x v="7"/>
    <s v="1-025-01"/>
  </r>
  <r>
    <s v="524.141000"/>
    <x v="7"/>
    <n v="1108.2043067219868"/>
    <x v="0"/>
    <s v="025"/>
    <x v="21"/>
    <n v="1108.2043067219868"/>
    <n v="13"/>
    <n v="2"/>
    <x v="0"/>
    <x v="7"/>
    <s v="1-025-01"/>
  </r>
  <r>
    <s v="524.142000"/>
    <x v="7"/>
    <n v="219.35986554571085"/>
    <x v="1"/>
    <s v="025"/>
    <x v="22"/>
    <n v="219.35986554571085"/>
    <n v="11.5"/>
    <n v="2"/>
    <x v="0"/>
    <x v="7"/>
    <s v="1-025-01"/>
  </r>
  <r>
    <s v="524.144100"/>
    <x v="7"/>
    <n v="394.92913629547002"/>
    <x v="2"/>
    <s v="025"/>
    <x v="23"/>
    <n v="394.92913629547002"/>
    <n v="2.2000000000000002"/>
    <n v="2"/>
    <x v="0"/>
    <x v="7"/>
    <s v="1-025-01"/>
  </r>
  <r>
    <s v="524.151000"/>
    <x v="7"/>
    <n v="9385.4594115234413"/>
    <x v="0"/>
    <s v="025"/>
    <x v="21"/>
    <n v="9385.4594115234413"/>
    <n v="13"/>
    <n v="2"/>
    <x v="0"/>
    <x v="7"/>
    <s v="1-025-01"/>
  </r>
  <r>
    <s v="524.152000"/>
    <x v="7"/>
    <n v="228.36900538516107"/>
    <x v="1"/>
    <s v="025"/>
    <x v="22"/>
    <n v="228.36900538516107"/>
    <n v="11.5"/>
    <n v="2"/>
    <x v="0"/>
    <x v="7"/>
    <s v="1-025-01"/>
  </r>
  <r>
    <s v="524.154100"/>
    <x v="7"/>
    <n v="2354.4932823316476"/>
    <x v="2"/>
    <s v="025"/>
    <x v="23"/>
    <n v="2354.4932823316476"/>
    <n v="2.2000000000000002"/>
    <n v="2"/>
    <x v="0"/>
    <x v="7"/>
    <s v="1-025-01"/>
  </r>
  <r>
    <s v="524.161000"/>
    <x v="7"/>
    <n v="6344.7761856484767"/>
    <x v="0"/>
    <s v="025"/>
    <x v="21"/>
    <n v="6344.7761856484767"/>
    <n v="13"/>
    <n v="2"/>
    <x v="0"/>
    <x v="7"/>
    <s v="1-025-01"/>
  </r>
  <r>
    <s v="524.162000"/>
    <x v="7"/>
    <n v="20.705916973512807"/>
    <x v="1"/>
    <s v="025"/>
    <x v="22"/>
    <n v="20.705916973512807"/>
    <n v="11.5"/>
    <n v="2"/>
    <x v="0"/>
    <x v="7"/>
    <s v="1-025-01"/>
  </r>
  <r>
    <s v="524.164100"/>
    <x v="7"/>
    <n v="2423.6343131327112"/>
    <x v="2"/>
    <s v="025"/>
    <x v="23"/>
    <n v="2423.6343131327112"/>
    <n v="2.2000000000000002"/>
    <n v="2"/>
    <x v="0"/>
    <x v="7"/>
    <s v="1-025-01"/>
  </r>
  <r>
    <s v="524.171000"/>
    <x v="7"/>
    <n v="12596.12505516513"/>
    <x v="0"/>
    <s v="025"/>
    <x v="21"/>
    <n v="12596.12505516513"/>
    <n v="13"/>
    <n v="2"/>
    <x v="0"/>
    <x v="7"/>
    <s v="1-025-01"/>
  </r>
  <r>
    <s v="524.172000"/>
    <x v="7"/>
    <n v="1426.0431363696134"/>
    <x v="1"/>
    <s v="025"/>
    <x v="22"/>
    <n v="1426.0431363696134"/>
    <n v="11.5"/>
    <n v="2"/>
    <x v="0"/>
    <x v="7"/>
    <s v="1-025-01"/>
  </r>
  <r>
    <s v="524.174100"/>
    <x v="7"/>
    <n v="23049.038762688826"/>
    <x v="2"/>
    <s v="025"/>
    <x v="23"/>
    <n v="23049.038762688826"/>
    <n v="2.2000000000000002"/>
    <n v="2"/>
    <x v="0"/>
    <x v="7"/>
    <s v="1-025-01"/>
  </r>
  <r>
    <s v="524.181100000"/>
    <x v="7"/>
    <n v="1069.9553825502792"/>
    <x v="0"/>
    <s v="025"/>
    <x v="21"/>
    <n v="1069.9553825502792"/>
    <n v="13"/>
    <n v="2"/>
    <x v="0"/>
    <x v="7"/>
    <s v="1-025-01"/>
  </r>
  <r>
    <s v="524.181200000"/>
    <x v="7"/>
    <n v="31.277259875948257"/>
    <x v="1"/>
    <s v="025"/>
    <x v="22"/>
    <n v="31.277259875948257"/>
    <n v="11.5"/>
    <n v="2"/>
    <x v="0"/>
    <x v="7"/>
    <s v="1-025-01"/>
  </r>
  <r>
    <s v="524.181410000"/>
    <x v="7"/>
    <n v="1673.6237761269108"/>
    <x v="2"/>
    <s v="025"/>
    <x v="23"/>
    <n v="1673.6237761269108"/>
    <n v="2.2000000000000002"/>
    <n v="2"/>
    <x v="0"/>
    <x v="7"/>
    <s v="1-025-01"/>
  </r>
  <r>
    <s v="527.121000"/>
    <x v="7"/>
    <n v="1118.0779524773088"/>
    <x v="0"/>
    <s v="025"/>
    <x v="21"/>
    <n v="1118.0779524773088"/>
    <n v="13"/>
    <n v="2"/>
    <x v="0"/>
    <x v="7"/>
    <s v="1-025-01"/>
  </r>
  <r>
    <s v="527.122000"/>
    <x v="7"/>
    <n v="2374.0402125083874"/>
    <x v="1"/>
    <s v="025"/>
    <x v="22"/>
    <n v="2374.0402125083874"/>
    <n v="11.5"/>
    <n v="2"/>
    <x v="0"/>
    <x v="7"/>
    <s v="1-025-01"/>
  </r>
  <r>
    <s v="527.124100"/>
    <x v="7"/>
    <n v="4189.648776013436"/>
    <x v="2"/>
    <s v="025"/>
    <x v="23"/>
    <n v="4189.648776013436"/>
    <n v="2.2000000000000002"/>
    <n v="2"/>
    <x v="0"/>
    <x v="7"/>
    <s v="1-025-01"/>
  </r>
  <r>
    <s v="527.151000"/>
    <x v="7"/>
    <n v="820.26125824717678"/>
    <x v="0"/>
    <s v="025"/>
    <x v="21"/>
    <n v="820.26125824717678"/>
    <n v="13"/>
    <n v="2"/>
    <x v="0"/>
    <x v="7"/>
    <s v="1-025-01"/>
  </r>
  <r>
    <s v="527.152000"/>
    <x v="7"/>
    <n v="305.58957690621446"/>
    <x v="1"/>
    <s v="025"/>
    <x v="22"/>
    <n v="305.58957690621446"/>
    <n v="11.5"/>
    <n v="2"/>
    <x v="0"/>
    <x v="7"/>
    <s v="1-025-01"/>
  </r>
  <r>
    <s v="527.154100"/>
    <x v="7"/>
    <n v="6563.793391628682"/>
    <x v="2"/>
    <s v="025"/>
    <x v="23"/>
    <n v="6563.793391628682"/>
    <n v="2.2000000000000002"/>
    <n v="2"/>
    <x v="0"/>
    <x v="7"/>
    <s v="1-025-01"/>
  </r>
  <r>
    <s v="527.161000"/>
    <x v="7"/>
    <n v="91.88527084725574"/>
    <x v="0"/>
    <s v="025"/>
    <x v="21"/>
    <n v="91.88527084725574"/>
    <n v="13"/>
    <n v="2"/>
    <x v="0"/>
    <x v="7"/>
    <s v="1-025-01"/>
  </r>
  <r>
    <s v="527.191000"/>
    <x v="7"/>
    <n v="1300.1666532710094"/>
    <x v="0"/>
    <s v="025"/>
    <x v="21"/>
    <n v="1300.1666532710094"/>
    <n v="13"/>
    <n v="2"/>
    <x v="0"/>
    <x v="7"/>
    <s v="1-025-01"/>
  </r>
  <r>
    <s v="527.192000"/>
    <x v="7"/>
    <n v="10.82214816602254"/>
    <x v="1"/>
    <s v="025"/>
    <x v="22"/>
    <n v="10.82214816602254"/>
    <n v="11.5"/>
    <n v="2"/>
    <x v="0"/>
    <x v="7"/>
    <s v="1-025-01"/>
  </r>
  <r>
    <s v="527.194100"/>
    <x v="7"/>
    <n v="2143.6039251461198"/>
    <x v="2"/>
    <s v="025"/>
    <x v="23"/>
    <n v="2143.6039251461198"/>
    <n v="2.2000000000000002"/>
    <n v="2"/>
    <x v="0"/>
    <x v="7"/>
    <s v="1-025-01"/>
  </r>
  <r>
    <s v="512.112000"/>
    <x v="8"/>
    <n v="43.088263585780531"/>
    <x v="0"/>
    <s v="001"/>
    <x v="24"/>
    <n v="43.088263585780531"/>
    <n v="0.7"/>
    <n v="9"/>
    <x v="0"/>
    <x v="8"/>
    <s v="2-001-84"/>
  </r>
  <r>
    <s v="521.111000"/>
    <x v="8"/>
    <n v="6986.0579165178951"/>
    <x v="0"/>
    <s v="001"/>
    <x v="24"/>
    <n v="6986.0579165178951"/>
    <n v="0.7"/>
    <n v="9"/>
    <x v="0"/>
    <x v="8"/>
    <s v="2-001-84"/>
  </r>
  <r>
    <s v="521.112000"/>
    <x v="8"/>
    <n v="40.664595142430457"/>
    <x v="1"/>
    <s v="001"/>
    <x v="25"/>
    <n v="40.664595142430457"/>
    <n v="0.15"/>
    <n v="9"/>
    <x v="0"/>
    <x v="8"/>
    <s v="2-001-84"/>
  </r>
  <r>
    <s v="521.114100"/>
    <x v="8"/>
    <n v="59.606660619612903"/>
    <x v="2"/>
    <s v="001"/>
    <x v="26"/>
    <n v="59.606660619612903"/>
    <n v="0.3"/>
    <n v="9"/>
    <x v="0"/>
    <x v="8"/>
    <s v="2-001-84"/>
  </r>
  <r>
    <s v="524.111000"/>
    <x v="8"/>
    <n v="55.669267603046272"/>
    <x v="0"/>
    <s v="001"/>
    <x v="24"/>
    <n v="55.669267603046272"/>
    <n v="0.7"/>
    <n v="9"/>
    <x v="0"/>
    <x v="8"/>
    <s v="2-001-84"/>
  </r>
  <r>
    <s v="524.112000"/>
    <x v="8"/>
    <n v="0.68667460709294148"/>
    <x v="1"/>
    <s v="001"/>
    <x v="25"/>
    <n v="0.68667460709294148"/>
    <n v="0.15"/>
    <n v="9"/>
    <x v="0"/>
    <x v="8"/>
    <s v="2-001-84"/>
  </r>
  <r>
    <s v="524.114100"/>
    <x v="8"/>
    <n v="12.734056857538487"/>
    <x v="2"/>
    <s v="001"/>
    <x v="26"/>
    <n v="12.734056857538487"/>
    <n v="0.3"/>
    <n v="9"/>
    <x v="0"/>
    <x v="8"/>
    <s v="2-001-84"/>
  </r>
  <r>
    <s v="524.121000"/>
    <x v="8"/>
    <n v="257.94144078918413"/>
    <x v="0"/>
    <s v="001"/>
    <x v="24"/>
    <n v="257.94144078918413"/>
    <n v="0.7"/>
    <n v="9"/>
    <x v="0"/>
    <x v="8"/>
    <s v="2-001-84"/>
  </r>
  <r>
    <s v="524.122000"/>
    <x v="8"/>
    <n v="0.40785013655651375"/>
    <x v="1"/>
    <s v="001"/>
    <x v="25"/>
    <n v="0.40785013655651375"/>
    <n v="0.15"/>
    <n v="9"/>
    <x v="0"/>
    <x v="8"/>
    <s v="2-001-84"/>
  </r>
  <r>
    <s v="524.124100"/>
    <x v="8"/>
    <n v="5.3136261250840535"/>
    <x v="2"/>
    <s v="001"/>
    <x v="26"/>
    <n v="5.3136261250840535"/>
    <n v="0.3"/>
    <n v="9"/>
    <x v="0"/>
    <x v="8"/>
    <s v="2-001-84"/>
  </r>
  <r>
    <s v="524.131000"/>
    <x v="8"/>
    <n v="2840.4277000180141"/>
    <x v="0"/>
    <s v="001"/>
    <x v="24"/>
    <n v="2840.4277000180141"/>
    <n v="0.7"/>
    <n v="9"/>
    <x v="0"/>
    <x v="8"/>
    <s v="2-001-84"/>
  </r>
  <r>
    <s v="524.132000"/>
    <x v="8"/>
    <n v="2.1022024789160221"/>
    <x v="1"/>
    <s v="001"/>
    <x v="25"/>
    <n v="2.1022024789160221"/>
    <n v="0.15"/>
    <n v="9"/>
    <x v="0"/>
    <x v="8"/>
    <s v="2-001-84"/>
  </r>
  <r>
    <s v="524.134100"/>
    <x v="8"/>
    <n v="36.95660702751271"/>
    <x v="2"/>
    <s v="001"/>
    <x v="26"/>
    <n v="36.95660702751271"/>
    <n v="0.3"/>
    <n v="9"/>
    <x v="0"/>
    <x v="8"/>
    <s v="2-001-84"/>
  </r>
  <r>
    <s v="524.141000"/>
    <x v="8"/>
    <n v="2.5191648431902007"/>
    <x v="0"/>
    <s v="001"/>
    <x v="24"/>
    <n v="2.5191648431902007"/>
    <n v="0.7"/>
    <n v="9"/>
    <x v="0"/>
    <x v="8"/>
    <s v="2-001-84"/>
  </r>
  <r>
    <s v="524.142000"/>
    <x v="8"/>
    <n v="0.18023376037621638"/>
    <x v="1"/>
    <s v="001"/>
    <x v="25"/>
    <n v="0.18023376037621638"/>
    <n v="0.15"/>
    <n v="9"/>
    <x v="0"/>
    <x v="8"/>
    <s v="2-001-84"/>
  </r>
  <r>
    <s v="524.144100"/>
    <x v="8"/>
    <n v="1.7629658948358453"/>
    <x v="2"/>
    <s v="001"/>
    <x v="26"/>
    <n v="1.7629658948358453"/>
    <n v="0.3"/>
    <n v="9"/>
    <x v="0"/>
    <x v="8"/>
    <s v="2-001-84"/>
  </r>
  <r>
    <s v="524.151000"/>
    <x v="8"/>
    <n v="181.93792537397545"/>
    <x v="0"/>
    <s v="001"/>
    <x v="24"/>
    <n v="181.93792537397545"/>
    <n v="0.7"/>
    <n v="9"/>
    <x v="0"/>
    <x v="8"/>
    <s v="2-001-84"/>
  </r>
  <r>
    <s v="524.152000"/>
    <x v="8"/>
    <n v="0.29967818509655325"/>
    <x v="1"/>
    <s v="001"/>
    <x v="25"/>
    <n v="0.29967818509655325"/>
    <n v="0.15"/>
    <n v="9"/>
    <x v="0"/>
    <x v="8"/>
    <s v="2-001-84"/>
  </r>
  <r>
    <s v="524.154100"/>
    <x v="8"/>
    <n v="7.1028954608310508"/>
    <x v="2"/>
    <s v="001"/>
    <x v="26"/>
    <n v="7.1028954608310508"/>
    <n v="0.3"/>
    <n v="9"/>
    <x v="0"/>
    <x v="8"/>
    <s v="2-001-84"/>
  </r>
  <r>
    <s v="524.161000"/>
    <x v="8"/>
    <n v="99.021337459072541"/>
    <x v="0"/>
    <s v="001"/>
    <x v="24"/>
    <n v="99.021337459072541"/>
    <n v="0.7"/>
    <n v="9"/>
    <x v="0"/>
    <x v="8"/>
    <s v="2-001-84"/>
  </r>
  <r>
    <s v="524.162000"/>
    <x v="8"/>
    <n v="0.10601330213878737"/>
    <x v="1"/>
    <s v="001"/>
    <x v="25"/>
    <n v="0.10601330213878737"/>
    <n v="0.15"/>
    <n v="9"/>
    <x v="0"/>
    <x v="8"/>
    <s v="2-001-84"/>
  </r>
  <r>
    <s v="524.164100"/>
    <x v="8"/>
    <n v="2.1166807741071469"/>
    <x v="2"/>
    <s v="001"/>
    <x v="26"/>
    <n v="2.1166807741071469"/>
    <n v="0.3"/>
    <n v="9"/>
    <x v="0"/>
    <x v="8"/>
    <s v="2-001-84"/>
  </r>
  <r>
    <s v="524.171000"/>
    <x v="8"/>
    <n v="334.92490845635274"/>
    <x v="0"/>
    <s v="001"/>
    <x v="24"/>
    <n v="334.92490845635274"/>
    <n v="0.7"/>
    <n v="9"/>
    <x v="0"/>
    <x v="8"/>
    <s v="2-001-84"/>
  </r>
  <r>
    <s v="524.172000"/>
    <x v="8"/>
    <n v="1.4249291922835792"/>
    <x v="1"/>
    <s v="001"/>
    <x v="25"/>
    <n v="1.4249291922835792"/>
    <n v="0.15"/>
    <n v="9"/>
    <x v="0"/>
    <x v="8"/>
    <s v="2-001-84"/>
  </r>
  <r>
    <s v="524.174100"/>
    <x v="8"/>
    <n v="22.798884950937204"/>
    <x v="2"/>
    <s v="001"/>
    <x v="26"/>
    <n v="22.798884950937204"/>
    <n v="0.3"/>
    <n v="9"/>
    <x v="0"/>
    <x v="8"/>
    <s v="2-001-84"/>
  </r>
  <r>
    <s v="524.181100000"/>
    <x v="8"/>
    <n v="87.727852298853918"/>
    <x v="0"/>
    <s v="001"/>
    <x v="24"/>
    <n v="87.727852298853918"/>
    <n v="0.7"/>
    <n v="9"/>
    <x v="0"/>
    <x v="8"/>
    <s v="2-001-84"/>
  </r>
  <r>
    <s v="524.181200000"/>
    <x v="8"/>
    <n v="2.231626399123754E-3"/>
    <x v="1"/>
    <s v="001"/>
    <x v="25"/>
    <n v="2.231626399123754E-3"/>
    <n v="0.15"/>
    <n v="9"/>
    <x v="0"/>
    <x v="8"/>
    <s v="2-001-84"/>
  </r>
  <r>
    <s v="524.181410000"/>
    <x v="8"/>
    <n v="1.2287331599841349"/>
    <x v="2"/>
    <s v="001"/>
    <x v="26"/>
    <n v="1.2287331599841349"/>
    <n v="0.3"/>
    <n v="9"/>
    <x v="0"/>
    <x v="8"/>
    <s v="2-001-84"/>
  </r>
  <r>
    <s v="527.121000"/>
    <x v="8"/>
    <n v="197.52950633987999"/>
    <x v="0"/>
    <s v="001"/>
    <x v="24"/>
    <n v="197.52950633987999"/>
    <n v="0.7"/>
    <n v="9"/>
    <x v="0"/>
    <x v="8"/>
    <s v="2-001-84"/>
  </r>
  <r>
    <s v="527.122000"/>
    <x v="8"/>
    <n v="60.919076850868592"/>
    <x v="1"/>
    <s v="001"/>
    <x v="25"/>
    <n v="60.919076850868592"/>
    <n v="0.15"/>
    <n v="9"/>
    <x v="0"/>
    <x v="8"/>
    <s v="2-001-84"/>
  </r>
  <r>
    <s v="527.124100"/>
    <x v="8"/>
    <n v="90.601732413938876"/>
    <x v="2"/>
    <s v="001"/>
    <x v="26"/>
    <n v="90.601732413938876"/>
    <n v="0.3"/>
    <n v="9"/>
    <x v="0"/>
    <x v="8"/>
    <s v="2-001-84"/>
  </r>
  <r>
    <s v="527.151000"/>
    <x v="8"/>
    <n v="1.2502099603378796"/>
    <x v="0"/>
    <s v="001"/>
    <x v="24"/>
    <n v="1.2502099603378796"/>
    <n v="0.7"/>
    <n v="9"/>
    <x v="0"/>
    <x v="8"/>
    <s v="2-001-84"/>
  </r>
  <r>
    <s v="527.152000"/>
    <x v="8"/>
    <n v="0.21792378155721159"/>
    <x v="1"/>
    <s v="001"/>
    <x v="25"/>
    <n v="0.21792378155721159"/>
    <n v="0.15"/>
    <n v="9"/>
    <x v="0"/>
    <x v="8"/>
    <s v="2-001-84"/>
  </r>
  <r>
    <s v="527.154100"/>
    <x v="8"/>
    <n v="4.5205870271685624"/>
    <x v="2"/>
    <s v="001"/>
    <x v="26"/>
    <n v="4.5205870271685624"/>
    <n v="0.3"/>
    <n v="9"/>
    <x v="0"/>
    <x v="8"/>
    <s v="2-001-84"/>
  </r>
  <r>
    <s v="527.161000"/>
    <x v="8"/>
    <n v="6.1039951794153025"/>
    <x v="0"/>
    <s v="001"/>
    <x v="24"/>
    <n v="6.1039951794153025"/>
    <n v="0.7"/>
    <n v="9"/>
    <x v="0"/>
    <x v="8"/>
    <s v="2-001-84"/>
  </r>
  <r>
    <s v="512.112000"/>
    <x v="9"/>
    <n v="0.47983411146945176"/>
    <x v="0"/>
    <s v="007"/>
    <x v="27"/>
    <n v="0.47983411146945176"/>
    <n v="1.5"/>
    <n v="9"/>
    <x v="0"/>
    <x v="9"/>
    <s v="2-007-99"/>
  </r>
  <r>
    <s v="521.111000"/>
    <x v="9"/>
    <n v="19110.997378344993"/>
    <x v="0"/>
    <s v="007"/>
    <x v="27"/>
    <n v="19110.997378344993"/>
    <n v="1.5"/>
    <n v="9"/>
    <x v="0"/>
    <x v="9"/>
    <s v="2-007-99"/>
  </r>
  <r>
    <s v="521.112000"/>
    <x v="9"/>
    <n v="8.7831721973449728"/>
    <x v="1"/>
    <s v="007"/>
    <x v="28"/>
    <n v="8.7831721973449728"/>
    <n v="0.15"/>
    <n v="9"/>
    <x v="0"/>
    <x v="9"/>
    <s v="2-007-99"/>
  </r>
  <r>
    <s v="521.114100"/>
    <x v="9"/>
    <n v="18955.113271422677"/>
    <x v="2"/>
    <s v="007"/>
    <x v="29"/>
    <n v="18955.113271422677"/>
    <n v="1"/>
    <n v="9"/>
    <x v="0"/>
    <x v="9"/>
    <s v="2-007-99"/>
  </r>
  <r>
    <s v="524.111000"/>
    <x v="9"/>
    <n v="2758.4588451096097"/>
    <x v="0"/>
    <s v="007"/>
    <x v="27"/>
    <n v="2758.4588451096097"/>
    <n v="1.5"/>
    <n v="9"/>
    <x v="0"/>
    <x v="9"/>
    <s v="2-007-99"/>
  </r>
  <r>
    <s v="524.112000"/>
    <x v="9"/>
    <n v="1.5127454502831672"/>
    <x v="1"/>
    <s v="007"/>
    <x v="28"/>
    <n v="1.5127454502831672"/>
    <n v="0.15"/>
    <n v="9"/>
    <x v="0"/>
    <x v="9"/>
    <s v="2-007-99"/>
  </r>
  <r>
    <s v="524.114100"/>
    <x v="9"/>
    <n v="893.73711175662856"/>
    <x v="2"/>
    <s v="007"/>
    <x v="29"/>
    <n v="893.73711175662856"/>
    <n v="1"/>
    <n v="9"/>
    <x v="0"/>
    <x v="9"/>
    <s v="2-007-99"/>
  </r>
  <r>
    <s v="524.121000"/>
    <x v="9"/>
    <n v="292.46066946791268"/>
    <x v="0"/>
    <s v="007"/>
    <x v="27"/>
    <n v="292.46066946791268"/>
    <n v="1.5"/>
    <n v="9"/>
    <x v="0"/>
    <x v="9"/>
    <s v="2-007-99"/>
  </r>
  <r>
    <s v="524.122000"/>
    <x v="9"/>
    <n v="0.31513066948268526"/>
    <x v="1"/>
    <s v="007"/>
    <x v="28"/>
    <n v="0.31513066948268526"/>
    <n v="0.15"/>
    <n v="9"/>
    <x v="0"/>
    <x v="9"/>
    <s v="2-007-99"/>
  </r>
  <r>
    <s v="524.124100"/>
    <x v="9"/>
    <n v="51.808941308415214"/>
    <x v="2"/>
    <s v="007"/>
    <x v="29"/>
    <n v="51.808941308415214"/>
    <n v="1"/>
    <n v="9"/>
    <x v="0"/>
    <x v="9"/>
    <s v="2-007-99"/>
  </r>
  <r>
    <s v="524.131000"/>
    <x v="9"/>
    <n v="1881.15215039891"/>
    <x v="0"/>
    <s v="007"/>
    <x v="27"/>
    <n v="1881.15215039891"/>
    <n v="1.5"/>
    <n v="9"/>
    <x v="0"/>
    <x v="9"/>
    <s v="2-007-99"/>
  </r>
  <r>
    <s v="524.132000"/>
    <x v="9"/>
    <n v="0.72248666620944291"/>
    <x v="1"/>
    <s v="007"/>
    <x v="28"/>
    <n v="0.72248666620944291"/>
    <n v="0.15"/>
    <n v="9"/>
    <x v="0"/>
    <x v="9"/>
    <s v="2-007-99"/>
  </r>
  <r>
    <s v="524.134100"/>
    <x v="9"/>
    <n v="497.57882775047932"/>
    <x v="2"/>
    <s v="007"/>
    <x v="29"/>
    <n v="497.57882775047932"/>
    <n v="1"/>
    <n v="9"/>
    <x v="0"/>
    <x v="9"/>
    <s v="2-007-99"/>
  </r>
  <r>
    <s v="524.141000"/>
    <x v="9"/>
    <n v="93.901061908662939"/>
    <x v="0"/>
    <s v="007"/>
    <x v="27"/>
    <n v="93.901061908662939"/>
    <n v="1.5"/>
    <n v="9"/>
    <x v="0"/>
    <x v="9"/>
    <s v="2-007-99"/>
  </r>
  <r>
    <s v="524.142000"/>
    <x v="9"/>
    <n v="8.2360701079431164E-2"/>
    <x v="1"/>
    <s v="007"/>
    <x v="28"/>
    <n v="8.2360701079431164E-2"/>
    <n v="0.15"/>
    <n v="9"/>
    <x v="0"/>
    <x v="9"/>
    <s v="2-007-99"/>
  </r>
  <r>
    <s v="524.144100"/>
    <x v="9"/>
    <n v="26.988798296374686"/>
    <x v="2"/>
    <s v="007"/>
    <x v="29"/>
    <n v="26.988798296374686"/>
    <n v="1"/>
    <n v="9"/>
    <x v="0"/>
    <x v="9"/>
    <s v="2-007-99"/>
  </r>
  <r>
    <s v="524.151000"/>
    <x v="9"/>
    <n v="770.44057888398197"/>
    <x v="0"/>
    <s v="007"/>
    <x v="27"/>
    <n v="770.44057888398197"/>
    <n v="1.5"/>
    <n v="9"/>
    <x v="0"/>
    <x v="9"/>
    <s v="2-007-99"/>
  </r>
  <r>
    <s v="524.152000"/>
    <x v="9"/>
    <n v="0.53854645054247485"/>
    <x v="1"/>
    <s v="007"/>
    <x v="28"/>
    <n v="0.53854645054247485"/>
    <n v="0.15"/>
    <n v="9"/>
    <x v="0"/>
    <x v="9"/>
    <s v="2-007-99"/>
  </r>
  <r>
    <s v="524.154100"/>
    <x v="9"/>
    <n v="23.290985138070955"/>
    <x v="2"/>
    <s v="007"/>
    <x v="29"/>
    <n v="23.290985138070955"/>
    <n v="1"/>
    <n v="9"/>
    <x v="0"/>
    <x v="9"/>
    <s v="2-007-99"/>
  </r>
  <r>
    <s v="524.161000"/>
    <x v="9"/>
    <n v="290.07710900120327"/>
    <x v="0"/>
    <s v="007"/>
    <x v="27"/>
    <n v="290.07710900120327"/>
    <n v="1.5"/>
    <n v="9"/>
    <x v="0"/>
    <x v="9"/>
    <s v="2-007-99"/>
  </r>
  <r>
    <s v="524.162000"/>
    <x v="9"/>
    <n v="0.13078357744071814"/>
    <x v="1"/>
    <s v="007"/>
    <x v="28"/>
    <n v="0.13078357744071814"/>
    <n v="0.15"/>
    <n v="9"/>
    <x v="0"/>
    <x v="9"/>
    <s v="2-007-99"/>
  </r>
  <r>
    <s v="524.164100"/>
    <x v="9"/>
    <n v="37.436081328096272"/>
    <x v="2"/>
    <s v="007"/>
    <x v="29"/>
    <n v="37.436081328096272"/>
    <n v="1"/>
    <n v="9"/>
    <x v="0"/>
    <x v="9"/>
    <s v="2-007-99"/>
  </r>
  <r>
    <s v="524.171000"/>
    <x v="9"/>
    <n v="547.22381240623645"/>
    <x v="0"/>
    <s v="007"/>
    <x v="27"/>
    <n v="547.22381240623645"/>
    <n v="1.5"/>
    <n v="9"/>
    <x v="0"/>
    <x v="9"/>
    <s v="2-007-99"/>
  </r>
  <r>
    <s v="524.172000"/>
    <x v="9"/>
    <n v="0.70318725153303785"/>
    <x v="1"/>
    <s v="007"/>
    <x v="28"/>
    <n v="0.70318725153303785"/>
    <n v="0.15"/>
    <n v="9"/>
    <x v="0"/>
    <x v="9"/>
    <s v="2-007-99"/>
  </r>
  <r>
    <s v="524.174100"/>
    <x v="9"/>
    <n v="71.84385623718876"/>
    <x v="2"/>
    <s v="007"/>
    <x v="29"/>
    <n v="71.84385623718876"/>
    <n v="1"/>
    <n v="9"/>
    <x v="0"/>
    <x v="9"/>
    <s v="2-007-99"/>
  </r>
  <r>
    <s v="524.181100000"/>
    <x v="9"/>
    <n v="138.23664945408055"/>
    <x v="0"/>
    <s v="007"/>
    <x v="27"/>
    <n v="138.23664945408055"/>
    <n v="1.5"/>
    <n v="9"/>
    <x v="0"/>
    <x v="9"/>
    <s v="2-007-99"/>
  </r>
  <r>
    <s v="524.181200000"/>
    <x v="9"/>
    <n v="1.2060587127201484E-3"/>
    <x v="1"/>
    <s v="007"/>
    <x v="28"/>
    <n v="1.2060587127201484E-3"/>
    <n v="0.15"/>
    <n v="9"/>
    <x v="0"/>
    <x v="9"/>
    <s v="2-007-99"/>
  </r>
  <r>
    <s v="524.181410000"/>
    <x v="9"/>
    <n v="12.605823578629943"/>
    <x v="2"/>
    <s v="007"/>
    <x v="29"/>
    <n v="12.605823578629943"/>
    <n v="1"/>
    <n v="9"/>
    <x v="0"/>
    <x v="9"/>
    <s v="2-007-99"/>
  </r>
  <r>
    <s v="527.121000"/>
    <x v="9"/>
    <n v="61.918457970122049"/>
    <x v="0"/>
    <s v="007"/>
    <x v="27"/>
    <n v="61.918457970122049"/>
    <n v="1.5"/>
    <n v="9"/>
    <x v="0"/>
    <x v="9"/>
    <s v="2-007-99"/>
  </r>
  <r>
    <s v="527.122000"/>
    <x v="9"/>
    <n v="30.834383246910143"/>
    <x v="1"/>
    <s v="007"/>
    <x v="28"/>
    <n v="30.834383246910143"/>
    <n v="0.15"/>
    <n v="9"/>
    <x v="0"/>
    <x v="9"/>
    <s v="2-007-99"/>
  </r>
  <r>
    <s v="527.124100"/>
    <x v="9"/>
    <n v="78.065465001304887"/>
    <x v="2"/>
    <s v="007"/>
    <x v="29"/>
    <n v="78.065465001304887"/>
    <n v="1"/>
    <n v="9"/>
    <x v="0"/>
    <x v="9"/>
    <s v="2-007-99"/>
  </r>
  <r>
    <s v="527.151000"/>
    <x v="9"/>
    <n v="119.16305759527948"/>
    <x v="0"/>
    <s v="007"/>
    <x v="27"/>
    <n v="119.16305759527948"/>
    <n v="1.5"/>
    <n v="9"/>
    <x v="0"/>
    <x v="9"/>
    <s v="2-007-99"/>
  </r>
  <r>
    <s v="527.152000"/>
    <x v="9"/>
    <n v="0.13004295980751387"/>
    <x v="1"/>
    <s v="007"/>
    <x v="28"/>
    <n v="0.13004295980751387"/>
    <n v="0.15"/>
    <n v="9"/>
    <x v="0"/>
    <x v="9"/>
    <s v="2-007-99"/>
  </r>
  <r>
    <s v="527.154100"/>
    <x v="9"/>
    <n v="89.047862876999048"/>
    <x v="2"/>
    <s v="007"/>
    <x v="29"/>
    <n v="89.047862876999048"/>
    <n v="1"/>
    <n v="9"/>
    <x v="0"/>
    <x v="9"/>
    <s v="2-007-99"/>
  </r>
  <r>
    <s v="527.161000"/>
    <x v="9"/>
    <n v="11.662682259097908"/>
    <x v="0"/>
    <s v="007"/>
    <x v="27"/>
    <n v="11.662682259097908"/>
    <n v="1.5"/>
    <n v="9"/>
    <x v="0"/>
    <x v="9"/>
    <s v="2-007-99"/>
  </r>
  <r>
    <s v="527.161000"/>
    <x v="10"/>
    <n v="9.2138268249710329"/>
    <x v="0"/>
    <s v="009"/>
    <x v="30"/>
    <n v="9.2138268249710329"/>
    <n v="0.1"/>
    <n v="9"/>
    <x v="0"/>
    <x v="10"/>
    <s v="2-009-22"/>
  </r>
  <r>
    <s v="512.112000"/>
    <x v="11"/>
    <n v="6.1042470902851216"/>
    <x v="0"/>
    <s v="010"/>
    <x v="31"/>
    <n v="6.1042470902851216"/>
    <n v="0.1"/>
    <n v="9"/>
    <x v="0"/>
    <x v="11"/>
    <s v="2-010-43"/>
  </r>
  <r>
    <s v="521.111000"/>
    <x v="11"/>
    <n v="2213.0331630838441"/>
    <x v="0"/>
    <s v="010"/>
    <x v="31"/>
    <n v="2213.0331630838441"/>
    <n v="0.1"/>
    <n v="9"/>
    <x v="0"/>
    <x v="11"/>
    <s v="2-010-43"/>
  </r>
  <r>
    <s v="521.112000"/>
    <x v="11"/>
    <n v="813.56594236165745"/>
    <x v="1"/>
    <s v="010"/>
    <x v="32"/>
    <n v="813.56594236165745"/>
    <n v="0.15"/>
    <n v="9"/>
    <x v="0"/>
    <x v="11"/>
    <s v="2-010-43"/>
  </r>
  <r>
    <s v="521.114100"/>
    <x v="11"/>
    <n v="11473.406708885719"/>
    <x v="2"/>
    <s v="010"/>
    <x v="33"/>
    <n v="11473.406708885719"/>
    <n v="0.1"/>
    <n v="9"/>
    <x v="0"/>
    <x v="11"/>
    <s v="2-010-43"/>
  </r>
  <r>
    <s v="521.121000"/>
    <x v="11"/>
    <n v="2557.7101537111589"/>
    <x v="0"/>
    <s v="010"/>
    <x v="31"/>
    <n v="2557.7101537111589"/>
    <n v="0.1"/>
    <n v="9"/>
    <x v="0"/>
    <x v="11"/>
    <s v="2-010-43"/>
  </r>
  <r>
    <s v="524.111000"/>
    <x v="11"/>
    <n v="2349.0119055588025"/>
    <x v="0"/>
    <s v="010"/>
    <x v="31"/>
    <n v="2349.0119055588025"/>
    <n v="0.1"/>
    <n v="9"/>
    <x v="0"/>
    <x v="11"/>
    <s v="2-010-43"/>
  </r>
  <r>
    <s v="524.112000"/>
    <x v="11"/>
    <n v="71.393591820527448"/>
    <x v="1"/>
    <s v="010"/>
    <x v="32"/>
    <n v="71.393591820527448"/>
    <n v="0.15"/>
    <n v="9"/>
    <x v="0"/>
    <x v="11"/>
    <s v="2-010-43"/>
  </r>
  <r>
    <s v="524.114100"/>
    <x v="11"/>
    <n v="820.98212555366695"/>
    <x v="2"/>
    <s v="010"/>
    <x v="33"/>
    <n v="820.98212555366695"/>
    <n v="0.1"/>
    <n v="9"/>
    <x v="0"/>
    <x v="11"/>
    <s v="2-010-43"/>
  </r>
  <r>
    <s v="524.121000"/>
    <x v="11"/>
    <n v="392.03490350039749"/>
    <x v="0"/>
    <s v="010"/>
    <x v="31"/>
    <n v="392.03490350039749"/>
    <n v="0.1"/>
    <n v="9"/>
    <x v="0"/>
    <x v="11"/>
    <s v="2-010-43"/>
  </r>
  <r>
    <s v="524.122000"/>
    <x v="11"/>
    <n v="6.0361911335791048"/>
    <x v="1"/>
    <s v="010"/>
    <x v="32"/>
    <n v="6.0361911335791048"/>
    <n v="0.15"/>
    <n v="9"/>
    <x v="0"/>
    <x v="11"/>
    <s v="2-010-43"/>
  </r>
  <r>
    <s v="524.124100"/>
    <x v="11"/>
    <n v="456.49855307975309"/>
    <x v="2"/>
    <s v="010"/>
    <x v="33"/>
    <n v="456.49855307975309"/>
    <n v="0.1"/>
    <n v="9"/>
    <x v="0"/>
    <x v="11"/>
    <s v="2-010-43"/>
  </r>
  <r>
    <s v="524.131000"/>
    <x v="11"/>
    <n v="1521.6405789784371"/>
    <x v="0"/>
    <s v="010"/>
    <x v="31"/>
    <n v="1521.6405789784371"/>
    <n v="0.1"/>
    <n v="9"/>
    <x v="0"/>
    <x v="11"/>
    <s v="2-010-43"/>
  </r>
  <r>
    <s v="524.132000"/>
    <x v="11"/>
    <n v="128.83851157477164"/>
    <x v="1"/>
    <s v="010"/>
    <x v="32"/>
    <n v="128.83851157477164"/>
    <n v="0.15"/>
    <n v="9"/>
    <x v="0"/>
    <x v="11"/>
    <s v="2-010-43"/>
  </r>
  <r>
    <s v="524.134100"/>
    <x v="11"/>
    <n v="233.81870380804702"/>
    <x v="2"/>
    <s v="010"/>
    <x v="33"/>
    <n v="233.81870380804702"/>
    <n v="0.1"/>
    <n v="9"/>
    <x v="0"/>
    <x v="11"/>
    <s v="2-010-43"/>
  </r>
  <r>
    <s v="524.141000"/>
    <x v="11"/>
    <n v="5.8180780165571919"/>
    <x v="0"/>
    <s v="010"/>
    <x v="31"/>
    <n v="5.8180780165571919"/>
    <n v="0.1"/>
    <n v="9"/>
    <x v="0"/>
    <x v="11"/>
    <s v="2-010-43"/>
  </r>
  <r>
    <s v="524.142000"/>
    <x v="11"/>
    <n v="1.1593976179543231"/>
    <x v="1"/>
    <s v="010"/>
    <x v="32"/>
    <n v="1.1593976179543231"/>
    <n v="0.15"/>
    <n v="9"/>
    <x v="0"/>
    <x v="11"/>
    <s v="2-010-43"/>
  </r>
  <r>
    <s v="524.144100"/>
    <x v="11"/>
    <n v="106.7752625958242"/>
    <x v="2"/>
    <s v="010"/>
    <x v="33"/>
    <n v="106.7752625958242"/>
    <n v="0.1"/>
    <n v="9"/>
    <x v="0"/>
    <x v="11"/>
    <s v="2-010-43"/>
  </r>
  <r>
    <s v="524.151000"/>
    <x v="11"/>
    <n v="22.79568665570801"/>
    <x v="0"/>
    <s v="010"/>
    <x v="31"/>
    <n v="22.79568665570801"/>
    <n v="0.1"/>
    <n v="9"/>
    <x v="0"/>
    <x v="11"/>
    <s v="2-010-43"/>
  </r>
  <r>
    <s v="524.152000"/>
    <x v="11"/>
    <n v="14.589744276565384"/>
    <x v="1"/>
    <s v="010"/>
    <x v="32"/>
    <n v="14.589744276565384"/>
    <n v="0.15"/>
    <n v="9"/>
    <x v="0"/>
    <x v="11"/>
    <s v="2-010-43"/>
  </r>
  <r>
    <s v="524.154100"/>
    <x v="11"/>
    <n v="40.217898473873667"/>
    <x v="2"/>
    <s v="010"/>
    <x v="33"/>
    <n v="40.217898473873667"/>
    <n v="0.1"/>
    <n v="9"/>
    <x v="0"/>
    <x v="11"/>
    <s v="2-010-43"/>
  </r>
  <r>
    <s v="524.161000"/>
    <x v="11"/>
    <n v="323.73401471301332"/>
    <x v="0"/>
    <s v="010"/>
    <x v="31"/>
    <n v="323.73401471301332"/>
    <n v="0.1"/>
    <n v="9"/>
    <x v="0"/>
    <x v="11"/>
    <s v="2-010-43"/>
  </r>
  <r>
    <s v="524.162000"/>
    <x v="11"/>
    <n v="4.4085054417131566"/>
    <x v="1"/>
    <s v="010"/>
    <x v="32"/>
    <n v="4.4085054417131566"/>
    <n v="0.15"/>
    <n v="9"/>
    <x v="0"/>
    <x v="11"/>
    <s v="2-010-43"/>
  </r>
  <r>
    <s v="524.164100"/>
    <x v="11"/>
    <n v="233.49901498444561"/>
    <x v="2"/>
    <s v="010"/>
    <x v="33"/>
    <n v="233.49901498444561"/>
    <n v="0.1"/>
    <n v="9"/>
    <x v="0"/>
    <x v="11"/>
    <s v="2-010-43"/>
  </r>
  <r>
    <s v="524.171000"/>
    <x v="11"/>
    <n v="982.83969991102242"/>
    <x v="0"/>
    <s v="010"/>
    <x v="31"/>
    <n v="982.83969991102242"/>
    <n v="0.1"/>
    <n v="9"/>
    <x v="0"/>
    <x v="11"/>
    <s v="2-010-43"/>
  </r>
  <r>
    <s v="524.172000"/>
    <x v="11"/>
    <n v="36.328279262562006"/>
    <x v="1"/>
    <s v="010"/>
    <x v="32"/>
    <n v="36.328279262562006"/>
    <n v="0.15"/>
    <n v="9"/>
    <x v="0"/>
    <x v="11"/>
    <s v="2-010-43"/>
  </r>
  <r>
    <s v="524.174100"/>
    <x v="11"/>
    <n v="918.37810011329134"/>
    <x v="2"/>
    <s v="010"/>
    <x v="33"/>
    <n v="918.37810011329134"/>
    <n v="0.1"/>
    <n v="9"/>
    <x v="0"/>
    <x v="11"/>
    <s v="2-010-43"/>
  </r>
  <r>
    <s v="524.181100000"/>
    <x v="11"/>
    <n v="45.378042018115814"/>
    <x v="0"/>
    <s v="010"/>
    <x v="31"/>
    <n v="45.378042018115814"/>
    <n v="0.1"/>
    <n v="9"/>
    <x v="0"/>
    <x v="11"/>
    <s v="2-010-43"/>
  </r>
  <r>
    <s v="524.181200000"/>
    <x v="11"/>
    <n v="0.42545901417409038"/>
    <x v="1"/>
    <s v="010"/>
    <x v="32"/>
    <n v="0.42545901417409038"/>
    <n v="0.15"/>
    <n v="9"/>
    <x v="0"/>
    <x v="11"/>
    <s v="2-010-43"/>
  </r>
  <r>
    <s v="524.181410000"/>
    <x v="11"/>
    <n v="105.41779222761267"/>
    <x v="2"/>
    <s v="010"/>
    <x v="33"/>
    <n v="105.41779222761267"/>
    <n v="0.1"/>
    <n v="9"/>
    <x v="0"/>
    <x v="11"/>
    <s v="2-010-43"/>
  </r>
  <r>
    <s v="527.121000"/>
    <x v="11"/>
    <n v="75.55552935135411"/>
    <x v="0"/>
    <s v="010"/>
    <x v="31"/>
    <n v="75.55552935135411"/>
    <n v="0.1"/>
    <n v="9"/>
    <x v="0"/>
    <x v="11"/>
    <s v="2-010-43"/>
  </r>
  <r>
    <s v="527.122000"/>
    <x v="11"/>
    <n v="155.4010263238311"/>
    <x v="1"/>
    <s v="010"/>
    <x v="32"/>
    <n v="155.4010263238311"/>
    <n v="0.15"/>
    <n v="9"/>
    <x v="0"/>
    <x v="11"/>
    <s v="2-010-43"/>
  </r>
  <r>
    <s v="527.124100"/>
    <x v="11"/>
    <n v="22.351585063262583"/>
    <x v="2"/>
    <s v="010"/>
    <x v="33"/>
    <n v="22.351585063262583"/>
    <n v="0.1"/>
    <n v="9"/>
    <x v="0"/>
    <x v="11"/>
    <s v="2-010-43"/>
  </r>
  <r>
    <s v="527.151000"/>
    <x v="11"/>
    <n v="1.6558135467473019"/>
    <x v="0"/>
    <s v="010"/>
    <x v="31"/>
    <n v="1.6558135467473019"/>
    <n v="0.1"/>
    <n v="9"/>
    <x v="0"/>
    <x v="11"/>
    <s v="2-010-43"/>
  </r>
  <r>
    <s v="527.152000"/>
    <x v="11"/>
    <n v="7.8223536133234246"/>
    <x v="1"/>
    <s v="010"/>
    <x v="32"/>
    <n v="7.8223536133234246"/>
    <n v="0.15"/>
    <n v="9"/>
    <x v="0"/>
    <x v="11"/>
    <s v="2-010-43"/>
  </r>
  <r>
    <s v="527.154100"/>
    <x v="11"/>
    <n v="836.3581624818454"/>
    <x v="2"/>
    <s v="010"/>
    <x v="33"/>
    <n v="836.3581624818454"/>
    <n v="0.1"/>
    <n v="9"/>
    <x v="0"/>
    <x v="11"/>
    <s v="2-010-43"/>
  </r>
  <r>
    <s v="527.161000"/>
    <x v="11"/>
    <n v="55.453271975916266"/>
    <x v="0"/>
    <s v="010"/>
    <x v="31"/>
    <n v="55.453271975916266"/>
    <n v="0.1"/>
    <n v="9"/>
    <x v="0"/>
    <x v="11"/>
    <s v="2-010-43"/>
  </r>
  <r>
    <s v="512.112000"/>
    <x v="12"/>
    <n v="22.204055455623628"/>
    <x v="0"/>
    <s v="011"/>
    <x v="34"/>
    <n v="22.204055455623628"/>
    <n v="0.6"/>
    <n v="9"/>
    <x v="0"/>
    <x v="12"/>
    <s v="2-011-39"/>
  </r>
  <r>
    <s v="521.111000"/>
    <x v="12"/>
    <n v="54041.198462391309"/>
    <x v="0"/>
    <s v="011"/>
    <x v="34"/>
    <n v="54041.198462391309"/>
    <n v="0.6"/>
    <n v="9"/>
    <x v="0"/>
    <x v="12"/>
    <s v="2-011-39"/>
  </r>
  <r>
    <s v="521.112000"/>
    <x v="12"/>
    <n v="15.665734371523937"/>
    <x v="1"/>
    <s v="011"/>
    <x v="35"/>
    <n v="15.665734371523937"/>
    <n v="0.1"/>
    <n v="9"/>
    <x v="0"/>
    <x v="12"/>
    <s v="2-011-39"/>
  </r>
  <r>
    <s v="521.114100"/>
    <x v="12"/>
    <n v="14105.453167340065"/>
    <x v="2"/>
    <s v="011"/>
    <x v="36"/>
    <n v="14105.453167340065"/>
    <n v="0.25"/>
    <n v="9"/>
    <x v="0"/>
    <x v="12"/>
    <s v="2-011-39"/>
  </r>
  <r>
    <s v="524.111000"/>
    <x v="12"/>
    <n v="4841.7332552921125"/>
    <x v="0"/>
    <s v="011"/>
    <x v="34"/>
    <n v="4841.7332552921125"/>
    <n v="0.6"/>
    <n v="9"/>
    <x v="0"/>
    <x v="12"/>
    <s v="2-011-39"/>
  </r>
  <r>
    <s v="524.112000"/>
    <x v="12"/>
    <n v="34.809157144226518"/>
    <x v="1"/>
    <s v="011"/>
    <x v="35"/>
    <n v="34.809157144226518"/>
    <n v="0.1"/>
    <n v="9"/>
    <x v="0"/>
    <x v="12"/>
    <s v="2-011-39"/>
  </r>
  <r>
    <s v="524.114100"/>
    <x v="12"/>
    <n v="1282.1399016526022"/>
    <x v="2"/>
    <s v="011"/>
    <x v="36"/>
    <n v="1282.1399016526022"/>
    <n v="0.25"/>
    <n v="9"/>
    <x v="0"/>
    <x v="12"/>
    <s v="2-011-39"/>
  </r>
  <r>
    <s v="524.121000"/>
    <x v="12"/>
    <n v="568.14109223006426"/>
    <x v="0"/>
    <s v="011"/>
    <x v="34"/>
    <n v="568.14109223006426"/>
    <n v="0.6"/>
    <n v="9"/>
    <x v="0"/>
    <x v="12"/>
    <s v="2-011-39"/>
  </r>
  <r>
    <s v="524.122000"/>
    <x v="12"/>
    <n v="0.44486993600447039"/>
    <x v="1"/>
    <s v="011"/>
    <x v="35"/>
    <n v="0.44486993600447039"/>
    <n v="0.1"/>
    <n v="9"/>
    <x v="0"/>
    <x v="12"/>
    <s v="2-011-39"/>
  </r>
  <r>
    <s v="524.124100"/>
    <x v="12"/>
    <n v="77.04420528099601"/>
    <x v="2"/>
    <s v="011"/>
    <x v="36"/>
    <n v="77.04420528099601"/>
    <n v="0.25"/>
    <n v="9"/>
    <x v="0"/>
    <x v="12"/>
    <s v="2-011-39"/>
  </r>
  <r>
    <s v="524.131000"/>
    <x v="12"/>
    <n v="5984.3273351093076"/>
    <x v="0"/>
    <s v="011"/>
    <x v="34"/>
    <n v="5984.3273351093076"/>
    <n v="0.6"/>
    <n v="9"/>
    <x v="0"/>
    <x v="12"/>
    <s v="2-011-39"/>
  </r>
  <r>
    <s v="524.132000"/>
    <x v="12"/>
    <n v="13.92578112032507"/>
    <x v="1"/>
    <s v="011"/>
    <x v="35"/>
    <n v="13.92578112032507"/>
    <n v="0.1"/>
    <n v="9"/>
    <x v="0"/>
    <x v="12"/>
    <s v="2-011-39"/>
  </r>
  <r>
    <s v="524.134100"/>
    <x v="12"/>
    <n v="272.81662278641267"/>
    <x v="2"/>
    <s v="011"/>
    <x v="36"/>
    <n v="272.81662278641267"/>
    <n v="0.25"/>
    <n v="9"/>
    <x v="0"/>
    <x v="12"/>
    <s v="2-011-39"/>
  </r>
  <r>
    <s v="524.141000"/>
    <x v="12"/>
    <n v="113.3776998226874"/>
    <x v="0"/>
    <s v="011"/>
    <x v="34"/>
    <n v="113.3776998226874"/>
    <n v="0.6"/>
    <n v="9"/>
    <x v="0"/>
    <x v="12"/>
    <s v="2-011-39"/>
  </r>
  <r>
    <s v="524.142000"/>
    <x v="12"/>
    <n v="2.5575882424588903"/>
    <x v="1"/>
    <s v="011"/>
    <x v="35"/>
    <n v="2.5575882424588903"/>
    <n v="0.1"/>
    <n v="9"/>
    <x v="0"/>
    <x v="12"/>
    <s v="2-011-39"/>
  </r>
  <r>
    <s v="524.144100"/>
    <x v="12"/>
    <n v="63.088896428274523"/>
    <x v="2"/>
    <s v="011"/>
    <x v="36"/>
    <n v="63.088896428274523"/>
    <n v="0.25"/>
    <n v="9"/>
    <x v="0"/>
    <x v="12"/>
    <s v="2-011-39"/>
  </r>
  <r>
    <s v="524.151000"/>
    <x v="12"/>
    <n v="1174.6252458959702"/>
    <x v="0"/>
    <s v="011"/>
    <x v="34"/>
    <n v="1174.6252458959702"/>
    <n v="0.6"/>
    <n v="9"/>
    <x v="0"/>
    <x v="12"/>
    <s v="2-011-39"/>
  </r>
  <r>
    <s v="524.152000"/>
    <x v="12"/>
    <n v="12.833955927144046"/>
    <x v="1"/>
    <s v="011"/>
    <x v="35"/>
    <n v="12.833955927144046"/>
    <n v="0.1"/>
    <n v="9"/>
    <x v="0"/>
    <x v="12"/>
    <s v="2-011-39"/>
  </r>
  <r>
    <s v="524.154100"/>
    <x v="12"/>
    <n v="448.23975976851472"/>
    <x v="2"/>
    <s v="011"/>
    <x v="36"/>
    <n v="448.23975976851472"/>
    <n v="0.25"/>
    <n v="9"/>
    <x v="0"/>
    <x v="12"/>
    <s v="2-011-39"/>
  </r>
  <r>
    <s v="524.161000"/>
    <x v="12"/>
    <n v="193.80831873531662"/>
    <x v="0"/>
    <s v="011"/>
    <x v="34"/>
    <n v="193.80831873531662"/>
    <n v="0.6"/>
    <n v="9"/>
    <x v="0"/>
    <x v="12"/>
    <s v="2-011-39"/>
  </r>
  <r>
    <s v="524.162000"/>
    <x v="12"/>
    <n v="2.4763729607245701"/>
    <x v="1"/>
    <s v="011"/>
    <x v="35"/>
    <n v="2.4763729607245701"/>
    <n v="0.1"/>
    <n v="9"/>
    <x v="0"/>
    <x v="12"/>
    <s v="2-011-39"/>
  </r>
  <r>
    <s v="524.164100"/>
    <x v="12"/>
    <n v="4.5559685477995044"/>
    <x v="2"/>
    <s v="011"/>
    <x v="36"/>
    <n v="4.5559685477995044"/>
    <n v="0.25"/>
    <n v="9"/>
    <x v="0"/>
    <x v="12"/>
    <s v="2-011-39"/>
  </r>
  <r>
    <s v="524.171000"/>
    <x v="12"/>
    <n v="1901.6347788376008"/>
    <x v="0"/>
    <s v="011"/>
    <x v="34"/>
    <n v="1901.6347788376008"/>
    <n v="0.6"/>
    <n v="9"/>
    <x v="0"/>
    <x v="12"/>
    <s v="2-011-39"/>
  </r>
  <r>
    <s v="524.172000"/>
    <x v="12"/>
    <n v="0.58442112281671121"/>
    <x v="1"/>
    <s v="011"/>
    <x v="35"/>
    <n v="0.58442112281671121"/>
    <n v="0.1"/>
    <n v="9"/>
    <x v="0"/>
    <x v="12"/>
    <s v="2-011-39"/>
  </r>
  <r>
    <s v="524.174100"/>
    <x v="12"/>
    <n v="632.76171249041647"/>
    <x v="2"/>
    <s v="011"/>
    <x v="36"/>
    <n v="632.76171249041647"/>
    <n v="0.25"/>
    <n v="9"/>
    <x v="0"/>
    <x v="12"/>
    <s v="2-011-39"/>
  </r>
  <r>
    <s v="524.181100000"/>
    <x v="12"/>
    <n v="24.641584287376123"/>
    <x v="0"/>
    <s v="011"/>
    <x v="34"/>
    <n v="24.641584287376123"/>
    <n v="0.6"/>
    <n v="9"/>
    <x v="0"/>
    <x v="12"/>
    <s v="2-011-39"/>
  </r>
  <r>
    <s v="524.181200000"/>
    <x v="12"/>
    <n v="1.0059353028963838"/>
    <x v="1"/>
    <s v="011"/>
    <x v="35"/>
    <n v="1.0059353028963838"/>
    <n v="0.1"/>
    <n v="9"/>
    <x v="0"/>
    <x v="12"/>
    <s v="2-011-39"/>
  </r>
  <r>
    <s v="524.181410000"/>
    <x v="12"/>
    <n v="14.951538153652473"/>
    <x v="2"/>
    <s v="011"/>
    <x v="36"/>
    <n v="14.951538153652473"/>
    <n v="0.25"/>
    <n v="9"/>
    <x v="0"/>
    <x v="12"/>
    <s v="2-011-39"/>
  </r>
  <r>
    <s v="527.121000"/>
    <x v="12"/>
    <n v="8.1533979508847381"/>
    <x v="0"/>
    <s v="011"/>
    <x v="34"/>
    <n v="8.1533979508847381"/>
    <n v="0.6"/>
    <n v="9"/>
    <x v="0"/>
    <x v="12"/>
    <s v="2-011-39"/>
  </r>
  <r>
    <s v="527.122000"/>
    <x v="12"/>
    <n v="88.818388834068983"/>
    <x v="1"/>
    <s v="011"/>
    <x v="35"/>
    <n v="88.818388834068983"/>
    <n v="0.1"/>
    <n v="9"/>
    <x v="0"/>
    <x v="12"/>
    <s v="2-011-39"/>
  </r>
  <r>
    <s v="527.124100"/>
    <x v="12"/>
    <n v="76.82482117252006"/>
    <x v="2"/>
    <s v="011"/>
    <x v="36"/>
    <n v="76.82482117252006"/>
    <n v="0.25"/>
    <n v="9"/>
    <x v="0"/>
    <x v="12"/>
    <s v="2-011-39"/>
  </r>
  <r>
    <s v="527.151000"/>
    <x v="12"/>
    <n v="3.1360575252464079E-2"/>
    <x v="0"/>
    <s v="011"/>
    <x v="34"/>
    <n v="3.1360575252464079E-2"/>
    <n v="0.6"/>
    <n v="9"/>
    <x v="0"/>
    <x v="12"/>
    <s v="2-011-39"/>
  </r>
  <r>
    <s v="527.152000"/>
    <x v="12"/>
    <n v="7.8927058376786317"/>
    <x v="1"/>
    <s v="011"/>
    <x v="35"/>
    <n v="7.8927058376786317"/>
    <n v="0.1"/>
    <n v="9"/>
    <x v="0"/>
    <x v="12"/>
    <s v="2-011-39"/>
  </r>
  <r>
    <s v="527.154100"/>
    <x v="12"/>
    <n v="51.79805154858046"/>
    <x v="2"/>
    <s v="011"/>
    <x v="36"/>
    <n v="51.79805154858046"/>
    <n v="0.25"/>
    <n v="9"/>
    <x v="0"/>
    <x v="12"/>
    <s v="2-011-39"/>
  </r>
  <r>
    <s v="527.161000"/>
    <x v="12"/>
    <n v="2.4912682392449894"/>
    <x v="0"/>
    <s v="011"/>
    <x v="34"/>
    <n v="2.4912682392449894"/>
    <n v="0.6"/>
    <n v="9"/>
    <x v="0"/>
    <x v="12"/>
    <s v="2-011-39"/>
  </r>
  <r>
    <s v="512.112000"/>
    <x v="13"/>
    <n v="37.119334974910203"/>
    <x v="0"/>
    <s v="013"/>
    <x v="37"/>
    <n v="37.119334974910203"/>
    <n v="1"/>
    <n v="9"/>
    <x v="0"/>
    <x v="13"/>
    <s v="2-013-49"/>
  </r>
  <r>
    <s v="521.111000"/>
    <x v="13"/>
    <n v="20461.571235140975"/>
    <x v="0"/>
    <s v="013"/>
    <x v="37"/>
    <n v="20461.571235140975"/>
    <n v="1"/>
    <n v="9"/>
    <x v="0"/>
    <x v="13"/>
    <s v="2-013-49"/>
  </r>
  <r>
    <s v="521.112000"/>
    <x v="13"/>
    <n v="779.69141541856243"/>
    <x v="1"/>
    <s v="013"/>
    <x v="38"/>
    <n v="779.69141541856243"/>
    <n v="0.15"/>
    <n v="9"/>
    <x v="0"/>
    <x v="13"/>
    <s v="2-013-49"/>
  </r>
  <r>
    <s v="521.114100"/>
    <x v="13"/>
    <n v="228.48243239263292"/>
    <x v="2"/>
    <s v="013"/>
    <x v="39"/>
    <n v="228.48243239263292"/>
    <n v="0.5"/>
    <n v="9"/>
    <x v="0"/>
    <x v="13"/>
    <s v="2-013-49"/>
  </r>
  <r>
    <s v="524.111000"/>
    <x v="13"/>
    <n v="2029.0700775971859"/>
    <x v="0"/>
    <s v="013"/>
    <x v="37"/>
    <n v="2029.0700775971859"/>
    <n v="1"/>
    <n v="9"/>
    <x v="0"/>
    <x v="13"/>
    <s v="2-013-49"/>
  </r>
  <r>
    <s v="524.112000"/>
    <x v="13"/>
    <n v="109.11827881332167"/>
    <x v="1"/>
    <s v="013"/>
    <x v="38"/>
    <n v="109.11827881332167"/>
    <n v="0.15"/>
    <n v="9"/>
    <x v="0"/>
    <x v="13"/>
    <s v="2-013-49"/>
  </r>
  <r>
    <s v="524.114100"/>
    <x v="13"/>
    <n v="344.49231853656636"/>
    <x v="2"/>
    <s v="013"/>
    <x v="39"/>
    <n v="344.49231853656636"/>
    <n v="0.5"/>
    <n v="9"/>
    <x v="0"/>
    <x v="13"/>
    <s v="2-013-49"/>
  </r>
  <r>
    <s v="524.121000"/>
    <x v="13"/>
    <n v="248.03048893829285"/>
    <x v="0"/>
    <s v="013"/>
    <x v="37"/>
    <n v="248.03048893829285"/>
    <n v="1"/>
    <n v="9"/>
    <x v="0"/>
    <x v="13"/>
    <s v="2-013-49"/>
  </r>
  <r>
    <s v="524.122000"/>
    <x v="13"/>
    <n v="27.968342202351959"/>
    <x v="1"/>
    <s v="013"/>
    <x v="38"/>
    <n v="27.968342202351959"/>
    <n v="0.15"/>
    <n v="9"/>
    <x v="0"/>
    <x v="13"/>
    <s v="2-013-49"/>
  </r>
  <r>
    <s v="524.124100"/>
    <x v="13"/>
    <n v="32.9355191371872"/>
    <x v="2"/>
    <s v="013"/>
    <x v="39"/>
    <n v="32.9355191371872"/>
    <n v="0.5"/>
    <n v="9"/>
    <x v="0"/>
    <x v="13"/>
    <s v="2-013-49"/>
  </r>
  <r>
    <s v="524.131000"/>
    <x v="13"/>
    <n v="1088.0619473805721"/>
    <x v="0"/>
    <s v="013"/>
    <x v="37"/>
    <n v="1088.0619473805721"/>
    <n v="1"/>
    <n v="9"/>
    <x v="0"/>
    <x v="13"/>
    <s v="2-013-49"/>
  </r>
  <r>
    <s v="524.132000"/>
    <x v="13"/>
    <n v="284.52324373218772"/>
    <x v="1"/>
    <s v="013"/>
    <x v="38"/>
    <n v="284.52324373218772"/>
    <n v="0.15"/>
    <n v="9"/>
    <x v="0"/>
    <x v="13"/>
    <s v="2-013-49"/>
  </r>
  <r>
    <s v="524.134100"/>
    <x v="13"/>
    <n v="513.8213752451029"/>
    <x v="2"/>
    <s v="013"/>
    <x v="39"/>
    <n v="513.8213752451029"/>
    <n v="0.5"/>
    <n v="9"/>
    <x v="0"/>
    <x v="13"/>
    <s v="2-013-49"/>
  </r>
  <r>
    <s v="524.141000"/>
    <x v="13"/>
    <n v="119.81789463993188"/>
    <x v="0"/>
    <s v="013"/>
    <x v="37"/>
    <n v="119.81789463993188"/>
    <n v="1"/>
    <n v="9"/>
    <x v="0"/>
    <x v="13"/>
    <s v="2-013-49"/>
  </r>
  <r>
    <s v="524.142000"/>
    <x v="13"/>
    <n v="0.24939293651319616"/>
    <x v="1"/>
    <s v="013"/>
    <x v="38"/>
    <n v="0.24939293651319616"/>
    <n v="0.15"/>
    <n v="9"/>
    <x v="0"/>
    <x v="13"/>
    <s v="2-013-49"/>
  </r>
  <r>
    <s v="524.144100"/>
    <x v="13"/>
    <n v="4.4604281517662958"/>
    <x v="2"/>
    <s v="013"/>
    <x v="39"/>
    <n v="4.4604281517662958"/>
    <n v="0.5"/>
    <n v="9"/>
    <x v="0"/>
    <x v="13"/>
    <s v="2-013-49"/>
  </r>
  <r>
    <s v="524.151000"/>
    <x v="13"/>
    <n v="15.907180994595528"/>
    <x v="0"/>
    <s v="013"/>
    <x v="37"/>
    <n v="15.907180994595528"/>
    <n v="1"/>
    <n v="9"/>
    <x v="0"/>
    <x v="13"/>
    <s v="2-013-49"/>
  </r>
  <r>
    <s v="524.152000"/>
    <x v="13"/>
    <n v="32.362542100446241"/>
    <x v="1"/>
    <s v="013"/>
    <x v="38"/>
    <n v="32.362542100446241"/>
    <n v="0.15"/>
    <n v="9"/>
    <x v="0"/>
    <x v="13"/>
    <s v="2-013-49"/>
  </r>
  <r>
    <s v="524.154100"/>
    <x v="13"/>
    <n v="21.731414869201323"/>
    <x v="2"/>
    <s v="013"/>
    <x v="39"/>
    <n v="21.731414869201323"/>
    <n v="0.5"/>
    <n v="9"/>
    <x v="0"/>
    <x v="13"/>
    <s v="2-013-49"/>
  </r>
  <r>
    <s v="524.161000"/>
    <x v="13"/>
    <n v="157.7819661638222"/>
    <x v="0"/>
    <s v="013"/>
    <x v="37"/>
    <n v="157.7819661638222"/>
    <n v="1"/>
    <n v="9"/>
    <x v="0"/>
    <x v="13"/>
    <s v="2-013-49"/>
  </r>
  <r>
    <s v="524.162000"/>
    <x v="13"/>
    <n v="22.217716233675205"/>
    <x v="1"/>
    <s v="013"/>
    <x v="38"/>
    <n v="22.217716233675205"/>
    <n v="0.15"/>
    <n v="9"/>
    <x v="0"/>
    <x v="13"/>
    <s v="2-013-49"/>
  </r>
  <r>
    <s v="524.164100"/>
    <x v="13"/>
    <n v="17.917239981659339"/>
    <x v="2"/>
    <s v="013"/>
    <x v="39"/>
    <n v="17.917239981659339"/>
    <n v="0.5"/>
    <n v="9"/>
    <x v="0"/>
    <x v="13"/>
    <s v="2-013-49"/>
  </r>
  <r>
    <s v="524.171000"/>
    <x v="13"/>
    <n v="580.14655737777764"/>
    <x v="0"/>
    <s v="013"/>
    <x v="37"/>
    <n v="580.14655737777764"/>
    <n v="1"/>
    <n v="9"/>
    <x v="0"/>
    <x v="13"/>
    <s v="2-013-49"/>
  </r>
  <r>
    <s v="524.172000"/>
    <x v="13"/>
    <n v="129.4731243388114"/>
    <x v="1"/>
    <s v="013"/>
    <x v="38"/>
    <n v="129.4731243388114"/>
    <n v="0.15"/>
    <n v="9"/>
    <x v="0"/>
    <x v="13"/>
    <s v="2-013-49"/>
  </r>
  <r>
    <s v="524.174100"/>
    <x v="13"/>
    <n v="137.66905210013348"/>
    <x v="2"/>
    <s v="013"/>
    <x v="39"/>
    <n v="137.66905210013348"/>
    <n v="0.5"/>
    <n v="9"/>
    <x v="0"/>
    <x v="13"/>
    <s v="2-013-49"/>
  </r>
  <r>
    <s v="524.181100000"/>
    <x v="13"/>
    <n v="15.281556109789149"/>
    <x v="0"/>
    <s v="013"/>
    <x v="37"/>
    <n v="15.281556109789149"/>
    <n v="1"/>
    <n v="9"/>
    <x v="0"/>
    <x v="13"/>
    <s v="2-013-49"/>
  </r>
  <r>
    <s v="524.181200000"/>
    <x v="13"/>
    <n v="1.7589683385759014"/>
    <x v="1"/>
    <s v="013"/>
    <x v="38"/>
    <n v="1.7589683385759014"/>
    <n v="0.15"/>
    <n v="9"/>
    <x v="0"/>
    <x v="13"/>
    <s v="2-013-49"/>
  </r>
  <r>
    <s v="524.181410000"/>
    <x v="13"/>
    <n v="0.42422418744073759"/>
    <x v="2"/>
    <s v="013"/>
    <x v="39"/>
    <n v="0.42422418744073759"/>
    <n v="0.5"/>
    <n v="9"/>
    <x v="0"/>
    <x v="13"/>
    <s v="2-013-49"/>
  </r>
  <r>
    <s v="527.121000"/>
    <x v="13"/>
    <n v="28.145012489535919"/>
    <x v="0"/>
    <s v="013"/>
    <x v="37"/>
    <n v="28.145012489535919"/>
    <n v="1"/>
    <n v="9"/>
    <x v="0"/>
    <x v="13"/>
    <s v="2-013-49"/>
  </r>
  <r>
    <s v="527.122000"/>
    <x v="13"/>
    <n v="2.3111917938362447"/>
    <x v="1"/>
    <s v="013"/>
    <x v="38"/>
    <n v="2.3111917938362447"/>
    <n v="0.15"/>
    <n v="9"/>
    <x v="0"/>
    <x v="13"/>
    <s v="2-013-49"/>
  </r>
  <r>
    <s v="527.124100"/>
    <x v="13"/>
    <n v="40.151048635133719"/>
    <x v="2"/>
    <s v="013"/>
    <x v="39"/>
    <n v="40.151048635133719"/>
    <n v="0.5"/>
    <n v="9"/>
    <x v="0"/>
    <x v="13"/>
    <s v="2-013-49"/>
  </r>
  <r>
    <s v="527.151000"/>
    <x v="13"/>
    <n v="14.590330898997541"/>
    <x v="0"/>
    <s v="013"/>
    <x v="37"/>
    <n v="14.590330898997541"/>
    <n v="1"/>
    <n v="9"/>
    <x v="0"/>
    <x v="13"/>
    <s v="2-013-49"/>
  </r>
  <r>
    <s v="527.152000"/>
    <x v="13"/>
    <n v="5.683280997656631"/>
    <x v="1"/>
    <s v="013"/>
    <x v="38"/>
    <n v="5.683280997656631"/>
    <n v="0.15"/>
    <n v="9"/>
    <x v="0"/>
    <x v="13"/>
    <s v="2-013-49"/>
  </r>
  <r>
    <s v="527.154100"/>
    <x v="13"/>
    <n v="6.6644230720026929"/>
    <x v="2"/>
    <s v="013"/>
    <x v="39"/>
    <n v="6.6644230720026929"/>
    <n v="0.5"/>
    <n v="9"/>
    <x v="0"/>
    <x v="13"/>
    <s v="2-013-49"/>
  </r>
  <r>
    <s v="527.161000"/>
    <x v="13"/>
    <n v="4.3712424725588193"/>
    <x v="0"/>
    <s v="013"/>
    <x v="37"/>
    <n v="4.3712424725588193"/>
    <n v="1"/>
    <n v="9"/>
    <x v="0"/>
    <x v="13"/>
    <s v="2-013-49"/>
  </r>
  <r>
    <s v="512.112000"/>
    <x v="14"/>
    <n v="151.04996166129351"/>
    <x v="0"/>
    <s v="975"/>
    <x v="40"/>
    <n v="151.04996166129351"/>
    <n v="0.15"/>
    <n v="9"/>
    <x v="0"/>
    <x v="14"/>
    <s v="8-975-49"/>
  </r>
  <r>
    <s v="521.111000"/>
    <x v="14"/>
    <n v="118579.31575711379"/>
    <x v="0"/>
    <s v="975"/>
    <x v="40"/>
    <n v="118579.31575711379"/>
    <n v="0.15"/>
    <n v="9"/>
    <x v="0"/>
    <x v="14"/>
    <s v="8-975-49"/>
  </r>
  <r>
    <s v="521.112000"/>
    <x v="14"/>
    <n v="84228.785949500758"/>
    <x v="1"/>
    <s v="975"/>
    <x v="41"/>
    <n v="84228.785949500758"/>
    <n v="2.75"/>
    <n v="9"/>
    <x v="0"/>
    <x v="14"/>
    <s v="8-975-49"/>
  </r>
  <r>
    <s v="521.114100"/>
    <x v="14"/>
    <n v="173141.20947832215"/>
    <x v="2"/>
    <s v="975"/>
    <x v="42"/>
    <n v="173141.20947832215"/>
    <n v="7.5"/>
    <n v="9"/>
    <x v="0"/>
    <x v="14"/>
    <s v="8-975-49"/>
  </r>
  <r>
    <s v="524.111000"/>
    <x v="14"/>
    <n v="22401.114269342354"/>
    <x v="0"/>
    <s v="975"/>
    <x v="40"/>
    <n v="22401.114269342354"/>
    <n v="0.15"/>
    <n v="9"/>
    <x v="0"/>
    <x v="14"/>
    <s v="8-975-49"/>
  </r>
  <r>
    <s v="524.112000"/>
    <x v="14"/>
    <n v="5842.0019798607991"/>
    <x v="1"/>
    <s v="975"/>
    <x v="41"/>
    <n v="5842.0019798607991"/>
    <n v="2.75"/>
    <n v="9"/>
    <x v="0"/>
    <x v="14"/>
    <s v="8-975-49"/>
  </r>
  <r>
    <s v="524.114100"/>
    <x v="14"/>
    <n v="49416.574564118717"/>
    <x v="2"/>
    <s v="975"/>
    <x v="42"/>
    <n v="49416.574564118717"/>
    <n v="7.5"/>
    <n v="9"/>
    <x v="0"/>
    <x v="14"/>
    <s v="8-975-49"/>
  </r>
  <r>
    <s v="524.121000"/>
    <x v="14"/>
    <n v="4205.6687970119528"/>
    <x v="0"/>
    <s v="975"/>
    <x v="40"/>
    <n v="4205.6687970119528"/>
    <n v="0.15"/>
    <n v="9"/>
    <x v="0"/>
    <x v="14"/>
    <s v="8-975-49"/>
  </r>
  <r>
    <s v="524.122000"/>
    <x v="14"/>
    <n v="530.68082236494934"/>
    <x v="1"/>
    <s v="975"/>
    <x v="41"/>
    <n v="530.68082236494934"/>
    <n v="2.75"/>
    <n v="9"/>
    <x v="0"/>
    <x v="14"/>
    <s v="8-975-49"/>
  </r>
  <r>
    <s v="524.124100"/>
    <x v="14"/>
    <n v="4808.5389018473516"/>
    <x v="2"/>
    <s v="975"/>
    <x v="42"/>
    <n v="4808.5389018473516"/>
    <n v="7.5"/>
    <n v="9"/>
    <x v="0"/>
    <x v="14"/>
    <s v="8-975-49"/>
  </r>
  <r>
    <s v="524.131000"/>
    <x v="14"/>
    <n v="22571.239287562144"/>
    <x v="0"/>
    <s v="975"/>
    <x v="40"/>
    <n v="22571.239287562144"/>
    <n v="0.15"/>
    <n v="9"/>
    <x v="0"/>
    <x v="14"/>
    <s v="8-975-49"/>
  </r>
  <r>
    <s v="524.132000"/>
    <x v="14"/>
    <n v="5454.1922128579736"/>
    <x v="1"/>
    <s v="975"/>
    <x v="41"/>
    <n v="5454.1922128579736"/>
    <n v="2.75"/>
    <n v="9"/>
    <x v="0"/>
    <x v="14"/>
    <s v="8-975-49"/>
  </r>
  <r>
    <s v="524.134100"/>
    <x v="14"/>
    <n v="64837.620731117073"/>
    <x v="2"/>
    <s v="975"/>
    <x v="42"/>
    <n v="64837.620731117073"/>
    <n v="7.5"/>
    <n v="9"/>
    <x v="0"/>
    <x v="14"/>
    <s v="8-975-49"/>
  </r>
  <r>
    <s v="524.141000"/>
    <x v="14"/>
    <n v="1078.2830785565948"/>
    <x v="0"/>
    <s v="975"/>
    <x v="40"/>
    <n v="1078.2830785565948"/>
    <n v="0.15"/>
    <n v="9"/>
    <x v="0"/>
    <x v="14"/>
    <s v="8-975-49"/>
  </r>
  <r>
    <s v="524.142000"/>
    <x v="14"/>
    <n v="531.5516940384498"/>
    <x v="1"/>
    <s v="975"/>
    <x v="41"/>
    <n v="531.5516940384498"/>
    <n v="2.75"/>
    <n v="9"/>
    <x v="0"/>
    <x v="14"/>
    <s v="8-975-49"/>
  </r>
  <r>
    <s v="524.144100"/>
    <x v="14"/>
    <n v="1539.8664733977989"/>
    <x v="2"/>
    <s v="975"/>
    <x v="42"/>
    <n v="1539.8664733977989"/>
    <n v="7.5"/>
    <n v="9"/>
    <x v="0"/>
    <x v="14"/>
    <s v="8-975-49"/>
  </r>
  <r>
    <s v="524.151000"/>
    <x v="14"/>
    <n v="1621.4248254000699"/>
    <x v="0"/>
    <s v="975"/>
    <x v="40"/>
    <n v="1621.4248254000699"/>
    <n v="0.15"/>
    <n v="9"/>
    <x v="0"/>
    <x v="14"/>
    <s v="8-975-49"/>
  </r>
  <r>
    <s v="524.152000"/>
    <x v="14"/>
    <n v="2582.4299947750042"/>
    <x v="1"/>
    <s v="975"/>
    <x v="41"/>
    <n v="2582.4299947750042"/>
    <n v="2.75"/>
    <n v="9"/>
    <x v="0"/>
    <x v="14"/>
    <s v="8-975-49"/>
  </r>
  <r>
    <s v="524.154100"/>
    <x v="14"/>
    <n v="2680.1197981338655"/>
    <x v="2"/>
    <s v="975"/>
    <x v="42"/>
    <n v="2680.1197981338655"/>
    <n v="7.5"/>
    <n v="9"/>
    <x v="0"/>
    <x v="14"/>
    <s v="8-975-49"/>
  </r>
  <r>
    <s v="524.161000"/>
    <x v="14"/>
    <n v="1187.8026765620757"/>
    <x v="0"/>
    <s v="975"/>
    <x v="40"/>
    <n v="1187.8026765620757"/>
    <n v="0.15"/>
    <n v="9"/>
    <x v="0"/>
    <x v="14"/>
    <s v="8-975-49"/>
  </r>
  <r>
    <s v="524.162000"/>
    <x v="14"/>
    <n v="722.66783608308106"/>
    <x v="1"/>
    <s v="975"/>
    <x v="41"/>
    <n v="722.66783608308106"/>
    <n v="2.75"/>
    <n v="9"/>
    <x v="0"/>
    <x v="14"/>
    <s v="8-975-49"/>
  </r>
  <r>
    <s v="524.164100"/>
    <x v="14"/>
    <n v="3895.0745280617271"/>
    <x v="2"/>
    <s v="975"/>
    <x v="42"/>
    <n v="3895.0745280617271"/>
    <n v="7.5"/>
    <n v="9"/>
    <x v="0"/>
    <x v="14"/>
    <s v="8-975-49"/>
  </r>
  <r>
    <s v="524.171000"/>
    <x v="14"/>
    <n v="12781.43061982687"/>
    <x v="0"/>
    <s v="975"/>
    <x v="40"/>
    <n v="12781.43061982687"/>
    <n v="0.15"/>
    <n v="9"/>
    <x v="0"/>
    <x v="14"/>
    <s v="8-975-49"/>
  </r>
  <r>
    <s v="524.172000"/>
    <x v="14"/>
    <n v="5155.1356870798818"/>
    <x v="1"/>
    <s v="975"/>
    <x v="41"/>
    <n v="5155.1356870798818"/>
    <n v="2.75"/>
    <n v="9"/>
    <x v="0"/>
    <x v="14"/>
    <s v="8-975-49"/>
  </r>
  <r>
    <s v="524.174100"/>
    <x v="14"/>
    <n v="9267.4554027270424"/>
    <x v="2"/>
    <s v="975"/>
    <x v="42"/>
    <n v="9267.4554027270424"/>
    <n v="7.5"/>
    <n v="9"/>
    <x v="0"/>
    <x v="14"/>
    <s v="8-975-49"/>
  </r>
  <r>
    <s v="524.181100000"/>
    <x v="14"/>
    <n v="1109.3522333983476"/>
    <x v="0"/>
    <s v="975"/>
    <x v="40"/>
    <n v="1109.3522333983476"/>
    <n v="0.15"/>
    <n v="9"/>
    <x v="0"/>
    <x v="14"/>
    <s v="8-975-49"/>
  </r>
  <r>
    <s v="524.181200000"/>
    <x v="14"/>
    <n v="46.846966946386658"/>
    <x v="1"/>
    <s v="975"/>
    <x v="41"/>
    <n v="46.846966946386658"/>
    <n v="2.75"/>
    <n v="9"/>
    <x v="0"/>
    <x v="14"/>
    <s v="8-975-49"/>
  </r>
  <r>
    <s v="524.181410000"/>
    <x v="14"/>
    <n v="580.06865763604674"/>
    <x v="2"/>
    <s v="975"/>
    <x v="42"/>
    <n v="580.06865763604674"/>
    <n v="7.5"/>
    <n v="9"/>
    <x v="0"/>
    <x v="14"/>
    <s v="8-975-49"/>
  </r>
  <r>
    <s v="527.121000"/>
    <x v="14"/>
    <n v="1373.0030770962328"/>
    <x v="0"/>
    <s v="975"/>
    <x v="40"/>
    <n v="1373.0030770962328"/>
    <n v="0.15"/>
    <n v="9"/>
    <x v="0"/>
    <x v="14"/>
    <s v="8-975-49"/>
  </r>
  <r>
    <s v="527.122000"/>
    <x v="14"/>
    <n v="1759.643902894195"/>
    <x v="1"/>
    <s v="975"/>
    <x v="41"/>
    <n v="1759.643902894195"/>
    <n v="2.75"/>
    <n v="9"/>
    <x v="0"/>
    <x v="14"/>
    <s v="8-975-49"/>
  </r>
  <r>
    <s v="527.124100"/>
    <x v="14"/>
    <n v="1887.21319473371"/>
    <x v="2"/>
    <s v="975"/>
    <x v="42"/>
    <n v="1887.21319473371"/>
    <n v="7.5"/>
    <n v="9"/>
    <x v="0"/>
    <x v="14"/>
    <s v="8-975-49"/>
  </r>
  <r>
    <s v="527.151000"/>
    <x v="14"/>
    <n v="1106.6931149988338"/>
    <x v="0"/>
    <s v="975"/>
    <x v="40"/>
    <n v="1106.6931149988338"/>
    <n v="0.15"/>
    <n v="9"/>
    <x v="0"/>
    <x v="14"/>
    <s v="8-975-49"/>
  </r>
  <r>
    <s v="527.152000"/>
    <x v="14"/>
    <n v="155.53309838957901"/>
    <x v="1"/>
    <s v="975"/>
    <x v="41"/>
    <n v="155.53309838957901"/>
    <n v="2.75"/>
    <n v="9"/>
    <x v="0"/>
    <x v="14"/>
    <s v="8-975-49"/>
  </r>
  <r>
    <s v="527.154100"/>
    <x v="14"/>
    <n v="3017.7540146023625"/>
    <x v="2"/>
    <s v="975"/>
    <x v="42"/>
    <n v="3017.7540146023625"/>
    <n v="7.5"/>
    <n v="9"/>
    <x v="0"/>
    <x v="14"/>
    <s v="8-975-49"/>
  </r>
  <r>
    <s v="527.161000"/>
    <x v="14"/>
    <n v="5420.7934668100188"/>
    <x v="0"/>
    <s v="975"/>
    <x v="40"/>
    <n v="5420.7934668100188"/>
    <n v="0.15"/>
    <n v="9"/>
    <x v="0"/>
    <x v="14"/>
    <s v="8-975-49"/>
  </r>
  <r>
    <s v="527.194100"/>
    <x v="14"/>
    <n v="1256.5018858797671"/>
    <x v="2"/>
    <s v="975"/>
    <x v="42"/>
    <n v="1256.5018858797671"/>
    <n v="7.5"/>
    <n v="9"/>
    <x v="0"/>
    <x v="14"/>
    <s v="8-975-49"/>
  </r>
  <r>
    <s v="512.112000"/>
    <x v="15"/>
    <n v="33.3054902393148"/>
    <x v="0"/>
    <s v="049"/>
    <x v="43"/>
    <n v="33.3054902393148"/>
    <n v="4"/>
    <n v="9"/>
    <x v="0"/>
    <x v="15"/>
    <s v="2-049-78"/>
  </r>
  <r>
    <s v="521.111000"/>
    <x v="15"/>
    <n v="4924.590479293498"/>
    <x v="0"/>
    <s v="049"/>
    <x v="43"/>
    <n v="4924.590479293498"/>
    <n v="4"/>
    <n v="9"/>
    <x v="0"/>
    <x v="15"/>
    <s v="2-049-78"/>
  </r>
  <r>
    <s v="521.112000"/>
    <x v="15"/>
    <n v="36.466800718709919"/>
    <x v="1"/>
    <s v="049"/>
    <x v="44"/>
    <n v="36.466800718709919"/>
    <n v="0.25"/>
    <n v="9"/>
    <x v="0"/>
    <x v="15"/>
    <s v="2-049-78"/>
  </r>
  <r>
    <s v="521.114100"/>
    <x v="15"/>
    <n v="7302.7628596379"/>
    <x v="2"/>
    <s v="049"/>
    <x v="45"/>
    <n v="7302.7628596379"/>
    <n v="0.5"/>
    <n v="9"/>
    <x v="0"/>
    <x v="15"/>
    <s v="2-049-78"/>
  </r>
  <r>
    <s v="524.111000"/>
    <x v="15"/>
    <n v="6239.1812473919144"/>
    <x v="0"/>
    <s v="049"/>
    <x v="43"/>
    <n v="6239.1812473919144"/>
    <n v="4"/>
    <n v="9"/>
    <x v="0"/>
    <x v="15"/>
    <s v="2-049-78"/>
  </r>
  <r>
    <s v="524.112000"/>
    <x v="15"/>
    <n v="3.1674822154208924"/>
    <x v="1"/>
    <s v="049"/>
    <x v="44"/>
    <n v="3.1674822154208924"/>
    <n v="0.25"/>
    <n v="9"/>
    <x v="0"/>
    <x v="15"/>
    <s v="2-049-78"/>
  </r>
  <r>
    <s v="524.114100"/>
    <x v="15"/>
    <n v="911.27039991580386"/>
    <x v="2"/>
    <s v="049"/>
    <x v="45"/>
    <n v="911.27039991580386"/>
    <n v="0.5"/>
    <n v="9"/>
    <x v="0"/>
    <x v="15"/>
    <s v="2-049-78"/>
  </r>
  <r>
    <s v="524.121000"/>
    <x v="15"/>
    <n v="434.79282281101217"/>
    <x v="0"/>
    <s v="049"/>
    <x v="43"/>
    <n v="434.79282281101217"/>
    <n v="4"/>
    <n v="9"/>
    <x v="0"/>
    <x v="15"/>
    <s v="2-049-78"/>
  </r>
  <r>
    <s v="524.122000"/>
    <x v="15"/>
    <n v="0.14444189951946432"/>
    <x v="1"/>
    <s v="049"/>
    <x v="44"/>
    <n v="0.14444189951946432"/>
    <n v="0.25"/>
    <n v="9"/>
    <x v="0"/>
    <x v="15"/>
    <s v="2-049-78"/>
  </r>
  <r>
    <s v="524.124100"/>
    <x v="15"/>
    <n v="139.53395162862554"/>
    <x v="2"/>
    <s v="049"/>
    <x v="45"/>
    <n v="139.53395162862554"/>
    <n v="0.5"/>
    <n v="9"/>
    <x v="0"/>
    <x v="15"/>
    <s v="2-049-78"/>
  </r>
  <r>
    <s v="524.131000"/>
    <x v="15"/>
    <n v="9789.7506818356669"/>
    <x v="0"/>
    <s v="049"/>
    <x v="43"/>
    <n v="9789.7506818356669"/>
    <n v="4"/>
    <n v="9"/>
    <x v="0"/>
    <x v="15"/>
    <s v="2-049-78"/>
  </r>
  <r>
    <s v="524.132000"/>
    <x v="15"/>
    <n v="3.537573692783984"/>
    <x v="1"/>
    <s v="049"/>
    <x v="44"/>
    <n v="3.537573692783984"/>
    <n v="0.25"/>
    <n v="9"/>
    <x v="0"/>
    <x v="15"/>
    <s v="2-049-78"/>
  </r>
  <r>
    <s v="524.134100"/>
    <x v="15"/>
    <n v="134.08194305500834"/>
    <x v="2"/>
    <s v="049"/>
    <x v="45"/>
    <n v="134.08194305500834"/>
    <n v="0.5"/>
    <n v="9"/>
    <x v="0"/>
    <x v="15"/>
    <s v="2-049-78"/>
  </r>
  <r>
    <s v="524.141000"/>
    <x v="15"/>
    <n v="284.44252305318929"/>
    <x v="0"/>
    <s v="049"/>
    <x v="43"/>
    <n v="284.44252305318929"/>
    <n v="4"/>
    <n v="9"/>
    <x v="0"/>
    <x v="15"/>
    <s v="2-049-78"/>
  </r>
  <r>
    <s v="524.142000"/>
    <x v="15"/>
    <n v="0.14543741166546814"/>
    <x v="1"/>
    <s v="049"/>
    <x v="44"/>
    <n v="0.14543741166546814"/>
    <n v="0.25"/>
    <n v="9"/>
    <x v="0"/>
    <x v="15"/>
    <s v="2-049-78"/>
  </r>
  <r>
    <s v="524.144100"/>
    <x v="15"/>
    <n v="2.4797250547582088"/>
    <x v="2"/>
    <s v="049"/>
    <x v="45"/>
    <n v="2.4797250547582088"/>
    <n v="0.5"/>
    <n v="9"/>
    <x v="0"/>
    <x v="15"/>
    <s v="2-049-78"/>
  </r>
  <r>
    <s v="524.151000"/>
    <x v="15"/>
    <n v="1809.9764818292042"/>
    <x v="0"/>
    <s v="049"/>
    <x v="43"/>
    <n v="1809.9764818292042"/>
    <n v="4"/>
    <n v="9"/>
    <x v="0"/>
    <x v="15"/>
    <s v="2-049-78"/>
  </r>
  <r>
    <s v="524.152000"/>
    <x v="15"/>
    <n v="0.68295378649541949"/>
    <x v="1"/>
    <s v="049"/>
    <x v="44"/>
    <n v="0.68295378649541949"/>
    <n v="0.25"/>
    <n v="9"/>
    <x v="0"/>
    <x v="15"/>
    <s v="2-049-78"/>
  </r>
  <r>
    <s v="524.154100"/>
    <x v="15"/>
    <n v="213.96976438745313"/>
    <x v="2"/>
    <s v="049"/>
    <x v="45"/>
    <n v="213.96976438745313"/>
    <n v="0.5"/>
    <n v="9"/>
    <x v="0"/>
    <x v="15"/>
    <s v="2-049-78"/>
  </r>
  <r>
    <s v="524.161000"/>
    <x v="15"/>
    <n v="272.81035117016626"/>
    <x v="0"/>
    <s v="049"/>
    <x v="43"/>
    <n v="272.81035117016626"/>
    <n v="4"/>
    <n v="9"/>
    <x v="0"/>
    <x v="15"/>
    <s v="2-049-78"/>
  </r>
  <r>
    <s v="524.162000"/>
    <x v="15"/>
    <n v="6.6668868503966472E-2"/>
    <x v="1"/>
    <s v="049"/>
    <x v="44"/>
    <n v="6.6668868503966472E-2"/>
    <n v="0.25"/>
    <n v="9"/>
    <x v="0"/>
    <x v="15"/>
    <s v="2-049-78"/>
  </r>
  <r>
    <s v="524.164100"/>
    <x v="15"/>
    <n v="91.546977879517684"/>
    <x v="2"/>
    <s v="049"/>
    <x v="45"/>
    <n v="91.546977879517684"/>
    <n v="0.5"/>
    <n v="9"/>
    <x v="0"/>
    <x v="15"/>
    <s v="2-049-78"/>
  </r>
  <r>
    <s v="524.171000"/>
    <x v="15"/>
    <n v="2923.2587884280938"/>
    <x v="0"/>
    <s v="049"/>
    <x v="43"/>
    <n v="2923.2587884280938"/>
    <n v="4"/>
    <n v="9"/>
    <x v="0"/>
    <x v="15"/>
    <s v="2-049-78"/>
  </r>
  <r>
    <s v="524.172000"/>
    <x v="15"/>
    <n v="1.5772038763294194"/>
    <x v="1"/>
    <s v="049"/>
    <x v="44"/>
    <n v="1.5772038763294194"/>
    <n v="0.25"/>
    <n v="9"/>
    <x v="0"/>
    <x v="15"/>
    <s v="2-049-78"/>
  </r>
  <r>
    <s v="524.174100"/>
    <x v="15"/>
    <n v="1100.3161356360783"/>
    <x v="2"/>
    <s v="049"/>
    <x v="45"/>
    <n v="1100.3161356360783"/>
    <n v="0.5"/>
    <n v="9"/>
    <x v="0"/>
    <x v="15"/>
    <s v="2-049-78"/>
  </r>
  <r>
    <s v="524.181100000"/>
    <x v="15"/>
    <n v="36.885170691130426"/>
    <x v="0"/>
    <s v="049"/>
    <x v="43"/>
    <n v="36.885170691130426"/>
    <n v="4"/>
    <n v="9"/>
    <x v="0"/>
    <x v="15"/>
    <s v="2-049-78"/>
  </r>
  <r>
    <s v="524.181200000"/>
    <x v="15"/>
    <n v="3.6390036950788754E-2"/>
    <x v="1"/>
    <s v="049"/>
    <x v="44"/>
    <n v="3.6390036950788754E-2"/>
    <n v="0.25"/>
    <n v="9"/>
    <x v="0"/>
    <x v="15"/>
    <s v="2-049-78"/>
  </r>
  <r>
    <s v="524.181410000"/>
    <x v="15"/>
    <n v="25.786262013622991"/>
    <x v="2"/>
    <s v="049"/>
    <x v="45"/>
    <n v="25.786262013622991"/>
    <n v="0.5"/>
    <n v="9"/>
    <x v="0"/>
    <x v="15"/>
    <s v="2-049-78"/>
  </r>
  <r>
    <s v="527.121000"/>
    <x v="15"/>
    <n v="167.94892074968951"/>
    <x v="0"/>
    <s v="049"/>
    <x v="43"/>
    <n v="167.94892074968951"/>
    <n v="4"/>
    <n v="9"/>
    <x v="0"/>
    <x v="15"/>
    <s v="2-049-78"/>
  </r>
  <r>
    <s v="527.122000"/>
    <x v="15"/>
    <n v="9.9234346907842585"/>
    <x v="1"/>
    <s v="049"/>
    <x v="44"/>
    <n v="9.9234346907842585"/>
    <n v="0.25"/>
    <n v="9"/>
    <x v="0"/>
    <x v="15"/>
    <s v="2-049-78"/>
  </r>
  <r>
    <s v="527.124100"/>
    <x v="15"/>
    <n v="378.19242615155019"/>
    <x v="2"/>
    <s v="049"/>
    <x v="45"/>
    <n v="378.19242615155019"/>
    <n v="0.5"/>
    <n v="9"/>
    <x v="0"/>
    <x v="15"/>
    <s v="2-049-78"/>
  </r>
  <r>
    <s v="527.151000"/>
    <x v="15"/>
    <n v="246.04704350705268"/>
    <x v="0"/>
    <s v="049"/>
    <x v="43"/>
    <n v="246.04704350705268"/>
    <n v="4"/>
    <n v="9"/>
    <x v="0"/>
    <x v="15"/>
    <s v="2-049-78"/>
  </r>
  <r>
    <s v="527.152000"/>
    <x v="15"/>
    <n v="0.61669366197161102"/>
    <x v="1"/>
    <s v="049"/>
    <x v="44"/>
    <n v="0.61669366197161102"/>
    <n v="0.25"/>
    <n v="9"/>
    <x v="0"/>
    <x v="15"/>
    <s v="2-049-78"/>
  </r>
  <r>
    <s v="527.154100"/>
    <x v="15"/>
    <n v="171.07510537542697"/>
    <x v="2"/>
    <s v="049"/>
    <x v="45"/>
    <n v="171.07510537542697"/>
    <n v="0.5"/>
    <n v="9"/>
    <x v="0"/>
    <x v="15"/>
    <s v="2-049-78"/>
  </r>
  <r>
    <s v="527.161000"/>
    <x v="15"/>
    <n v="0.44024518267874407"/>
    <x v="0"/>
    <s v="049"/>
    <x v="43"/>
    <n v="0.44024518267874407"/>
    <n v="4"/>
    <n v="9"/>
    <x v="0"/>
    <x v="15"/>
    <s v="2-049-78"/>
  </r>
  <r>
    <s v="527.191000"/>
    <x v="15"/>
    <n v="140.737394769437"/>
    <x v="0"/>
    <s v="049"/>
    <x v="43"/>
    <n v="140.737394769437"/>
    <n v="4"/>
    <n v="9"/>
    <x v="0"/>
    <x v="15"/>
    <s v="2-049-78"/>
  </r>
  <r>
    <s v="512.112000"/>
    <x v="16"/>
    <n v="3659.3011950998107"/>
    <x v="0"/>
    <s v="023"/>
    <x v="46"/>
    <n v="3659.3011950998107"/>
    <n v="0.1"/>
    <n v="7"/>
    <x v="0"/>
    <x v="16"/>
    <s v="5-023-35"/>
  </r>
  <r>
    <s v="521.111000"/>
    <x v="16"/>
    <n v="95425.058411521954"/>
    <x v="0"/>
    <s v="023"/>
    <x v="46"/>
    <n v="95425.058411521954"/>
    <n v="0.1"/>
    <n v="7"/>
    <x v="0"/>
    <x v="16"/>
    <s v="5-023-35"/>
  </r>
  <r>
    <s v="521.112000"/>
    <x v="16"/>
    <n v="318978.34888618864"/>
    <x v="1"/>
    <s v="023"/>
    <x v="47"/>
    <n v="318978.34888618864"/>
    <n v="0.1"/>
    <n v="7"/>
    <x v="0"/>
    <x v="16"/>
    <s v="5-023-35"/>
  </r>
  <r>
    <s v="521.114100"/>
    <x v="16"/>
    <n v="1949.9370885595358"/>
    <x v="2"/>
    <s v="023"/>
    <x v="48"/>
    <n v="1949.9370885595358"/>
    <n v="0.1"/>
    <n v="7"/>
    <x v="0"/>
    <x v="16"/>
    <s v="5-023-35"/>
  </r>
  <r>
    <s v="521.121000"/>
    <x v="16"/>
    <n v="1187.7771622499672"/>
    <x v="0"/>
    <s v="023"/>
    <x v="46"/>
    <n v="1187.7771622499672"/>
    <n v="0.1"/>
    <n v="7"/>
    <x v="0"/>
    <x v="16"/>
    <s v="5-023-35"/>
  </r>
  <r>
    <s v="524.111000"/>
    <x v="16"/>
    <n v="114.47312668695699"/>
    <x v="0"/>
    <s v="023"/>
    <x v="46"/>
    <n v="114.47312668695699"/>
    <n v="0.1"/>
    <n v="7"/>
    <x v="0"/>
    <x v="16"/>
    <s v="5-023-35"/>
  </r>
  <r>
    <s v="524.112000"/>
    <x v="16"/>
    <n v="19905.196257094256"/>
    <x v="1"/>
    <s v="023"/>
    <x v="47"/>
    <n v="19905.196257094256"/>
    <n v="0.1"/>
    <n v="7"/>
    <x v="0"/>
    <x v="16"/>
    <s v="5-023-35"/>
  </r>
  <r>
    <s v="524.114100"/>
    <x v="16"/>
    <n v="205.14078934015157"/>
    <x v="2"/>
    <s v="023"/>
    <x v="48"/>
    <n v="205.14078934015157"/>
    <n v="0.1"/>
    <n v="7"/>
    <x v="0"/>
    <x v="16"/>
    <s v="5-023-35"/>
  </r>
  <r>
    <s v="524.121000"/>
    <x v="16"/>
    <n v="699.6754639464441"/>
    <x v="0"/>
    <s v="023"/>
    <x v="46"/>
    <n v="699.6754639464441"/>
    <n v="0.1"/>
    <n v="7"/>
    <x v="0"/>
    <x v="16"/>
    <s v="5-023-35"/>
  </r>
  <r>
    <s v="524.122000"/>
    <x v="16"/>
    <n v="1189.4612410238096"/>
    <x v="1"/>
    <s v="023"/>
    <x v="47"/>
    <n v="1189.4612410238096"/>
    <n v="0.1"/>
    <n v="7"/>
    <x v="0"/>
    <x v="16"/>
    <s v="5-023-35"/>
  </r>
  <r>
    <s v="524.124100"/>
    <x v="16"/>
    <n v="26.19261525194581"/>
    <x v="2"/>
    <s v="023"/>
    <x v="48"/>
    <n v="26.19261525194581"/>
    <n v="0.1"/>
    <n v="7"/>
    <x v="0"/>
    <x v="16"/>
    <s v="5-023-35"/>
  </r>
  <r>
    <s v="524.131000"/>
    <x v="16"/>
    <n v="20136.001947007109"/>
    <x v="0"/>
    <s v="023"/>
    <x v="46"/>
    <n v="20136.001947007109"/>
    <n v="0.1"/>
    <n v="7"/>
    <x v="0"/>
    <x v="16"/>
    <s v="5-023-35"/>
  </r>
  <r>
    <s v="524.132000"/>
    <x v="16"/>
    <n v="18635.942578012073"/>
    <x v="1"/>
    <s v="023"/>
    <x v="47"/>
    <n v="18635.942578012073"/>
    <n v="0.1"/>
    <n v="7"/>
    <x v="0"/>
    <x v="16"/>
    <s v="5-023-35"/>
  </r>
  <r>
    <s v="524.134100"/>
    <x v="16"/>
    <n v="437.58952681375524"/>
    <x v="2"/>
    <s v="023"/>
    <x v="48"/>
    <n v="437.58952681375524"/>
    <n v="0.1"/>
    <n v="7"/>
    <x v="0"/>
    <x v="16"/>
    <s v="5-023-35"/>
  </r>
  <r>
    <s v="524.141000"/>
    <x v="16"/>
    <n v="1190.2297701743234"/>
    <x v="0"/>
    <s v="023"/>
    <x v="46"/>
    <n v="1190.2297701743234"/>
    <n v="0.1"/>
    <n v="7"/>
    <x v="0"/>
    <x v="16"/>
    <s v="5-023-35"/>
  </r>
  <r>
    <s v="524.142000"/>
    <x v="16"/>
    <n v="202.69951213059056"/>
    <x v="1"/>
    <s v="023"/>
    <x v="47"/>
    <n v="202.69951213059056"/>
    <n v="0.1"/>
    <n v="7"/>
    <x v="0"/>
    <x v="16"/>
    <s v="5-023-35"/>
  </r>
  <r>
    <s v="524.144100"/>
    <x v="16"/>
    <n v="6.1654653324408981"/>
    <x v="2"/>
    <s v="023"/>
    <x v="48"/>
    <n v="6.1654653324408981"/>
    <n v="0.1"/>
    <n v="7"/>
    <x v="0"/>
    <x v="16"/>
    <s v="5-023-35"/>
  </r>
  <r>
    <s v="524.151000"/>
    <x v="16"/>
    <n v="4915.9108885958976"/>
    <x v="0"/>
    <s v="023"/>
    <x v="46"/>
    <n v="4915.9108885958976"/>
    <n v="0.1"/>
    <n v="7"/>
    <x v="0"/>
    <x v="16"/>
    <s v="5-023-35"/>
  </r>
  <r>
    <s v="524.152000"/>
    <x v="16"/>
    <n v="8225.6395227070952"/>
    <x v="1"/>
    <s v="023"/>
    <x v="47"/>
    <n v="8225.6395227070952"/>
    <n v="0.1"/>
    <n v="7"/>
    <x v="0"/>
    <x v="16"/>
    <s v="5-023-35"/>
  </r>
  <r>
    <s v="524.154100"/>
    <x v="16"/>
    <n v="83.424244768661978"/>
    <x v="2"/>
    <s v="023"/>
    <x v="48"/>
    <n v="83.424244768661978"/>
    <n v="0.1"/>
    <n v="7"/>
    <x v="0"/>
    <x v="16"/>
    <s v="5-023-35"/>
  </r>
  <r>
    <s v="524.161000"/>
    <x v="16"/>
    <n v="2348.0699271219255"/>
    <x v="0"/>
    <s v="023"/>
    <x v="46"/>
    <n v="2348.0699271219255"/>
    <n v="0.1"/>
    <n v="7"/>
    <x v="0"/>
    <x v="16"/>
    <s v="5-023-35"/>
  </r>
  <r>
    <s v="524.162000"/>
    <x v="16"/>
    <n v="410.90624264835208"/>
    <x v="1"/>
    <s v="023"/>
    <x v="47"/>
    <n v="410.90624264835208"/>
    <n v="0.1"/>
    <n v="7"/>
    <x v="0"/>
    <x v="16"/>
    <s v="5-023-35"/>
  </r>
  <r>
    <s v="524.164100"/>
    <x v="16"/>
    <n v="8.0668604657989054"/>
    <x v="2"/>
    <s v="023"/>
    <x v="48"/>
    <n v="8.0668604657989054"/>
    <n v="0.1"/>
    <n v="7"/>
    <x v="0"/>
    <x v="16"/>
    <s v="5-023-35"/>
  </r>
  <r>
    <s v="524.171000"/>
    <x v="16"/>
    <n v="10468.061719940502"/>
    <x v="0"/>
    <s v="023"/>
    <x v="46"/>
    <n v="10468.061719940502"/>
    <n v="0.1"/>
    <n v="7"/>
    <x v="0"/>
    <x v="16"/>
    <s v="5-023-35"/>
  </r>
  <r>
    <s v="524.172000"/>
    <x v="16"/>
    <n v="7383.7778250692791"/>
    <x v="1"/>
    <s v="023"/>
    <x v="47"/>
    <n v="7383.7778250692791"/>
    <n v="0.1"/>
    <n v="7"/>
    <x v="0"/>
    <x v="16"/>
    <s v="5-023-35"/>
  </r>
  <r>
    <s v="524.174100"/>
    <x v="16"/>
    <n v="80.970463019379423"/>
    <x v="2"/>
    <s v="023"/>
    <x v="48"/>
    <n v="80.970463019379423"/>
    <n v="0.1"/>
    <n v="7"/>
    <x v="0"/>
    <x v="16"/>
    <s v="5-023-35"/>
  </r>
  <r>
    <s v="524.181100000"/>
    <x v="16"/>
    <n v="710.23444087279199"/>
    <x v="0"/>
    <s v="023"/>
    <x v="46"/>
    <n v="710.23444087279199"/>
    <n v="0.1"/>
    <n v="7"/>
    <x v="0"/>
    <x v="16"/>
    <s v="5-023-35"/>
  </r>
  <r>
    <s v="524.181200000"/>
    <x v="16"/>
    <n v="391.02092540974076"/>
    <x v="1"/>
    <s v="023"/>
    <x v="47"/>
    <n v="391.02092540974076"/>
    <n v="0.1"/>
    <n v="7"/>
    <x v="0"/>
    <x v="16"/>
    <s v="5-023-35"/>
  </r>
  <r>
    <s v="524.181410000"/>
    <x v="16"/>
    <n v="12.067353216628543"/>
    <x v="2"/>
    <s v="023"/>
    <x v="48"/>
    <n v="12.067353216628543"/>
    <n v="0.1"/>
    <n v="7"/>
    <x v="0"/>
    <x v="16"/>
    <s v="5-023-35"/>
  </r>
  <r>
    <s v="527.121000"/>
    <x v="16"/>
    <n v="226.23229933699835"/>
    <x v="0"/>
    <s v="023"/>
    <x v="46"/>
    <n v="226.23229933699835"/>
    <n v="0.1"/>
    <n v="7"/>
    <x v="0"/>
    <x v="16"/>
    <s v="5-023-35"/>
  </r>
  <r>
    <s v="527.122000"/>
    <x v="16"/>
    <n v="648.10965664194737"/>
    <x v="1"/>
    <s v="023"/>
    <x v="47"/>
    <n v="648.10965664194737"/>
    <n v="0.1"/>
    <n v="7"/>
    <x v="0"/>
    <x v="16"/>
    <s v="5-023-35"/>
  </r>
  <r>
    <s v="527.124100"/>
    <x v="16"/>
    <n v="230.41354227035009"/>
    <x v="2"/>
    <s v="023"/>
    <x v="48"/>
    <n v="230.41354227035009"/>
    <n v="0.1"/>
    <n v="7"/>
    <x v="0"/>
    <x v="16"/>
    <s v="5-023-35"/>
  </r>
  <r>
    <s v="527.151000"/>
    <x v="16"/>
    <n v="104.16088562022973"/>
    <x v="0"/>
    <s v="023"/>
    <x v="46"/>
    <n v="104.16088562022973"/>
    <n v="0.1"/>
    <n v="7"/>
    <x v="0"/>
    <x v="16"/>
    <s v="5-023-35"/>
  </r>
  <r>
    <s v="527.152000"/>
    <x v="16"/>
    <n v="1845.2404107304426"/>
    <x v="1"/>
    <s v="023"/>
    <x v="47"/>
    <n v="1845.2404107304426"/>
    <n v="0.1"/>
    <n v="7"/>
    <x v="0"/>
    <x v="16"/>
    <s v="5-023-35"/>
  </r>
  <r>
    <s v="527.154100"/>
    <x v="16"/>
    <n v="17.569088406527648"/>
    <x v="2"/>
    <s v="023"/>
    <x v="48"/>
    <n v="17.569088406527648"/>
    <n v="0.1"/>
    <n v="7"/>
    <x v="0"/>
    <x v="16"/>
    <s v="5-023-35"/>
  </r>
  <r>
    <s v="527.161000"/>
    <x v="16"/>
    <n v="21.181964958453978"/>
    <x v="0"/>
    <s v="023"/>
    <x v="46"/>
    <n v="21.181964958453978"/>
    <n v="0.1"/>
    <n v="7"/>
    <x v="0"/>
    <x v="16"/>
    <s v="5-023-35"/>
  </r>
  <r>
    <s v="527.191000"/>
    <x v="16"/>
    <n v="167.27812406326328"/>
    <x v="0"/>
    <s v="023"/>
    <x v="46"/>
    <n v="167.27812406326328"/>
    <n v="0.1"/>
    <n v="7"/>
    <x v="0"/>
    <x v="16"/>
    <s v="5-023-35"/>
  </r>
  <r>
    <s v="527.192000"/>
    <x v="16"/>
    <n v="106.17012892917481"/>
    <x v="1"/>
    <s v="023"/>
    <x v="47"/>
    <n v="106.17012892917481"/>
    <n v="0.1"/>
    <n v="7"/>
    <x v="0"/>
    <x v="16"/>
    <s v="5-023-35"/>
  </r>
  <r>
    <s v="512.112000"/>
    <x v="17"/>
    <n v="26.78638868574291"/>
    <x v="0"/>
    <s v="023"/>
    <x v="49"/>
    <n v="26.78638868574291"/>
    <n v="2.7"/>
    <n v="7"/>
    <x v="0"/>
    <x v="17"/>
    <s v="5-023-41"/>
  </r>
  <r>
    <s v="521.111000"/>
    <x v="17"/>
    <n v="13318.082064616696"/>
    <x v="0"/>
    <s v="023"/>
    <x v="49"/>
    <n v="13318.082064616696"/>
    <n v="2.7"/>
    <n v="7"/>
    <x v="0"/>
    <x v="17"/>
    <s v="5-023-41"/>
  </r>
  <r>
    <s v="521.112000"/>
    <x v="17"/>
    <n v="1851.0644240124961"/>
    <x v="1"/>
    <s v="023"/>
    <x v="50"/>
    <n v="1851.0644240124961"/>
    <n v="0.13"/>
    <n v="7"/>
    <x v="0"/>
    <x v="17"/>
    <s v="5-023-41"/>
  </r>
  <r>
    <s v="521.114100"/>
    <x v="17"/>
    <n v="138.25989789948687"/>
    <x v="2"/>
    <s v="023"/>
    <x v="51"/>
    <n v="138.25989789948687"/>
    <n v="1.5"/>
    <n v="7"/>
    <x v="0"/>
    <x v="17"/>
    <s v="5-023-41"/>
  </r>
  <r>
    <s v="524.111000"/>
    <x v="17"/>
    <n v="1533.1889564128053"/>
    <x v="0"/>
    <s v="023"/>
    <x v="49"/>
    <n v="1533.1889564128053"/>
    <n v="2.7"/>
    <n v="7"/>
    <x v="0"/>
    <x v="17"/>
    <s v="5-023-41"/>
  </r>
  <r>
    <s v="524.112000"/>
    <x v="17"/>
    <n v="1234.6306447211671"/>
    <x v="1"/>
    <s v="023"/>
    <x v="50"/>
    <n v="1234.6306447211671"/>
    <n v="0.13"/>
    <n v="7"/>
    <x v="0"/>
    <x v="17"/>
    <s v="5-023-41"/>
  </r>
  <r>
    <s v="524.114100"/>
    <x v="17"/>
    <n v="13.096412144953625"/>
    <x v="2"/>
    <s v="023"/>
    <x v="51"/>
    <n v="13.096412144953625"/>
    <n v="1.5"/>
    <n v="7"/>
    <x v="0"/>
    <x v="17"/>
    <s v="5-023-41"/>
  </r>
  <r>
    <s v="524.121000"/>
    <x v="17"/>
    <n v="161.10979871930451"/>
    <x v="0"/>
    <s v="023"/>
    <x v="49"/>
    <n v="161.10979871930451"/>
    <n v="2.7"/>
    <n v="7"/>
    <x v="0"/>
    <x v="17"/>
    <s v="5-023-41"/>
  </r>
  <r>
    <s v="524.122000"/>
    <x v="17"/>
    <n v="68.64675853319028"/>
    <x v="1"/>
    <s v="023"/>
    <x v="50"/>
    <n v="68.64675853319028"/>
    <n v="0.13"/>
    <n v="7"/>
    <x v="0"/>
    <x v="17"/>
    <s v="5-023-41"/>
  </r>
  <r>
    <s v="524.124100"/>
    <x v="17"/>
    <n v="1.8999837607389698"/>
    <x v="2"/>
    <s v="023"/>
    <x v="51"/>
    <n v="1.8999837607389698"/>
    <n v="1.5"/>
    <n v="7"/>
    <x v="0"/>
    <x v="17"/>
    <s v="5-023-41"/>
  </r>
  <r>
    <s v="524.131000"/>
    <x v="17"/>
    <n v="2115.1586680975261"/>
    <x v="0"/>
    <s v="023"/>
    <x v="49"/>
    <n v="2115.1586680975261"/>
    <n v="2.7"/>
    <n v="7"/>
    <x v="0"/>
    <x v="17"/>
    <s v="5-023-41"/>
  </r>
  <r>
    <s v="524.132000"/>
    <x v="17"/>
    <n v="4429.142722180809"/>
    <x v="1"/>
    <s v="023"/>
    <x v="50"/>
    <n v="4429.142722180809"/>
    <n v="0.13"/>
    <n v="7"/>
    <x v="0"/>
    <x v="17"/>
    <s v="5-023-41"/>
  </r>
  <r>
    <s v="524.134100"/>
    <x v="17"/>
    <n v="29.99626769264491"/>
    <x v="2"/>
    <s v="023"/>
    <x v="51"/>
    <n v="29.99626769264491"/>
    <n v="1.5"/>
    <n v="7"/>
    <x v="0"/>
    <x v="17"/>
    <s v="5-023-41"/>
  </r>
  <r>
    <s v="524.141000"/>
    <x v="17"/>
    <n v="79.029751651566897"/>
    <x v="0"/>
    <s v="023"/>
    <x v="49"/>
    <n v="79.029751651566897"/>
    <n v="2.7"/>
    <n v="7"/>
    <x v="0"/>
    <x v="17"/>
    <s v="5-023-41"/>
  </r>
  <r>
    <s v="524.142000"/>
    <x v="17"/>
    <n v="11.386914092916161"/>
    <x v="1"/>
    <s v="023"/>
    <x v="50"/>
    <n v="11.386914092916161"/>
    <n v="0.13"/>
    <n v="7"/>
    <x v="0"/>
    <x v="17"/>
    <s v="5-023-41"/>
  </r>
  <r>
    <s v="524.144100"/>
    <x v="17"/>
    <n v="0.55953630518215114"/>
    <x v="2"/>
    <s v="023"/>
    <x v="51"/>
    <n v="0.55953630518215114"/>
    <n v="1.5"/>
    <n v="7"/>
    <x v="0"/>
    <x v="17"/>
    <s v="5-023-41"/>
  </r>
  <r>
    <s v="524.151000"/>
    <x v="17"/>
    <n v="419.99069935013108"/>
    <x v="0"/>
    <s v="023"/>
    <x v="49"/>
    <n v="419.99069935013108"/>
    <n v="2.7"/>
    <n v="7"/>
    <x v="0"/>
    <x v="17"/>
    <s v="5-023-41"/>
  </r>
  <r>
    <s v="524.152000"/>
    <x v="17"/>
    <n v="285.59854889244167"/>
    <x v="1"/>
    <s v="023"/>
    <x v="50"/>
    <n v="285.59854889244167"/>
    <n v="0.13"/>
    <n v="7"/>
    <x v="0"/>
    <x v="17"/>
    <s v="5-023-41"/>
  </r>
  <r>
    <s v="524.154100"/>
    <x v="17"/>
    <n v="2.7300268353996668"/>
    <x v="2"/>
    <s v="023"/>
    <x v="51"/>
    <n v="2.7300268353996668"/>
    <n v="1.5"/>
    <n v="7"/>
    <x v="0"/>
    <x v="17"/>
    <s v="5-023-41"/>
  </r>
  <r>
    <s v="524.161000"/>
    <x v="17"/>
    <n v="44.139835444894175"/>
    <x v="0"/>
    <s v="023"/>
    <x v="49"/>
    <n v="44.139835444894175"/>
    <n v="2.7"/>
    <n v="7"/>
    <x v="0"/>
    <x v="17"/>
    <s v="5-023-41"/>
  </r>
  <r>
    <s v="524.162000"/>
    <x v="17"/>
    <n v="196.91649049927656"/>
    <x v="1"/>
    <s v="023"/>
    <x v="50"/>
    <n v="196.91649049927656"/>
    <n v="0.13"/>
    <n v="7"/>
    <x v="0"/>
    <x v="17"/>
    <s v="5-023-41"/>
  </r>
  <r>
    <s v="524.164100"/>
    <x v="17"/>
    <n v="0.73533957412960604"/>
    <x v="2"/>
    <s v="023"/>
    <x v="51"/>
    <n v="0.73533957412960604"/>
    <n v="1.5"/>
    <n v="7"/>
    <x v="0"/>
    <x v="17"/>
    <s v="5-023-41"/>
  </r>
  <r>
    <s v="524.171000"/>
    <x v="17"/>
    <n v="394.93548700023331"/>
    <x v="0"/>
    <s v="023"/>
    <x v="49"/>
    <n v="394.93548700023331"/>
    <n v="2.7"/>
    <n v="7"/>
    <x v="0"/>
    <x v="17"/>
    <s v="5-023-41"/>
  </r>
  <r>
    <s v="524.172000"/>
    <x v="17"/>
    <n v="1758.5688331081305"/>
    <x v="1"/>
    <s v="023"/>
    <x v="50"/>
    <n v="1758.5688331081305"/>
    <n v="0.13"/>
    <n v="7"/>
    <x v="0"/>
    <x v="17"/>
    <s v="5-023-41"/>
  </r>
  <r>
    <s v="524.174100"/>
    <x v="17"/>
    <n v="8.9215372515195597"/>
    <x v="2"/>
    <s v="023"/>
    <x v="51"/>
    <n v="8.9215372515195597"/>
    <n v="1.5"/>
    <n v="7"/>
    <x v="0"/>
    <x v="17"/>
    <s v="5-023-41"/>
  </r>
  <r>
    <s v="524.181100000"/>
    <x v="17"/>
    <n v="8.8124708653611474"/>
    <x v="0"/>
    <s v="023"/>
    <x v="49"/>
    <n v="8.8124708653611474"/>
    <n v="2.7"/>
    <n v="7"/>
    <x v="0"/>
    <x v="17"/>
    <s v="5-023-41"/>
  </r>
  <r>
    <s v="524.181200000"/>
    <x v="17"/>
    <n v="35.01849198754492"/>
    <x v="1"/>
    <s v="023"/>
    <x v="50"/>
    <n v="35.01849198754492"/>
    <n v="0.13"/>
    <n v="7"/>
    <x v="0"/>
    <x v="17"/>
    <s v="5-023-41"/>
  </r>
  <r>
    <s v="524.181410000"/>
    <x v="17"/>
    <n v="1.2025119019520263"/>
    <x v="2"/>
    <s v="023"/>
    <x v="51"/>
    <n v="1.2025119019520263"/>
    <n v="1.5"/>
    <n v="7"/>
    <x v="0"/>
    <x v="17"/>
    <s v="5-023-41"/>
  </r>
  <r>
    <s v="527.121000"/>
    <x v="17"/>
    <n v="80.281467079756538"/>
    <x v="0"/>
    <s v="023"/>
    <x v="49"/>
    <n v="80.281467079756538"/>
    <n v="2.7"/>
    <n v="7"/>
    <x v="0"/>
    <x v="17"/>
    <s v="5-023-41"/>
  </r>
  <r>
    <s v="527.122000"/>
    <x v="17"/>
    <n v="98.509776120554932"/>
    <x v="1"/>
    <s v="023"/>
    <x v="50"/>
    <n v="98.509776120554932"/>
    <n v="0.13"/>
    <n v="7"/>
    <x v="0"/>
    <x v="17"/>
    <s v="5-023-41"/>
  </r>
  <r>
    <s v="527.124100"/>
    <x v="17"/>
    <n v="64.0305031880672"/>
    <x v="2"/>
    <s v="023"/>
    <x v="51"/>
    <n v="64.0305031880672"/>
    <n v="1.5"/>
    <n v="7"/>
    <x v="0"/>
    <x v="17"/>
    <s v="5-023-41"/>
  </r>
  <r>
    <s v="527.151000"/>
    <x v="17"/>
    <n v="0.42319884871448471"/>
    <x v="0"/>
    <s v="023"/>
    <x v="49"/>
    <n v="0.42319884871448471"/>
    <n v="2.7"/>
    <n v="7"/>
    <x v="0"/>
    <x v="17"/>
    <s v="5-023-41"/>
  </r>
  <r>
    <s v="527.152000"/>
    <x v="17"/>
    <n v="0.4053976526489364"/>
    <x v="1"/>
    <s v="023"/>
    <x v="50"/>
    <n v="0.4053976526489364"/>
    <n v="0.13"/>
    <n v="7"/>
    <x v="0"/>
    <x v="17"/>
    <s v="5-023-41"/>
  </r>
  <r>
    <s v="527.154100"/>
    <x v="17"/>
    <n v="2.3509136123861119"/>
    <x v="2"/>
    <s v="023"/>
    <x v="51"/>
    <n v="2.3509136123861119"/>
    <n v="1.5"/>
    <n v="7"/>
    <x v="0"/>
    <x v="17"/>
    <s v="5-023-41"/>
  </r>
  <r>
    <s v="527.161000"/>
    <x v="17"/>
    <n v="54.107991385459613"/>
    <x v="0"/>
    <s v="023"/>
    <x v="49"/>
    <n v="54.107991385459613"/>
    <n v="2.7"/>
    <n v="7"/>
    <x v="0"/>
    <x v="17"/>
    <s v="5-023-41"/>
  </r>
  <r>
    <s v="512.112000"/>
    <x v="18"/>
    <n v="246.6647218257601"/>
    <x v="0"/>
    <s v="024"/>
    <x v="52"/>
    <n v="246.6647218257601"/>
    <n v="2"/>
    <n v="8"/>
    <x v="0"/>
    <x v="18"/>
    <s v="5-024-45"/>
  </r>
  <r>
    <s v="521.111000"/>
    <x v="18"/>
    <n v="1204.7217238641788"/>
    <x v="0"/>
    <s v="024"/>
    <x v="52"/>
    <n v="1204.7217238641788"/>
    <n v="2"/>
    <n v="8"/>
    <x v="0"/>
    <x v="18"/>
    <s v="5-024-45"/>
  </r>
  <r>
    <s v="521.112000"/>
    <x v="18"/>
    <n v="279693.08632027416"/>
    <x v="1"/>
    <s v="024"/>
    <x v="53"/>
    <n v="279693.08632027416"/>
    <n v="0.5"/>
    <n v="8"/>
    <x v="0"/>
    <x v="18"/>
    <s v="5-024-45"/>
  </r>
  <r>
    <s v="521.114100"/>
    <x v="18"/>
    <n v="4713.9192532189199"/>
    <x v="2"/>
    <s v="024"/>
    <x v="54"/>
    <n v="4713.9192532189199"/>
    <n v="6.5"/>
    <n v="8"/>
    <x v="0"/>
    <x v="18"/>
    <s v="5-024-45"/>
  </r>
  <r>
    <s v="524.111000"/>
    <x v="18"/>
    <n v="1071.5194309019034"/>
    <x v="0"/>
    <s v="024"/>
    <x v="52"/>
    <n v="1071.5194309019034"/>
    <n v="2"/>
    <n v="8"/>
    <x v="0"/>
    <x v="18"/>
    <s v="5-024-45"/>
  </r>
  <r>
    <s v="524.112000"/>
    <x v="18"/>
    <n v="26348.159381615042"/>
    <x v="1"/>
    <s v="024"/>
    <x v="53"/>
    <n v="26348.159381615042"/>
    <n v="0.5"/>
    <n v="8"/>
    <x v="0"/>
    <x v="18"/>
    <s v="5-024-45"/>
  </r>
  <r>
    <s v="524.114100"/>
    <x v="18"/>
    <n v="157.41742934272747"/>
    <x v="2"/>
    <s v="024"/>
    <x v="54"/>
    <n v="157.41742934272747"/>
    <n v="6.5"/>
    <n v="8"/>
    <x v="0"/>
    <x v="18"/>
    <s v="5-024-45"/>
  </r>
  <r>
    <s v="524.121000"/>
    <x v="18"/>
    <n v="134.28023725872066"/>
    <x v="0"/>
    <s v="024"/>
    <x v="52"/>
    <n v="134.28023725872066"/>
    <n v="2"/>
    <n v="8"/>
    <x v="0"/>
    <x v="18"/>
    <s v="5-024-45"/>
  </r>
  <r>
    <s v="524.122000"/>
    <x v="18"/>
    <n v="2524.7213460429311"/>
    <x v="1"/>
    <s v="024"/>
    <x v="53"/>
    <n v="2524.7213460429311"/>
    <n v="0.5"/>
    <n v="8"/>
    <x v="0"/>
    <x v="18"/>
    <s v="5-024-45"/>
  </r>
  <r>
    <s v="524.124100"/>
    <x v="18"/>
    <n v="80.436115157947427"/>
    <x v="2"/>
    <s v="024"/>
    <x v="54"/>
    <n v="80.436115157947427"/>
    <n v="6.5"/>
    <n v="8"/>
    <x v="0"/>
    <x v="18"/>
    <s v="5-024-45"/>
  </r>
  <r>
    <s v="524.131000"/>
    <x v="18"/>
    <n v="1332.1592834375826"/>
    <x v="0"/>
    <s v="024"/>
    <x v="52"/>
    <n v="1332.1592834375826"/>
    <n v="2"/>
    <n v="8"/>
    <x v="0"/>
    <x v="18"/>
    <s v="5-024-45"/>
  </r>
  <r>
    <s v="524.132000"/>
    <x v="18"/>
    <n v="14805.823230248257"/>
    <x v="1"/>
    <s v="024"/>
    <x v="53"/>
    <n v="14805.823230248257"/>
    <n v="0.5"/>
    <n v="8"/>
    <x v="0"/>
    <x v="18"/>
    <s v="5-024-45"/>
  </r>
  <r>
    <s v="524.134100"/>
    <x v="18"/>
    <n v="765.31256907425814"/>
    <x v="2"/>
    <s v="024"/>
    <x v="54"/>
    <n v="765.31256907425814"/>
    <n v="6.5"/>
    <n v="8"/>
    <x v="0"/>
    <x v="18"/>
    <s v="5-024-45"/>
  </r>
  <r>
    <s v="524.141000"/>
    <x v="18"/>
    <n v="13.17051157409702"/>
    <x v="0"/>
    <s v="024"/>
    <x v="52"/>
    <n v="13.17051157409702"/>
    <n v="2"/>
    <n v="8"/>
    <x v="0"/>
    <x v="18"/>
    <s v="5-024-45"/>
  </r>
  <r>
    <s v="524.142000"/>
    <x v="18"/>
    <n v="304.03778981021134"/>
    <x v="1"/>
    <s v="024"/>
    <x v="53"/>
    <n v="304.03778981021134"/>
    <n v="0.5"/>
    <n v="8"/>
    <x v="0"/>
    <x v="18"/>
    <s v="5-024-45"/>
  </r>
  <r>
    <s v="524.144100"/>
    <x v="18"/>
    <n v="8.9443921702684932"/>
    <x v="2"/>
    <s v="024"/>
    <x v="54"/>
    <n v="8.9443921702684932"/>
    <n v="6.5"/>
    <n v="8"/>
    <x v="0"/>
    <x v="18"/>
    <s v="5-024-45"/>
  </r>
  <r>
    <s v="524.151000"/>
    <x v="18"/>
    <n v="322.57557454873483"/>
    <x v="0"/>
    <s v="024"/>
    <x v="52"/>
    <n v="322.57557454873483"/>
    <n v="2"/>
    <n v="8"/>
    <x v="0"/>
    <x v="18"/>
    <s v="5-024-45"/>
  </r>
  <r>
    <s v="524.152000"/>
    <x v="18"/>
    <n v="3343.2472342536462"/>
    <x v="1"/>
    <s v="024"/>
    <x v="53"/>
    <n v="3343.2472342536462"/>
    <n v="0.5"/>
    <n v="8"/>
    <x v="0"/>
    <x v="18"/>
    <s v="5-024-45"/>
  </r>
  <r>
    <s v="524.154100"/>
    <x v="18"/>
    <n v="181.62383926802022"/>
    <x v="2"/>
    <s v="024"/>
    <x v="54"/>
    <n v="181.62383926802022"/>
    <n v="6.5"/>
    <n v="8"/>
    <x v="0"/>
    <x v="18"/>
    <s v="5-024-45"/>
  </r>
  <r>
    <s v="524.161000"/>
    <x v="18"/>
    <n v="42.05488014001466"/>
    <x v="0"/>
    <s v="024"/>
    <x v="52"/>
    <n v="42.05488014001466"/>
    <n v="2"/>
    <n v="8"/>
    <x v="0"/>
    <x v="18"/>
    <s v="5-024-45"/>
  </r>
  <r>
    <s v="524.162000"/>
    <x v="18"/>
    <n v="2795.9071391677048"/>
    <x v="1"/>
    <s v="024"/>
    <x v="53"/>
    <n v="2795.9071391677048"/>
    <n v="0.5"/>
    <n v="8"/>
    <x v="0"/>
    <x v="18"/>
    <s v="5-024-45"/>
  </r>
  <r>
    <s v="524.164100"/>
    <x v="18"/>
    <n v="45.928844420390966"/>
    <x v="2"/>
    <s v="024"/>
    <x v="54"/>
    <n v="45.928844420390966"/>
    <n v="6.5"/>
    <n v="8"/>
    <x v="0"/>
    <x v="18"/>
    <s v="5-024-45"/>
  </r>
  <r>
    <s v="524.171000"/>
    <x v="18"/>
    <n v="71.931038108370828"/>
    <x v="0"/>
    <s v="024"/>
    <x v="52"/>
    <n v="71.931038108370828"/>
    <n v="2"/>
    <n v="8"/>
    <x v="0"/>
    <x v="18"/>
    <s v="5-024-45"/>
  </r>
  <r>
    <s v="524.172000"/>
    <x v="18"/>
    <n v="9031.7623757884485"/>
    <x v="1"/>
    <s v="024"/>
    <x v="53"/>
    <n v="9031.7623757884485"/>
    <n v="0.5"/>
    <n v="8"/>
    <x v="0"/>
    <x v="18"/>
    <s v="5-024-45"/>
  </r>
  <r>
    <s v="524.174100"/>
    <x v="18"/>
    <n v="266.0391821640132"/>
    <x v="2"/>
    <s v="024"/>
    <x v="54"/>
    <n v="266.0391821640132"/>
    <n v="6.5"/>
    <n v="8"/>
    <x v="0"/>
    <x v="18"/>
    <s v="5-024-45"/>
  </r>
  <r>
    <s v="524.181100000"/>
    <x v="18"/>
    <n v="28.733092741744155"/>
    <x v="0"/>
    <s v="024"/>
    <x v="52"/>
    <n v="28.733092741744155"/>
    <n v="2"/>
    <n v="8"/>
    <x v="0"/>
    <x v="18"/>
    <s v="5-024-45"/>
  </r>
  <r>
    <s v="524.181200000"/>
    <x v="18"/>
    <n v="1219.8441611428325"/>
    <x v="1"/>
    <s v="024"/>
    <x v="53"/>
    <n v="1219.8441611428325"/>
    <n v="0.5"/>
    <n v="8"/>
    <x v="0"/>
    <x v="18"/>
    <s v="5-024-45"/>
  </r>
  <r>
    <s v="524.181410000"/>
    <x v="18"/>
    <n v="12.971606151960307"/>
    <x v="2"/>
    <s v="024"/>
    <x v="54"/>
    <n v="12.971606151960307"/>
    <n v="6.5"/>
    <n v="8"/>
    <x v="0"/>
    <x v="18"/>
    <s v="5-024-45"/>
  </r>
  <r>
    <s v="527.121000"/>
    <x v="18"/>
    <n v="319.4640310443192"/>
    <x v="0"/>
    <s v="024"/>
    <x v="52"/>
    <n v="319.4640310443192"/>
    <n v="2"/>
    <n v="8"/>
    <x v="0"/>
    <x v="18"/>
    <s v="5-024-45"/>
  </r>
  <r>
    <s v="527.122000"/>
    <x v="18"/>
    <n v="820.62719123996794"/>
    <x v="1"/>
    <s v="024"/>
    <x v="53"/>
    <n v="820.62719123996794"/>
    <n v="0.5"/>
    <n v="8"/>
    <x v="0"/>
    <x v="18"/>
    <s v="5-024-45"/>
  </r>
  <r>
    <s v="527.124100"/>
    <x v="18"/>
    <n v="97.822514542483731"/>
    <x v="2"/>
    <s v="024"/>
    <x v="54"/>
    <n v="97.822514542483731"/>
    <n v="6.5"/>
    <n v="8"/>
    <x v="0"/>
    <x v="18"/>
    <s v="5-024-45"/>
  </r>
  <r>
    <s v="527.151000"/>
    <x v="18"/>
    <n v="11.911643461657507"/>
    <x v="0"/>
    <s v="024"/>
    <x v="52"/>
    <n v="11.911643461657507"/>
    <n v="2"/>
    <n v="8"/>
    <x v="0"/>
    <x v="18"/>
    <s v="5-024-45"/>
  </r>
  <r>
    <s v="527.152000"/>
    <x v="18"/>
    <n v="1412.5063354452193"/>
    <x v="1"/>
    <s v="024"/>
    <x v="53"/>
    <n v="1412.5063354452193"/>
    <n v="0.5"/>
    <n v="8"/>
    <x v="0"/>
    <x v="18"/>
    <s v="5-024-45"/>
  </r>
  <r>
    <s v="527.154100"/>
    <x v="18"/>
    <n v="253.94743193676854"/>
    <x v="2"/>
    <s v="024"/>
    <x v="54"/>
    <n v="253.94743193676854"/>
    <n v="6.5"/>
    <n v="8"/>
    <x v="0"/>
    <x v="18"/>
    <s v="5-024-45"/>
  </r>
  <r>
    <s v="527.161000"/>
    <x v="18"/>
    <n v="53.346111188206841"/>
    <x v="0"/>
    <s v="024"/>
    <x v="52"/>
    <n v="53.346111188206841"/>
    <n v="2"/>
    <n v="8"/>
    <x v="0"/>
    <x v="18"/>
    <s v="5-024-45"/>
  </r>
  <r>
    <s v="527.192000"/>
    <x v="18"/>
    <n v="1202.0257819517108"/>
    <x v="1"/>
    <s v="024"/>
    <x v="53"/>
    <n v="1202.0257819517108"/>
    <n v="0.5"/>
    <n v="8"/>
    <x v="0"/>
    <x v="18"/>
    <s v="5-024-45"/>
  </r>
  <r>
    <s v="512.112000"/>
    <x v="19"/>
    <n v="99.168461406028911"/>
    <x v="0"/>
    <s v="558"/>
    <x v="55"/>
    <n v="99.168461406028911"/>
    <n v="0.6"/>
    <s v="6b"/>
    <x v="0"/>
    <x v="19"/>
    <s v="5-558-51"/>
  </r>
  <r>
    <s v="521.111000"/>
    <x v="19"/>
    <n v="19798.190809644813"/>
    <x v="0"/>
    <s v="558"/>
    <x v="55"/>
    <n v="19798.190809644813"/>
    <n v="0.6"/>
    <s v="6b"/>
    <x v="0"/>
    <x v="19"/>
    <s v="5-558-51"/>
  </r>
  <r>
    <s v="521.112000"/>
    <x v="19"/>
    <n v="139.47625176979116"/>
    <x v="1"/>
    <s v="558"/>
    <x v="56"/>
    <n v="139.47625176979116"/>
    <n v="0.1"/>
    <s v="6b"/>
    <x v="0"/>
    <x v="19"/>
    <s v="5-558-51"/>
  </r>
  <r>
    <s v="521.114100"/>
    <x v="19"/>
    <n v="48789.314608527748"/>
    <x v="2"/>
    <s v="558"/>
    <x v="57"/>
    <n v="48789.314608527748"/>
    <n v="0.4"/>
    <s v="6b"/>
    <x v="0"/>
    <x v="19"/>
    <s v="5-558-51"/>
  </r>
  <r>
    <s v="521.121000"/>
    <x v="19"/>
    <n v="1465.8075101950403"/>
    <x v="0"/>
    <s v="558"/>
    <x v="55"/>
    <n v="1465.8075101950403"/>
    <n v="0.6"/>
    <s v="6b"/>
    <x v="0"/>
    <x v="19"/>
    <s v="5-558-51"/>
  </r>
  <r>
    <s v="524.111000"/>
    <x v="19"/>
    <n v="264.66349173624491"/>
    <x v="0"/>
    <s v="558"/>
    <x v="55"/>
    <n v="264.66349173624491"/>
    <n v="0.6"/>
    <s v="6b"/>
    <x v="0"/>
    <x v="19"/>
    <s v="5-558-51"/>
  </r>
  <r>
    <s v="524.112000"/>
    <x v="19"/>
    <n v="18.907280892101397"/>
    <x v="1"/>
    <s v="558"/>
    <x v="56"/>
    <n v="18.907280892101397"/>
    <n v="0.1"/>
    <s v="6b"/>
    <x v="0"/>
    <x v="19"/>
    <s v="5-558-51"/>
  </r>
  <r>
    <s v="524.114100"/>
    <x v="19"/>
    <n v="7333.2851716846299"/>
    <x v="2"/>
    <s v="558"/>
    <x v="57"/>
    <n v="7333.2851716846299"/>
    <n v="0.4"/>
    <s v="6b"/>
    <x v="0"/>
    <x v="19"/>
    <s v="5-558-51"/>
  </r>
  <r>
    <s v="524.121000"/>
    <x v="19"/>
    <n v="307.22914027640002"/>
    <x v="0"/>
    <s v="558"/>
    <x v="55"/>
    <n v="307.22914027640002"/>
    <n v="0.6"/>
    <s v="6b"/>
    <x v="0"/>
    <x v="19"/>
    <s v="5-558-51"/>
  </r>
  <r>
    <s v="524.122000"/>
    <x v="19"/>
    <n v="1.9522664997523878"/>
    <x v="1"/>
    <s v="558"/>
    <x v="56"/>
    <n v="1.9522664997523878"/>
    <n v="0.1"/>
    <s v="6b"/>
    <x v="0"/>
    <x v="19"/>
    <s v="5-558-51"/>
  </r>
  <r>
    <s v="524.124100"/>
    <x v="19"/>
    <n v="1623.4066181144776"/>
    <x v="2"/>
    <s v="558"/>
    <x v="57"/>
    <n v="1623.4066181144776"/>
    <n v="0.4"/>
    <s v="6b"/>
    <x v="0"/>
    <x v="19"/>
    <s v="5-558-51"/>
  </r>
  <r>
    <s v="524.131000"/>
    <x v="19"/>
    <n v="5181.0453613443296"/>
    <x v="0"/>
    <s v="558"/>
    <x v="55"/>
    <n v="5181.0453613443296"/>
    <n v="0.6"/>
    <s v="6b"/>
    <x v="0"/>
    <x v="19"/>
    <s v="5-558-51"/>
  </r>
  <r>
    <s v="524.132000"/>
    <x v="19"/>
    <n v="12.026253628364707"/>
    <x v="1"/>
    <s v="558"/>
    <x v="56"/>
    <n v="12.026253628364707"/>
    <n v="0.1"/>
    <s v="6b"/>
    <x v="0"/>
    <x v="19"/>
    <s v="5-558-51"/>
  </r>
  <r>
    <s v="524.134100"/>
    <x v="19"/>
    <n v="9907.132651397862"/>
    <x v="2"/>
    <s v="558"/>
    <x v="57"/>
    <n v="9907.132651397862"/>
    <n v="0.4"/>
    <s v="6b"/>
    <x v="0"/>
    <x v="19"/>
    <s v="5-558-51"/>
  </r>
  <r>
    <s v="524.141000"/>
    <x v="19"/>
    <n v="80.145890557045377"/>
    <x v="0"/>
    <s v="558"/>
    <x v="55"/>
    <n v="80.145890557045377"/>
    <n v="0.6"/>
    <s v="6b"/>
    <x v="0"/>
    <x v="19"/>
    <s v="5-558-51"/>
  </r>
  <r>
    <s v="524.142000"/>
    <x v="19"/>
    <n v="0.1538338752165094"/>
    <x v="1"/>
    <s v="558"/>
    <x v="56"/>
    <n v="0.1538338752165094"/>
    <n v="0.1"/>
    <s v="6b"/>
    <x v="0"/>
    <x v="19"/>
    <s v="5-558-51"/>
  </r>
  <r>
    <s v="524.144100"/>
    <x v="19"/>
    <n v="197.99722028204414"/>
    <x v="2"/>
    <s v="558"/>
    <x v="57"/>
    <n v="197.99722028204414"/>
    <n v="0.4"/>
    <s v="6b"/>
    <x v="0"/>
    <x v="19"/>
    <s v="5-558-51"/>
  </r>
  <r>
    <s v="524.151000"/>
    <x v="19"/>
    <n v="1730.2372517369188"/>
    <x v="0"/>
    <s v="558"/>
    <x v="55"/>
    <n v="1730.2372517369188"/>
    <n v="0.6"/>
    <s v="6b"/>
    <x v="0"/>
    <x v="19"/>
    <s v="5-558-51"/>
  </r>
  <r>
    <s v="524.152000"/>
    <x v="19"/>
    <n v="1.1109082479855443"/>
    <x v="1"/>
    <s v="558"/>
    <x v="56"/>
    <n v="1.1109082479855443"/>
    <n v="0.1"/>
    <s v="6b"/>
    <x v="0"/>
    <x v="19"/>
    <s v="5-558-51"/>
  </r>
  <r>
    <s v="524.154100"/>
    <x v="19"/>
    <n v="1191.5070823733117"/>
    <x v="2"/>
    <s v="558"/>
    <x v="57"/>
    <n v="1191.5070823733117"/>
    <n v="0.4"/>
    <s v="6b"/>
    <x v="0"/>
    <x v="19"/>
    <s v="5-558-51"/>
  </r>
  <r>
    <s v="524.161000"/>
    <x v="19"/>
    <n v="583.08081616766378"/>
    <x v="0"/>
    <s v="558"/>
    <x v="55"/>
    <n v="583.08081616766378"/>
    <n v="0.6"/>
    <s v="6b"/>
    <x v="0"/>
    <x v="19"/>
    <s v="5-558-51"/>
  </r>
  <r>
    <s v="524.162000"/>
    <x v="19"/>
    <n v="1.9479233416361139"/>
    <x v="1"/>
    <s v="558"/>
    <x v="56"/>
    <n v="1.9479233416361139"/>
    <n v="0.1"/>
    <s v="6b"/>
    <x v="0"/>
    <x v="19"/>
    <s v="5-558-51"/>
  </r>
  <r>
    <s v="524.164100"/>
    <x v="19"/>
    <n v="903.20307958891419"/>
    <x v="2"/>
    <s v="558"/>
    <x v="57"/>
    <n v="903.20307958891419"/>
    <n v="0.4"/>
    <s v="6b"/>
    <x v="0"/>
    <x v="19"/>
    <s v="5-558-51"/>
  </r>
  <r>
    <s v="524.171000"/>
    <x v="19"/>
    <n v="761.55366801410366"/>
    <x v="0"/>
    <s v="558"/>
    <x v="55"/>
    <n v="761.55366801410366"/>
    <n v="0.6"/>
    <s v="6b"/>
    <x v="0"/>
    <x v="19"/>
    <s v="5-558-51"/>
  </r>
  <r>
    <s v="524.172000"/>
    <x v="19"/>
    <n v="2.8522339493929647"/>
    <x v="1"/>
    <s v="558"/>
    <x v="56"/>
    <n v="2.8522339493929647"/>
    <n v="0.1"/>
    <s v="6b"/>
    <x v="0"/>
    <x v="19"/>
    <s v="5-558-51"/>
  </r>
  <r>
    <s v="524.174100"/>
    <x v="19"/>
    <n v="4850.8976171680133"/>
    <x v="2"/>
    <s v="558"/>
    <x v="57"/>
    <n v="4850.8976171680133"/>
    <n v="0.4"/>
    <s v="6b"/>
    <x v="0"/>
    <x v="19"/>
    <s v="5-558-51"/>
  </r>
  <r>
    <s v="524.181100000"/>
    <x v="19"/>
    <n v="233.52495132067611"/>
    <x v="0"/>
    <s v="558"/>
    <x v="55"/>
    <n v="233.52495132067611"/>
    <n v="0.6"/>
    <s v="6b"/>
    <x v="0"/>
    <x v="19"/>
    <s v="5-558-51"/>
  </r>
  <r>
    <s v="524.181200000"/>
    <x v="19"/>
    <n v="0.14103356463409106"/>
    <x v="1"/>
    <s v="558"/>
    <x v="56"/>
    <n v="0.14103356463409106"/>
    <n v="0.1"/>
    <s v="6b"/>
    <x v="0"/>
    <x v="19"/>
    <s v="5-558-51"/>
  </r>
  <r>
    <s v="524.181410000"/>
    <x v="19"/>
    <n v="110.64239446911276"/>
    <x v="2"/>
    <s v="558"/>
    <x v="57"/>
    <n v="110.64239446911276"/>
    <n v="0.4"/>
    <s v="6b"/>
    <x v="0"/>
    <x v="19"/>
    <s v="5-558-51"/>
  </r>
  <r>
    <s v="527.121000"/>
    <x v="19"/>
    <n v="32.533413412917596"/>
    <x v="0"/>
    <s v="558"/>
    <x v="55"/>
    <n v="32.533413412917596"/>
    <n v="0.6"/>
    <s v="6b"/>
    <x v="0"/>
    <x v="19"/>
    <s v="5-558-51"/>
  </r>
  <r>
    <s v="527.122000"/>
    <x v="19"/>
    <n v="115.24360584890292"/>
    <x v="1"/>
    <s v="558"/>
    <x v="56"/>
    <n v="115.24360584890292"/>
    <n v="0.1"/>
    <s v="6b"/>
    <x v="0"/>
    <x v="19"/>
    <s v="5-558-51"/>
  </r>
  <r>
    <s v="527.124100"/>
    <x v="19"/>
    <n v="684.90628284933882"/>
    <x v="2"/>
    <s v="558"/>
    <x v="57"/>
    <n v="684.90628284933882"/>
    <n v="0.4"/>
    <s v="6b"/>
    <x v="0"/>
    <x v="19"/>
    <s v="5-558-51"/>
  </r>
  <r>
    <s v="527.151000"/>
    <x v="19"/>
    <n v="237.86293873937205"/>
    <x v="0"/>
    <s v="558"/>
    <x v="55"/>
    <n v="237.86293873937205"/>
    <n v="0.6"/>
    <s v="6b"/>
    <x v="0"/>
    <x v="19"/>
    <s v="5-558-51"/>
  </r>
  <r>
    <s v="527.152000"/>
    <x v="19"/>
    <n v="2.3761549767076504"/>
    <x v="1"/>
    <s v="558"/>
    <x v="56"/>
    <n v="2.3761549767076504"/>
    <n v="0.1"/>
    <s v="6b"/>
    <x v="0"/>
    <x v="19"/>
    <s v="5-558-51"/>
  </r>
  <r>
    <s v="527.154100"/>
    <x v="19"/>
    <n v="1997.7789641374102"/>
    <x v="2"/>
    <s v="558"/>
    <x v="57"/>
    <n v="1997.7789641374102"/>
    <n v="0.4"/>
    <s v="6b"/>
    <x v="0"/>
    <x v="19"/>
    <s v="5-558-51"/>
  </r>
  <r>
    <s v="527.161000"/>
    <x v="19"/>
    <n v="79.87389349947631"/>
    <x v="0"/>
    <s v="558"/>
    <x v="55"/>
    <n v="79.87389349947631"/>
    <n v="0.6"/>
    <s v="6b"/>
    <x v="0"/>
    <x v="19"/>
    <s v="5-558-51"/>
  </r>
  <r>
    <s v="527.194100"/>
    <x v="19"/>
    <n v="152.37814112470079"/>
    <x v="2"/>
    <s v="558"/>
    <x v="57"/>
    <n v="152.37814112470079"/>
    <n v="0.4"/>
    <s v="6b"/>
    <x v="0"/>
    <x v="19"/>
    <s v="5-558-51"/>
  </r>
  <r>
    <s v="512.112000"/>
    <x v="20"/>
    <n v="239.26114834254327"/>
    <x v="0"/>
    <s v="185"/>
    <x v="58"/>
    <n v="239.26114834254327"/>
    <n v="1"/>
    <n v="3"/>
    <x v="0"/>
    <x v="20"/>
    <s v="3-185-16"/>
  </r>
  <r>
    <s v="521.111000"/>
    <x v="20"/>
    <n v="7569.9279540922416"/>
    <x v="0"/>
    <s v="185"/>
    <x v="58"/>
    <n v="7569.9279540922416"/>
    <n v="1"/>
    <n v="3"/>
    <x v="0"/>
    <x v="20"/>
    <s v="3-185-16"/>
  </r>
  <r>
    <s v="521.112000"/>
    <x v="20"/>
    <n v="225720.89525571236"/>
    <x v="1"/>
    <s v="185"/>
    <x v="59"/>
    <n v="225720.89525571236"/>
    <n v="1.3"/>
    <n v="3"/>
    <x v="0"/>
    <x v="20"/>
    <s v="3-185-16"/>
  </r>
  <r>
    <s v="521.114100"/>
    <x v="20"/>
    <n v="43745.782556161947"/>
    <x v="2"/>
    <s v="185"/>
    <x v="60"/>
    <n v="43745.782556161947"/>
    <n v="0.5"/>
    <n v="3"/>
    <x v="0"/>
    <x v="20"/>
    <s v="3-185-16"/>
  </r>
  <r>
    <s v="524.111000"/>
    <x v="20"/>
    <n v="1320.275349064709"/>
    <x v="0"/>
    <s v="185"/>
    <x v="58"/>
    <n v="1320.275349064709"/>
    <n v="1"/>
    <n v="3"/>
    <x v="0"/>
    <x v="20"/>
    <s v="3-185-16"/>
  </r>
  <r>
    <s v="524.112000"/>
    <x v="20"/>
    <n v="42137.633321517867"/>
    <x v="1"/>
    <s v="185"/>
    <x v="59"/>
    <n v="42137.633321517867"/>
    <n v="1.3"/>
    <n v="3"/>
    <x v="0"/>
    <x v="20"/>
    <s v="3-185-16"/>
  </r>
  <r>
    <s v="524.114100"/>
    <x v="20"/>
    <n v="494.40318457453327"/>
    <x v="2"/>
    <s v="185"/>
    <x v="60"/>
    <n v="494.40318457453327"/>
    <n v="0.5"/>
    <n v="3"/>
    <x v="0"/>
    <x v="20"/>
    <s v="3-185-16"/>
  </r>
  <r>
    <s v="524.121000"/>
    <x v="20"/>
    <n v="167.58221292562644"/>
    <x v="0"/>
    <s v="185"/>
    <x v="58"/>
    <n v="167.58221292562644"/>
    <n v="1"/>
    <n v="3"/>
    <x v="0"/>
    <x v="20"/>
    <s v="3-185-16"/>
  </r>
  <r>
    <s v="524.122000"/>
    <x v="20"/>
    <n v="6288.0950597386854"/>
    <x v="1"/>
    <s v="185"/>
    <x v="59"/>
    <n v="6288.0950597386854"/>
    <n v="1.3"/>
    <n v="3"/>
    <x v="0"/>
    <x v="20"/>
    <s v="3-185-16"/>
  </r>
  <r>
    <s v="524.124100"/>
    <x v="20"/>
    <n v="94.275217718840238"/>
    <x v="2"/>
    <s v="185"/>
    <x v="60"/>
    <n v="94.275217718840238"/>
    <n v="0.5"/>
    <n v="3"/>
    <x v="0"/>
    <x v="20"/>
    <s v="3-185-16"/>
  </r>
  <r>
    <s v="524.131000"/>
    <x v="20"/>
    <n v="2006.7789353274695"/>
    <x v="0"/>
    <s v="185"/>
    <x v="58"/>
    <n v="2006.7789353274695"/>
    <n v="1"/>
    <n v="3"/>
    <x v="0"/>
    <x v="20"/>
    <s v="3-185-16"/>
  </r>
  <r>
    <s v="524.132000"/>
    <x v="20"/>
    <n v="46457.985145143226"/>
    <x v="1"/>
    <s v="185"/>
    <x v="59"/>
    <n v="46457.985145143226"/>
    <n v="1.3"/>
    <n v="3"/>
    <x v="0"/>
    <x v="20"/>
    <s v="3-185-16"/>
  </r>
  <r>
    <s v="524.134100"/>
    <x v="20"/>
    <n v="2400.4375489361942"/>
    <x v="2"/>
    <s v="185"/>
    <x v="60"/>
    <n v="2400.4375489361942"/>
    <n v="0.5"/>
    <n v="3"/>
    <x v="0"/>
    <x v="20"/>
    <s v="3-185-16"/>
  </r>
  <r>
    <s v="524.141000"/>
    <x v="20"/>
    <n v="17.811583483764611"/>
    <x v="0"/>
    <s v="185"/>
    <x v="58"/>
    <n v="17.811583483764611"/>
    <n v="1"/>
    <n v="3"/>
    <x v="0"/>
    <x v="20"/>
    <s v="3-185-16"/>
  </r>
  <r>
    <s v="524.142000"/>
    <x v="20"/>
    <n v="727.23184873651746"/>
    <x v="1"/>
    <s v="185"/>
    <x v="59"/>
    <n v="727.23184873651746"/>
    <n v="1.3"/>
    <n v="3"/>
    <x v="0"/>
    <x v="20"/>
    <s v="3-185-16"/>
  </r>
  <r>
    <s v="524.144100"/>
    <x v="20"/>
    <n v="74.74124187239704"/>
    <x v="2"/>
    <s v="185"/>
    <x v="60"/>
    <n v="74.74124187239704"/>
    <n v="0.5"/>
    <n v="3"/>
    <x v="0"/>
    <x v="20"/>
    <s v="3-185-16"/>
  </r>
  <r>
    <s v="524.151000"/>
    <x v="20"/>
    <n v="185.53234187516682"/>
    <x v="0"/>
    <s v="185"/>
    <x v="58"/>
    <n v="185.53234187516682"/>
    <n v="1"/>
    <n v="3"/>
    <x v="0"/>
    <x v="20"/>
    <s v="3-185-16"/>
  </r>
  <r>
    <s v="524.152000"/>
    <x v="20"/>
    <n v="7034.6796843103466"/>
    <x v="1"/>
    <s v="185"/>
    <x v="59"/>
    <n v="7034.6796843103466"/>
    <n v="1.3"/>
    <n v="3"/>
    <x v="0"/>
    <x v="20"/>
    <s v="3-185-16"/>
  </r>
  <r>
    <s v="524.154100"/>
    <x v="20"/>
    <n v="424.45644473850848"/>
    <x v="2"/>
    <s v="185"/>
    <x v="60"/>
    <n v="424.45644473850848"/>
    <n v="0.5"/>
    <n v="3"/>
    <x v="0"/>
    <x v="20"/>
    <s v="3-185-16"/>
  </r>
  <r>
    <s v="524.161000"/>
    <x v="20"/>
    <n v="99.788048276690716"/>
    <x v="0"/>
    <s v="185"/>
    <x v="58"/>
    <n v="99.788048276690716"/>
    <n v="1"/>
    <n v="3"/>
    <x v="0"/>
    <x v="20"/>
    <s v="3-185-16"/>
  </r>
  <r>
    <s v="524.162000"/>
    <x v="20"/>
    <n v="3464.6835466807238"/>
    <x v="1"/>
    <s v="185"/>
    <x v="59"/>
    <n v="3464.6835466807238"/>
    <n v="1.3"/>
    <n v="3"/>
    <x v="0"/>
    <x v="20"/>
    <s v="3-185-16"/>
  </r>
  <r>
    <s v="524.164100"/>
    <x v="20"/>
    <n v="18.249065617210114"/>
    <x v="2"/>
    <s v="185"/>
    <x v="60"/>
    <n v="18.249065617210114"/>
    <n v="0.5"/>
    <n v="3"/>
    <x v="0"/>
    <x v="20"/>
    <s v="3-185-16"/>
  </r>
  <r>
    <s v="524.171000"/>
    <x v="20"/>
    <n v="329.26778180190229"/>
    <x v="0"/>
    <s v="185"/>
    <x v="58"/>
    <n v="329.26778180190229"/>
    <n v="1"/>
    <n v="3"/>
    <x v="0"/>
    <x v="20"/>
    <s v="3-185-16"/>
  </r>
  <r>
    <s v="524.172000"/>
    <x v="20"/>
    <n v="15005.958944108033"/>
    <x v="1"/>
    <s v="185"/>
    <x v="59"/>
    <n v="15005.958944108033"/>
    <n v="1.3"/>
    <n v="3"/>
    <x v="0"/>
    <x v="20"/>
    <s v="3-185-16"/>
  </r>
  <r>
    <s v="524.174100"/>
    <x v="20"/>
    <n v="765.05825064543853"/>
    <x v="2"/>
    <s v="185"/>
    <x v="60"/>
    <n v="765.05825064543853"/>
    <n v="0.5"/>
    <n v="3"/>
    <x v="0"/>
    <x v="20"/>
    <s v="3-185-16"/>
  </r>
  <r>
    <s v="524.181100000"/>
    <x v="20"/>
    <n v="80.507014598892439"/>
    <x v="0"/>
    <s v="185"/>
    <x v="58"/>
    <n v="80.507014598892439"/>
    <n v="1"/>
    <n v="3"/>
    <x v="0"/>
    <x v="20"/>
    <s v="3-185-16"/>
  </r>
  <r>
    <s v="524.181200000"/>
    <x v="20"/>
    <n v="129.32634454094563"/>
    <x v="1"/>
    <s v="185"/>
    <x v="59"/>
    <n v="129.32634454094563"/>
    <n v="1.3"/>
    <n v="3"/>
    <x v="0"/>
    <x v="20"/>
    <s v="3-185-16"/>
  </r>
  <r>
    <s v="524.181410000"/>
    <x v="20"/>
    <n v="134.37146160941626"/>
    <x v="2"/>
    <s v="185"/>
    <x v="60"/>
    <n v="134.37146160941626"/>
    <n v="0.5"/>
    <n v="3"/>
    <x v="0"/>
    <x v="20"/>
    <s v="3-185-16"/>
  </r>
  <r>
    <s v="527.121000"/>
    <x v="20"/>
    <n v="1814.0036397047122"/>
    <x v="0"/>
    <s v="185"/>
    <x v="58"/>
    <n v="1814.0036397047122"/>
    <n v="1"/>
    <n v="3"/>
    <x v="0"/>
    <x v="20"/>
    <s v="3-185-16"/>
  </r>
  <r>
    <s v="527.122000"/>
    <x v="20"/>
    <n v="465.39029498657806"/>
    <x v="1"/>
    <s v="185"/>
    <x v="59"/>
    <n v="465.39029498657806"/>
    <n v="1.3"/>
    <n v="3"/>
    <x v="0"/>
    <x v="20"/>
    <s v="3-185-16"/>
  </r>
  <r>
    <s v="527.124100"/>
    <x v="20"/>
    <n v="2770.8620113106349"/>
    <x v="2"/>
    <s v="185"/>
    <x v="60"/>
    <n v="2770.8620113106349"/>
    <n v="0.5"/>
    <n v="3"/>
    <x v="0"/>
    <x v="20"/>
    <s v="3-185-16"/>
  </r>
  <r>
    <s v="527.151000"/>
    <x v="20"/>
    <n v="6.6637519483709884"/>
    <x v="0"/>
    <s v="185"/>
    <x v="58"/>
    <n v="6.6637519483709884"/>
    <n v="1"/>
    <n v="3"/>
    <x v="0"/>
    <x v="20"/>
    <s v="3-185-16"/>
  </r>
  <r>
    <s v="527.152000"/>
    <x v="20"/>
    <n v="919.22015379912887"/>
    <x v="1"/>
    <s v="185"/>
    <x v="59"/>
    <n v="919.22015379912887"/>
    <n v="1.3"/>
    <n v="3"/>
    <x v="0"/>
    <x v="20"/>
    <s v="3-185-16"/>
  </r>
  <r>
    <s v="527.154100"/>
    <x v="20"/>
    <n v="38.625763929294287"/>
    <x v="2"/>
    <s v="185"/>
    <x v="60"/>
    <n v="38.625763929294287"/>
    <n v="0.5"/>
    <n v="3"/>
    <x v="0"/>
    <x v="20"/>
    <s v="3-185-16"/>
  </r>
  <r>
    <s v="527.161000"/>
    <x v="20"/>
    <n v="14335.806469349993"/>
    <x v="0"/>
    <s v="185"/>
    <x v="58"/>
    <n v="14335.806469349993"/>
    <n v="1"/>
    <n v="3"/>
    <x v="0"/>
    <x v="20"/>
    <s v="3-185-16"/>
  </r>
  <r>
    <s v="527.192000"/>
    <x v="20"/>
    <n v="1997.2440834411789"/>
    <x v="1"/>
    <s v="185"/>
    <x v="59"/>
    <n v="1997.2440834411789"/>
    <n v="1.3"/>
    <n v="3"/>
    <x v="0"/>
    <x v="20"/>
    <s v="3-185-16"/>
  </r>
  <r>
    <s v="527.161000"/>
    <x v="21"/>
    <n v="0"/>
    <x v="0"/>
    <s v="023"/>
    <x v="61"/>
    <n v="0"/>
    <n v="0"/>
    <n v="7"/>
    <x v="0"/>
    <x v="21"/>
    <s v="5-023-36"/>
  </r>
  <r>
    <s v="527.161000"/>
    <x v="22"/>
    <n v="0"/>
    <x v="0"/>
    <s v="023"/>
    <x v="62"/>
    <n v="0"/>
    <n v="1.4"/>
    <n v="7"/>
    <x v="0"/>
    <x v="22"/>
    <s v="5-023-75"/>
  </r>
  <r>
    <s v="527.161000"/>
    <x v="23"/>
    <n v="0"/>
    <x v="0"/>
    <s v="023"/>
    <x v="63"/>
    <n v="0"/>
    <n v="3.5"/>
    <n v="7"/>
    <x v="0"/>
    <x v="23"/>
    <s v="5-023-85"/>
  </r>
  <r>
    <s v="527.152000"/>
    <x v="21"/>
    <n v="0"/>
    <x v="1"/>
    <s v="023"/>
    <x v="64"/>
    <n v="0"/>
    <n v="0"/>
    <n v="7"/>
    <x v="0"/>
    <x v="21"/>
    <s v="5-023-36"/>
  </r>
  <r>
    <s v="527.152000"/>
    <x v="22"/>
    <n v="0"/>
    <x v="1"/>
    <s v="023"/>
    <x v="65"/>
    <n v="0"/>
    <n v="0.15"/>
    <n v="7"/>
    <x v="0"/>
    <x v="22"/>
    <s v="5-023-75"/>
  </r>
  <r>
    <s v="527.152000"/>
    <x v="23"/>
    <n v="0"/>
    <x v="1"/>
    <s v="023"/>
    <x v="66"/>
    <n v="0"/>
    <n v="0"/>
    <n v="7"/>
    <x v="0"/>
    <x v="23"/>
    <s v="5-023-85"/>
  </r>
  <r>
    <m/>
    <x v="24"/>
    <m/>
    <x v="3"/>
    <s v=""/>
    <x v="67"/>
    <n v="0"/>
    <s v="Nezdrav_Personal_Alebo_Nerelevant"/>
    <e v="#N/A"/>
    <x v="0"/>
    <x v="24"/>
    <e v="#N/A"/>
  </r>
  <r>
    <m/>
    <x v="24"/>
    <m/>
    <x v="3"/>
    <m/>
    <x v="68"/>
    <m/>
    <m/>
    <m/>
    <x v="1"/>
    <x v="25"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x v="0"/>
    <x v="0"/>
    <x v="0"/>
    <e v="#N/A"/>
    <e v="#N/A"/>
    <n v="1300"/>
    <n v="2080"/>
    <m/>
    <n v="0.625"/>
    <e v="#N/A"/>
    <e v="#N/A"/>
    <x v="0"/>
    <x v="0"/>
    <x v="0"/>
    <e v="#N/A"/>
    <e v="#N/A"/>
    <x v="0"/>
    <m/>
  </r>
  <r>
    <x v="1"/>
    <x v="1"/>
    <x v="1"/>
    <x v="1"/>
    <n v="43.088263585780531"/>
    <n v="0.7"/>
    <m/>
    <m/>
    <m/>
    <m/>
    <m/>
    <m/>
    <x v="1"/>
    <x v="0"/>
    <x v="1"/>
    <m/>
    <m/>
    <x v="0"/>
    <m/>
  </r>
  <r>
    <x v="2"/>
    <x v="1"/>
    <x v="2"/>
    <x v="1"/>
    <n v="59.606660619612903"/>
    <n v="0.3"/>
    <m/>
    <m/>
    <m/>
    <m/>
    <m/>
    <m/>
    <x v="1"/>
    <x v="0"/>
    <x v="1"/>
    <m/>
    <m/>
    <x v="0"/>
    <m/>
  </r>
  <r>
    <x v="3"/>
    <x v="1"/>
    <x v="3"/>
    <x v="1"/>
    <n v="40.664595142430457"/>
    <n v="0.15"/>
    <m/>
    <m/>
    <m/>
    <m/>
    <m/>
    <m/>
    <x v="1"/>
    <x v="0"/>
    <x v="1"/>
    <m/>
    <m/>
    <x v="0"/>
    <m/>
  </r>
  <r>
    <x v="4"/>
    <x v="2"/>
    <x v="1"/>
    <x v="2"/>
    <n v="0.47983411146945176"/>
    <n v="1.5"/>
    <m/>
    <m/>
    <m/>
    <m/>
    <m/>
    <m/>
    <x v="1"/>
    <x v="0"/>
    <x v="1"/>
    <m/>
    <m/>
    <x v="0"/>
    <m/>
  </r>
  <r>
    <x v="5"/>
    <x v="2"/>
    <x v="2"/>
    <x v="2"/>
    <n v="18955.113271422677"/>
    <n v="1"/>
    <m/>
    <m/>
    <m/>
    <m/>
    <m/>
    <m/>
    <x v="1"/>
    <x v="0"/>
    <x v="1"/>
    <m/>
    <m/>
    <x v="0"/>
    <m/>
  </r>
  <r>
    <x v="6"/>
    <x v="2"/>
    <x v="3"/>
    <x v="2"/>
    <n v="8.7831721973449728"/>
    <n v="0.15"/>
    <m/>
    <m/>
    <m/>
    <m/>
    <m/>
    <m/>
    <x v="1"/>
    <x v="0"/>
    <x v="1"/>
    <m/>
    <m/>
    <x v="0"/>
    <m/>
  </r>
  <r>
    <x v="7"/>
    <x v="3"/>
    <x v="1"/>
    <x v="3"/>
    <n v="9.2138268249710329"/>
    <n v="0.1"/>
    <m/>
    <m/>
    <m/>
    <m/>
    <m/>
    <m/>
    <x v="1"/>
    <x v="0"/>
    <x v="1"/>
    <m/>
    <m/>
    <x v="0"/>
    <m/>
  </r>
  <r>
    <x v="8"/>
    <x v="4"/>
    <x v="1"/>
    <x v="4"/>
    <n v="6.1042470902851216"/>
    <n v="0.1"/>
    <n v="1560"/>
    <n v="2080"/>
    <m/>
    <n v="0.75"/>
    <n v="0.65"/>
    <n v="9593.994512049605"/>
    <x v="2"/>
    <x v="1"/>
    <x v="2"/>
    <n v="-0.65"/>
    <n v="-9593.994512049605"/>
    <x v="1"/>
    <m/>
  </r>
  <r>
    <x v="9"/>
    <x v="4"/>
    <x v="2"/>
    <x v="4"/>
    <n v="11473.406708885719"/>
    <n v="0.1"/>
    <m/>
    <m/>
    <m/>
    <m/>
    <m/>
    <m/>
    <x v="1"/>
    <x v="0"/>
    <x v="1"/>
    <m/>
    <m/>
    <x v="0"/>
    <m/>
  </r>
  <r>
    <x v="10"/>
    <x v="4"/>
    <x v="3"/>
    <x v="4"/>
    <n v="813.56594236165745"/>
    <n v="0.15"/>
    <m/>
    <m/>
    <m/>
    <m/>
    <m/>
    <m/>
    <x v="1"/>
    <x v="0"/>
    <x v="1"/>
    <m/>
    <m/>
    <x v="0"/>
    <m/>
  </r>
  <r>
    <x v="11"/>
    <x v="5"/>
    <x v="1"/>
    <x v="5"/>
    <n v="22.204055455623628"/>
    <n v="0.6"/>
    <m/>
    <m/>
    <m/>
    <m/>
    <m/>
    <m/>
    <x v="0"/>
    <x v="0"/>
    <x v="1"/>
    <m/>
    <m/>
    <x v="0"/>
    <m/>
  </r>
  <r>
    <x v="12"/>
    <x v="5"/>
    <x v="2"/>
    <x v="5"/>
    <n v="14105.453167340065"/>
    <n v="0.25"/>
    <m/>
    <m/>
    <m/>
    <m/>
    <m/>
    <m/>
    <x v="1"/>
    <x v="0"/>
    <x v="1"/>
    <m/>
    <m/>
    <x v="0"/>
    <m/>
  </r>
  <r>
    <x v="13"/>
    <x v="5"/>
    <x v="3"/>
    <x v="5"/>
    <n v="15.665734371523937"/>
    <n v="0.1"/>
    <m/>
    <m/>
    <m/>
    <m/>
    <m/>
    <m/>
    <x v="1"/>
    <x v="0"/>
    <x v="1"/>
    <m/>
    <m/>
    <x v="0"/>
    <m/>
  </r>
  <r>
    <x v="14"/>
    <x v="6"/>
    <x v="1"/>
    <x v="6"/>
    <n v="37.119334974910203"/>
    <n v="1"/>
    <m/>
    <m/>
    <m/>
    <m/>
    <m/>
    <m/>
    <x v="1"/>
    <x v="0"/>
    <x v="1"/>
    <m/>
    <m/>
    <x v="0"/>
    <m/>
  </r>
  <r>
    <x v="15"/>
    <x v="6"/>
    <x v="2"/>
    <x v="6"/>
    <n v="228.48243239263292"/>
    <n v="0.5"/>
    <m/>
    <m/>
    <m/>
    <m/>
    <m/>
    <m/>
    <x v="1"/>
    <x v="0"/>
    <x v="1"/>
    <m/>
    <m/>
    <x v="0"/>
    <m/>
  </r>
  <r>
    <x v="16"/>
    <x v="6"/>
    <x v="3"/>
    <x v="6"/>
    <n v="779.69141541856243"/>
    <n v="0.15"/>
    <m/>
    <m/>
    <m/>
    <m/>
    <m/>
    <m/>
    <x v="1"/>
    <x v="0"/>
    <x v="1"/>
    <m/>
    <m/>
    <x v="0"/>
    <m/>
  </r>
  <r>
    <x v="17"/>
    <x v="7"/>
    <x v="1"/>
    <x v="7"/>
    <n v="33.3054902393148"/>
    <n v="4"/>
    <m/>
    <m/>
    <m/>
    <m/>
    <m/>
    <m/>
    <x v="1"/>
    <x v="0"/>
    <x v="1"/>
    <m/>
    <m/>
    <x v="0"/>
    <m/>
  </r>
  <r>
    <x v="18"/>
    <x v="7"/>
    <x v="2"/>
    <x v="7"/>
    <n v="7302.7628596379"/>
    <n v="0.5"/>
    <m/>
    <m/>
    <m/>
    <m/>
    <m/>
    <m/>
    <x v="1"/>
    <x v="0"/>
    <x v="1"/>
    <m/>
    <m/>
    <x v="0"/>
    <m/>
  </r>
  <r>
    <x v="19"/>
    <x v="7"/>
    <x v="3"/>
    <x v="7"/>
    <n v="36.466800718709919"/>
    <n v="0.25"/>
    <m/>
    <m/>
    <m/>
    <m/>
    <m/>
    <m/>
    <x v="1"/>
    <x v="0"/>
    <x v="1"/>
    <m/>
    <m/>
    <x v="0"/>
    <m/>
  </r>
  <r>
    <x v="20"/>
    <x v="8"/>
    <x v="1"/>
    <x v="8"/>
    <n v="151.04996166129351"/>
    <n v="0.15"/>
    <n v="8736"/>
    <n v="2080"/>
    <m/>
    <n v="4.2"/>
    <n v="4.05"/>
    <n v="59777.96580584754"/>
    <x v="2"/>
    <x v="1"/>
    <x v="2"/>
    <n v="-4.05"/>
    <n v="-59777.96580584754"/>
    <x v="1"/>
    <m/>
  </r>
  <r>
    <x v="21"/>
    <x v="8"/>
    <x v="2"/>
    <x v="8"/>
    <n v="173141.20947832215"/>
    <n v="7.5"/>
    <m/>
    <m/>
    <m/>
    <m/>
    <m/>
    <m/>
    <x v="1"/>
    <x v="0"/>
    <x v="1"/>
    <m/>
    <m/>
    <x v="0"/>
    <m/>
  </r>
  <r>
    <x v="22"/>
    <x v="8"/>
    <x v="3"/>
    <x v="8"/>
    <n v="84228.785949500758"/>
    <n v="2.75"/>
    <m/>
    <m/>
    <m/>
    <m/>
    <m/>
    <m/>
    <x v="1"/>
    <x v="0"/>
    <x v="1"/>
    <m/>
    <m/>
    <x v="0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x v="0"/>
    <x v="0"/>
    <x v="0"/>
    <n v="5.0500000000000007"/>
    <n v="0"/>
    <e v="#N/A"/>
    <e v="#N/A"/>
    <e v="#N/A"/>
    <e v="#N/A"/>
    <e v="#N/A"/>
    <e v="#N/A"/>
    <x v="0"/>
    <x v="0"/>
    <x v="0"/>
    <e v="#N/A"/>
    <e v="#N/A"/>
    <x v="0"/>
    <m/>
  </r>
  <r>
    <x v="1"/>
    <x v="1"/>
    <x v="1"/>
    <x v="1"/>
    <n v="423570.35786689736"/>
    <n v="13"/>
    <n v="1378.5580701044373"/>
    <n v="2343.5487191775433"/>
    <m/>
    <m/>
    <m/>
    <m/>
    <x v="1"/>
    <x v="0"/>
    <x v="1"/>
    <m/>
    <m/>
    <x v="0"/>
    <m/>
  </r>
  <r>
    <x v="2"/>
    <x v="1"/>
    <x v="2"/>
    <x v="1"/>
    <n v="516025.95676605176"/>
    <n v="2.2000000000000002"/>
    <n v="1378.5580701044373"/>
    <n v="2343.5487191775433"/>
    <m/>
    <m/>
    <m/>
    <m/>
    <x v="1"/>
    <x v="0"/>
    <x v="1"/>
    <m/>
    <m/>
    <x v="0"/>
    <m/>
  </r>
  <r>
    <x v="3"/>
    <x v="1"/>
    <x v="3"/>
    <x v="1"/>
    <n v="30400.389709635379"/>
    <n v="11.5"/>
    <n v="1378.5580701044373"/>
    <n v="2343.5487191775433"/>
    <m/>
    <m/>
    <m/>
    <m/>
    <x v="1"/>
    <x v="0"/>
    <x v="1"/>
    <m/>
    <m/>
    <x v="0"/>
    <m/>
  </r>
  <r>
    <x v="0"/>
    <x v="2"/>
    <x v="4"/>
    <x v="2"/>
    <m/>
    <m/>
    <s v="dni (JIS)*koeficient"/>
    <s v="podiel JIS"/>
    <s v="uvazky lozko"/>
    <s v="Potrebný počet úväzkov"/>
    <m/>
    <m/>
    <x v="1"/>
    <x v="0"/>
    <x v="1"/>
    <m/>
    <m/>
    <x v="0"/>
    <m/>
  </r>
  <r>
    <x v="4"/>
    <x v="3"/>
    <x v="1"/>
    <x v="3"/>
    <n v="176539.16607507149"/>
    <n v="1.5"/>
    <n v="3850.1950241241989"/>
    <n v="0.27754352640746172"/>
    <n v="8"/>
    <n v="2.6366635008708865"/>
    <n v="1.1366635008708865"/>
    <n v="82884.393856003444"/>
    <x v="2"/>
    <x v="1"/>
    <x v="2"/>
    <n v="-1.1366635008708865"/>
    <n v="-82884.393856003444"/>
    <x v="1"/>
    <m/>
  </r>
  <r>
    <x v="4"/>
    <x v="3"/>
    <x v="1"/>
    <x v="3"/>
    <n v="176539.16607507149"/>
    <n v="1.5"/>
    <n v="2264.8206024259994"/>
    <n v="3850.1950241241989"/>
    <n v="0.27754352640746172"/>
    <n v="2.6366635008708865"/>
    <n v="1.1366635008708865"/>
    <n v="82884.393856003444"/>
    <x v="2"/>
    <x v="1"/>
    <x v="2"/>
    <n v="-1.1366635008708865"/>
    <n v="-82884.393856003444"/>
    <x v="1"/>
    <m/>
  </r>
  <r>
    <x v="5"/>
    <x v="3"/>
    <x v="2"/>
    <x v="3"/>
    <n v="206387.51353769336"/>
    <n v="10.5"/>
    <n v="2264.8206024259994"/>
    <n v="3850.1950241241989"/>
    <n v="0.27754352640746172"/>
    <n v="5.689642291352965"/>
    <n v="-4.810357708647035"/>
    <n v="-94552.168258527381"/>
    <x v="2"/>
    <x v="2"/>
    <x v="2"/>
    <n v="4.810357708647035"/>
    <n v="94552.168258527381"/>
    <x v="1"/>
    <m/>
  </r>
  <r>
    <x v="6"/>
    <x v="3"/>
    <x v="3"/>
    <x v="3"/>
    <n v="75810.378201443033"/>
    <n v="5.5"/>
    <n v="2264.8206024259994"/>
    <n v="3850.1950241241989"/>
    <n v="0.27754352640746172"/>
    <n v="3.4692940800932712"/>
    <n v="-2.0307059199067288"/>
    <n v="-27990.651600734254"/>
    <x v="2"/>
    <x v="3"/>
    <x v="2"/>
    <n v="2.0307059199067288"/>
    <n v="27990.651600734254"/>
    <x v="1"/>
    <m/>
  </r>
  <r>
    <x v="7"/>
    <x v="4"/>
    <x v="1"/>
    <x v="4"/>
    <n v="16749.118977938713"/>
    <n v="0.25"/>
    <n v="257.12474987435542"/>
    <n v="437.11207478640421"/>
    <n v="0.11848405178218377"/>
    <n v="1.2144615307673836"/>
    <n v="0.96446153076738361"/>
    <n v="14235.444051177292"/>
    <x v="3"/>
    <x v="4"/>
    <x v="3"/>
    <n v="-0.96446153076738361"/>
    <n v="-14235.444051177292"/>
    <x v="1"/>
    <m/>
  </r>
  <r>
    <x v="8"/>
    <x v="4"/>
    <x v="2"/>
    <x v="4"/>
    <n v="206801.26009884832"/>
    <n v="3.5"/>
    <n v="257.12474987435542"/>
    <n v="437.11207478640421"/>
    <n v="0.11848405178218377"/>
    <n v="1.4810506472772971"/>
    <n v="-2.0189493527227027"/>
    <n v="-119291.7914910883"/>
    <x v="3"/>
    <x v="5"/>
    <x v="3"/>
    <n v="2.0189493527227027"/>
    <n v="119291.7914910883"/>
    <x v="1"/>
    <m/>
  </r>
  <r>
    <x v="9"/>
    <x v="4"/>
    <x v="3"/>
    <x v="4"/>
    <n v="1137.6258901348983"/>
    <n v="0.6"/>
    <n v="257.12474987435542"/>
    <n v="437.11207478640421"/>
    <n v="0.11848405178218377"/>
    <n v="0.54502663819804531"/>
    <n v="-5.4973361801954668E-2"/>
    <n v="-104.23186608942751"/>
    <x v="3"/>
    <x v="6"/>
    <x v="3"/>
    <n v="5.4973361801954668E-2"/>
    <n v="104.23186608942751"/>
    <x v="1"/>
    <m/>
  </r>
  <r>
    <x v="10"/>
    <x v="5"/>
    <x v="1"/>
    <x v="5"/>
    <n v="0"/>
    <n v="0"/>
    <n v="100"/>
    <n v="170"/>
    <n v="0.15887850467289719"/>
    <n v="2.3831775700934577"/>
    <n v="2.3831775700934577"/>
    <n v="50134.698961240741"/>
    <x v="4"/>
    <x v="7"/>
    <x v="4"/>
    <n v="-2.3831775700934577"/>
    <n v="-50134.698961240741"/>
    <x v="1"/>
    <m/>
  </r>
  <r>
    <x v="11"/>
    <x v="5"/>
    <x v="2"/>
    <x v="5"/>
    <n v="0"/>
    <n v="0"/>
    <n v="100"/>
    <n v="170"/>
    <n v="0.15887850467289719"/>
    <n v="1.5887850467289719"/>
    <n v="1.5887850467289719"/>
    <n v="10507.965442575152"/>
    <x v="4"/>
    <x v="8"/>
    <x v="4"/>
    <n v="-1.5887850467289719"/>
    <n v="-10507.965442575152"/>
    <x v="1"/>
    <m/>
  </r>
  <r>
    <x v="12"/>
    <x v="5"/>
    <x v="3"/>
    <x v="5"/>
    <n v="0"/>
    <n v="0"/>
    <n v="100"/>
    <n v="170"/>
    <n v="0.15887850467289719"/>
    <n v="1.1121495327102804"/>
    <n v="1.1121495327102804"/>
    <n v="11923.128751036405"/>
    <x v="4"/>
    <x v="9"/>
    <x v="4"/>
    <n v="-1.1121495327102804"/>
    <n v="-11923.128751036405"/>
    <x v="1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3">
  <r>
    <x v="0"/>
    <s v="Odd.úrazovej chirurgie"/>
    <x v="0"/>
    <x v="0"/>
    <x v="0"/>
    <n v="-2"/>
    <n v="-42073.825794923607"/>
  </r>
  <r>
    <x v="1"/>
    <m/>
    <x v="1"/>
    <x v="1"/>
    <x v="1"/>
    <n v="-2"/>
    <n v="-42073.825794923607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Cieľové NS"/>
    <x v="2"/>
    <x v="2"/>
    <x v="2"/>
    <s v="Sum of Zmena úväzkov - cieľové NS SND"/>
    <s v="Sum of Suma zmena - Cieľové NS"/>
  </r>
  <r>
    <x v="0"/>
    <s v="Chirurgické oddelenie"/>
    <x v="3"/>
    <x v="3"/>
    <x v="0"/>
    <n v="2"/>
    <n v="42073.825794923607"/>
  </r>
  <r>
    <x v="1"/>
    <m/>
    <x v="1"/>
    <x v="1"/>
    <x v="1"/>
    <n v="2"/>
    <n v="42073.825794923607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Pôvodné NS"/>
    <x v="4"/>
    <x v="4"/>
    <x v="2"/>
    <s v="Sum of Zmena úväzkov Pôvodné NS"/>
    <s v="Sum of Suma zmena - Pôvodné NS"/>
  </r>
  <r>
    <x v="4"/>
    <s v="JIS úrazová"/>
    <x v="5"/>
    <x v="5"/>
    <x v="0"/>
    <n v="2.3831775700934577"/>
    <n v="50134.698961240741"/>
  </r>
  <r>
    <x v="4"/>
    <s v="JIS úrazová"/>
    <x v="6"/>
    <x v="5"/>
    <x v="3"/>
    <n v="1.1121495327102804"/>
    <n v="11923.128751036405"/>
  </r>
  <r>
    <x v="4"/>
    <s v="JIS úrazová"/>
    <x v="7"/>
    <x v="5"/>
    <x v="4"/>
    <n v="1.5887850467289719"/>
    <n v="10507.965442575152"/>
  </r>
  <r>
    <x v="4"/>
    <s v="JIS interná"/>
    <x v="8"/>
    <x v="6"/>
    <x v="0"/>
    <n v="2.273327001741773"/>
    <n v="165768.78771200689"/>
  </r>
  <r>
    <x v="4"/>
    <s v="JIS interná"/>
    <x v="9"/>
    <x v="6"/>
    <x v="3"/>
    <n v="-2.0307059199067288"/>
    <n v="-27990.651600734254"/>
  </r>
  <r>
    <x v="4"/>
    <s v="JIS interná"/>
    <x v="10"/>
    <x v="6"/>
    <x v="4"/>
    <n v="-4.810357708647035"/>
    <n v="-94552.168258527381"/>
  </r>
  <r>
    <x v="4"/>
    <s v="JIS chirurgická"/>
    <x v="11"/>
    <x v="7"/>
    <x v="0"/>
    <n v="0.96446153076738361"/>
    <n v="14235.444051177292"/>
  </r>
  <r>
    <x v="4"/>
    <s v="JIS chirurgická"/>
    <x v="12"/>
    <x v="7"/>
    <x v="3"/>
    <n v="-5.4973361801954668E-2"/>
    <n v="-104.23186608942751"/>
  </r>
  <r>
    <x v="4"/>
    <s v="JIS chirurgická"/>
    <x v="13"/>
    <x v="7"/>
    <x v="4"/>
    <n v="-2.0189493527227027"/>
    <n v="-119291.7914910883"/>
  </r>
  <r>
    <x v="1"/>
    <m/>
    <x v="1"/>
    <x v="1"/>
    <x v="1"/>
    <n v="-0.59308566103655469"/>
    <n v="10631.181701597132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Cieľové NS"/>
    <x v="2"/>
    <x v="2"/>
    <x v="2"/>
    <s v="Sum of Zmena úväzkov - cieľové NS SND"/>
    <s v="Sum of Suma zmena - Cieľové NS"/>
  </r>
  <r>
    <x v="4"/>
    <s v="Chirurgické oddelenie"/>
    <x v="3"/>
    <x v="3"/>
    <x v="0"/>
    <n v="-0.96446153076738361"/>
    <n v="-14235.444051177292"/>
  </r>
  <r>
    <x v="4"/>
    <s v="Chirurgické oddelenie"/>
    <x v="14"/>
    <x v="3"/>
    <x v="3"/>
    <n v="5.4973361801954668E-2"/>
    <n v="104.23186608942751"/>
  </r>
  <r>
    <x v="4"/>
    <s v="Chirurgické oddelenie"/>
    <x v="15"/>
    <x v="3"/>
    <x v="4"/>
    <n v="2.0189493527227027"/>
    <n v="119291.7914910883"/>
  </r>
  <r>
    <x v="4"/>
    <s v="Odd.úrazovej chirurgie"/>
    <x v="0"/>
    <x v="0"/>
    <x v="0"/>
    <n v="-2.3831775700934577"/>
    <n v="-50134.698961240741"/>
  </r>
  <r>
    <x v="4"/>
    <s v="Odd.úrazovej chirurgie"/>
    <x v="16"/>
    <x v="0"/>
    <x v="4"/>
    <n v="-1.5887850467289719"/>
    <n v="-10507.965442575152"/>
  </r>
  <r>
    <x v="4"/>
    <s v="Odd.úrazovej chirurgie"/>
    <x v="17"/>
    <x v="0"/>
    <x v="3"/>
    <n v="-1.1121495327102804"/>
    <n v="-11923.128751036405"/>
  </r>
  <r>
    <x v="4"/>
    <s v="Interné oddelenie"/>
    <x v="18"/>
    <x v="8"/>
    <x v="0"/>
    <n v="-2.273327001741773"/>
    <n v="-165768.78771200689"/>
  </r>
  <r>
    <x v="4"/>
    <s v="Interné oddelenie"/>
    <x v="19"/>
    <x v="8"/>
    <x v="4"/>
    <n v="4.810357708647035"/>
    <n v="94552.168258527381"/>
  </r>
  <r>
    <x v="4"/>
    <s v="Interné oddelenie"/>
    <x v="20"/>
    <x v="8"/>
    <x v="3"/>
    <n v="2.0307059199067288"/>
    <n v="27990.651600734254"/>
  </r>
  <r>
    <x v="1"/>
    <m/>
    <x v="1"/>
    <x v="1"/>
    <x v="1"/>
    <n v="0.59308566103655469"/>
    <n v="-10631.181701597106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Pôvodné NS"/>
    <x v="4"/>
    <x v="4"/>
    <x v="2"/>
    <s v="Sum of Zmena úväzkov Pôvodné NS"/>
    <s v="Sum of Suma zmena - Pôvodné NS"/>
  </r>
  <r>
    <x v="5"/>
    <s v="Centrálne operačné sály"/>
    <x v="21"/>
    <x v="9"/>
    <x v="0"/>
    <n v="1.6990553306342782"/>
    <n v="30725.295003019135"/>
  </r>
  <r>
    <x v="5"/>
    <s v="Centrálne operačné sály"/>
    <x v="22"/>
    <x v="9"/>
    <x v="4"/>
    <n v="-0.5"/>
    <n v="-50961.262747114408"/>
  </r>
  <r>
    <x v="5"/>
    <s v="Anestéziológia"/>
    <x v="23"/>
    <x v="10"/>
    <x v="0"/>
    <n v="1.7993702204228521"/>
    <n v="58627.683707657336"/>
  </r>
  <r>
    <x v="1"/>
    <m/>
    <x v="1"/>
    <x v="1"/>
    <x v="1"/>
    <n v="2.9984255510571303"/>
    <n v="38391.715963562063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Cieľové NS"/>
    <x v="2"/>
    <x v="2"/>
    <x v="2"/>
    <s v="Sum of Zmena úväzkov - cieľové NS SND"/>
    <s v="Sum of Suma zmena - Cieľové NS"/>
  </r>
  <r>
    <x v="5"/>
    <s v="Chirurgické oddelenie"/>
    <x v="3"/>
    <x v="3"/>
    <x v="0"/>
    <n v="-0.79937022042285211"/>
    <n v="-11798.697704358041"/>
  </r>
  <r>
    <x v="5"/>
    <s v="OAIM"/>
    <x v="24"/>
    <x v="11"/>
    <x v="0"/>
    <n v="-1.7993702204228521"/>
    <n v="-58627.683707657336"/>
  </r>
  <r>
    <x v="5"/>
    <s v="Odd.úrazovej chirurgie"/>
    <x v="0"/>
    <x v="0"/>
    <x v="0"/>
    <n v="-0.89968511021142605"/>
    <n v="-18926.597298661094"/>
  </r>
  <r>
    <x v="1"/>
    <m/>
    <x v="1"/>
    <x v="1"/>
    <x v="1"/>
    <n v="-3.4984255510571303"/>
    <n v="-89352.978710676485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Pôvodné NS"/>
    <x v="4"/>
    <x v="4"/>
    <x v="2"/>
    <s v="Sum of Zmena úväzkov Pôvodné NS"/>
    <s v="Sum of Suma zmena - Pôvodné NS"/>
  </r>
  <r>
    <x v="6"/>
    <s v="Gyn_JZS"/>
    <x v="25"/>
    <x v="12"/>
    <x v="0"/>
    <n v="1.7728369698443216"/>
    <n v="127589.76203709867"/>
  </r>
  <r>
    <x v="6"/>
    <s v="Gyn_JZS"/>
    <x v="26"/>
    <x v="12"/>
    <x v="4"/>
    <n v="1.7728369698443216"/>
    <n v="28254.878318986754"/>
  </r>
  <r>
    <x v="1"/>
    <m/>
    <x v="1"/>
    <x v="1"/>
    <x v="1"/>
    <n v="3.5456739396886432"/>
    <n v="155844.64035608544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Cieľové NS"/>
    <x v="2"/>
    <x v="2"/>
    <x v="2"/>
    <s v="Sum of Zmena úväzkov - cieľové NS SND"/>
    <s v="Sum of Suma zmena - Cieľové NS"/>
  </r>
  <r>
    <x v="6"/>
    <s v="Gynekologicko-pôrodnícke odd."/>
    <x v="27"/>
    <x v="13"/>
    <x v="0"/>
    <n v="-1.7728369698443216"/>
    <n v="-127589.76203709867"/>
  </r>
  <r>
    <x v="6"/>
    <s v="Gynekologicko-pôrodnícke odd."/>
    <x v="28"/>
    <x v="13"/>
    <x v="4"/>
    <n v="-1.7728369698443216"/>
    <n v="-28254.878318986754"/>
  </r>
  <r>
    <x v="1"/>
    <m/>
    <x v="1"/>
    <x v="1"/>
    <x v="1"/>
    <n v="-3.5456739396886432"/>
    <n v="-155844.64035608544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Pôvodné NS"/>
    <x v="4"/>
    <x v="4"/>
    <x v="2"/>
    <s v="Sum of Zmena úväzkov Pôvodné NS"/>
    <s v="Sum of Suma zmena - Pôvodné NS"/>
  </r>
  <r>
    <x v="7"/>
    <s v="Pôrodná sála"/>
    <x v="29"/>
    <x v="14"/>
    <x v="0"/>
    <n v="0.53981106612685559"/>
    <n v="38849.802121492372"/>
  </r>
  <r>
    <x v="7"/>
    <s v="Pôrodná sála"/>
    <x v="30"/>
    <x v="14"/>
    <x v="4"/>
    <n v="2.1592442645074224"/>
    <n v="34413.307592510704"/>
  </r>
  <r>
    <x v="1"/>
    <m/>
    <x v="1"/>
    <x v="1"/>
    <x v="1"/>
    <n v="2.6990553306342777"/>
    <n v="73263.109714003076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Cieľové NS"/>
    <x v="2"/>
    <x v="2"/>
    <x v="2"/>
    <s v="Sum of Zmena úväzkov - cieľové NS SND"/>
    <s v="Sum of Suma zmena - Cieľové NS"/>
  </r>
  <r>
    <x v="7"/>
    <s v="Gynekologicko-pôrodnícke odd."/>
    <x v="27"/>
    <x v="13"/>
    <x v="0"/>
    <n v="-0.53981106612685559"/>
    <n v="-38849.802121492372"/>
  </r>
  <r>
    <x v="7"/>
    <s v="Gynekologicko-pôrodnícke odd."/>
    <x v="28"/>
    <x v="13"/>
    <x v="4"/>
    <n v="-2.1592442645074224"/>
    <n v="-34413.307592510704"/>
  </r>
  <r>
    <x v="1"/>
    <m/>
    <x v="1"/>
    <x v="1"/>
    <x v="1"/>
    <n v="-2.6990553306342777"/>
    <n v="-73263.109714003076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Pôvodné NS"/>
    <x v="4"/>
    <x v="4"/>
    <x v="2"/>
    <s v="Sum of Zmena úväzkov Pôvodné NS"/>
    <s v="Sum of Suma zmena - Pôvodné NS"/>
  </r>
  <r>
    <x v="8"/>
    <s v="Rádiodiagnostické oddelenie 5"/>
    <x v="31"/>
    <x v="15"/>
    <x v="3"/>
    <n v="1.6"/>
    <n v="116670.43946427312"/>
  </r>
  <r>
    <x v="1"/>
    <m/>
    <x v="1"/>
    <x v="1"/>
    <x v="1"/>
    <n v="1.6"/>
    <n v="116670.43946427312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Cieľové NS"/>
    <x v="2"/>
    <x v="2"/>
    <x v="2"/>
    <s v="Sum of Zmena úväzkov - cieľové NS SND"/>
    <s v="Sum of Suma zmena - Cieľové NS"/>
  </r>
  <r>
    <x v="8"/>
    <s v="Interné oddelenie"/>
    <x v="18"/>
    <x v="8"/>
    <x v="3"/>
    <n v="-1.6"/>
    <n v="-116670.43946427312"/>
  </r>
  <r>
    <x v="1"/>
    <m/>
    <x v="1"/>
    <x v="1"/>
    <x v="1"/>
    <n v="-1.6"/>
    <n v="-116670.43946427312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Pôvodné NS"/>
    <x v="4"/>
    <x v="4"/>
    <x v="2"/>
    <s v="Sum of Zmena úväzkov Pôvodné NS"/>
    <s v="Sum of Suma zmena - Pôvodné NS"/>
  </r>
  <r>
    <x v="9"/>
    <s v="Rádiodiagnostické oddelenie 1"/>
    <x v="32"/>
    <x v="16"/>
    <x v="0"/>
    <n v="1.1225885694491564"/>
    <n v="-116031.18140687412"/>
  </r>
  <r>
    <x v="9"/>
    <s v="Rádiodiagnostické oddelenie 1"/>
    <x v="33"/>
    <x v="16"/>
    <x v="3"/>
    <n v="0.2143799178583545"/>
    <n v="-297809.16737186769"/>
  </r>
  <r>
    <x v="9"/>
    <s v="Rádiodiagnostické oddelenie 2"/>
    <x v="34"/>
    <x v="17"/>
    <x v="0"/>
    <n v="-2.3999486231245815"/>
    <n v="-12016.422300369082"/>
  </r>
  <r>
    <x v="9"/>
    <s v="Rádiodiagnostické oddelenie 2"/>
    <x v="35"/>
    <x v="17"/>
    <x v="3"/>
    <n v="-5.284393166060658E-2"/>
    <n v="9691.7701356084999"/>
  </r>
  <r>
    <x v="9"/>
    <s v="Rádiodiagnostické oddelenie 4"/>
    <x v="36"/>
    <x v="18"/>
    <x v="0"/>
    <n v="3.5545110557560506"/>
    <n v="102699.7394871197"/>
  </r>
  <r>
    <x v="9"/>
    <s v="Rádiodiagnostické oddelenie 4"/>
    <x v="37"/>
    <x v="18"/>
    <x v="3"/>
    <n v="1.1240171286229845"/>
    <n v="324657.42562231061"/>
  </r>
  <r>
    <x v="9"/>
    <s v="Rádiodiagnostické oddelenie 3"/>
    <x v="38"/>
    <x v="19"/>
    <x v="0"/>
    <n v="-2.4264801144526578"/>
    <n v="22252.490980289189"/>
  </r>
  <r>
    <x v="9"/>
    <s v="Rádiodiagnostické oddelenie 3"/>
    <x v="39"/>
    <x v="19"/>
    <x v="3"/>
    <n v="0.27604797056931651"/>
    <n v="70345.226496416217"/>
  </r>
  <r>
    <x v="9"/>
    <s v="Rádiodiagnostické oddelenie 5"/>
    <x v="40"/>
    <x v="15"/>
    <x v="0"/>
    <n v="0.14932911237203222"/>
    <n v="3095.3732398343141"/>
  </r>
  <r>
    <x v="9"/>
    <s v="Rádiodiagnostické oddelenie 5"/>
    <x v="31"/>
    <x v="15"/>
    <x v="3"/>
    <n v="-1.561601085390049"/>
    <n v="-106885.25488246768"/>
  </r>
  <r>
    <x v="1"/>
    <m/>
    <x v="1"/>
    <x v="1"/>
    <x v="1"/>
    <n v="0"/>
    <n v="0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Pôvodné NS"/>
    <x v="4"/>
    <x v="4"/>
    <x v="2"/>
    <s v="Sum of Zmena úväzkov Pôvodné NS"/>
    <s v="Sum of Suma zmena - Pôvodné NS"/>
  </r>
  <r>
    <x v="10"/>
    <s v="Chirurgická ambulancia"/>
    <x v="41"/>
    <x v="20"/>
    <x v="0"/>
    <n v="0.65"/>
    <n v="9593.994512049605"/>
  </r>
  <r>
    <x v="10"/>
    <s v="Urgentný príjem"/>
    <x v="42"/>
    <x v="21"/>
    <x v="0"/>
    <n v="4.05"/>
    <n v="59777.96580584754"/>
  </r>
  <r>
    <x v="1"/>
    <m/>
    <x v="1"/>
    <x v="1"/>
    <x v="1"/>
    <n v="4.7"/>
    <n v="69371.960317897145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Cieľové NS"/>
    <x v="2"/>
    <x v="2"/>
    <x v="2"/>
    <s v="Sum of Zmena úväzkov - cieľové NS SND"/>
    <s v="Sum of Suma zmena - Cieľové NS"/>
  </r>
  <r>
    <x v="10"/>
    <s v="Chirurgické oddelenie"/>
    <x v="3"/>
    <x v="3"/>
    <x v="0"/>
    <n v="-4.7"/>
    <n v="-69371.960317897145"/>
  </r>
  <r>
    <x v="1"/>
    <m/>
    <x v="1"/>
    <x v="1"/>
    <x v="1"/>
    <n v="-4.7"/>
    <n v="-69371.960317897145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azov Strediska"/>
    <x v="43"/>
    <x v="22"/>
    <x v="2"/>
    <s v="Average of Pocet uvazkov"/>
    <s v="Sum of Suma.2"/>
  </r>
  <r>
    <x v="11"/>
    <s v="Centrálne operačné sály"/>
    <x v="21"/>
    <x v="9"/>
    <x v="0"/>
    <n v="1"/>
    <n v="28173.206230792079"/>
  </r>
  <r>
    <x v="11"/>
    <s v="Centrálne operačné sály"/>
    <x v="22"/>
    <x v="9"/>
    <x v="4"/>
    <n v="0.5"/>
    <n v="50961.262747114408"/>
  </r>
  <r>
    <x v="11"/>
    <s v="Centrálne operačné sály"/>
    <x v="44"/>
    <x v="9"/>
    <x v="3"/>
    <n v="1.3000000000000003"/>
    <n v="350348.34368271555"/>
  </r>
  <r>
    <x v="11"/>
    <s v="Chirurgická ambulancia"/>
    <x v="41"/>
    <x v="20"/>
    <x v="0"/>
    <n v="0.1"/>
    <n v="10552.765088111359"/>
  </r>
  <r>
    <x v="11"/>
    <s v="Chirurgická ambulancia"/>
    <x v="45"/>
    <x v="20"/>
    <x v="4"/>
    <n v="9.9999999999999992E-2"/>
    <n v="15247.70390726734"/>
  </r>
  <r>
    <x v="11"/>
    <s v="Chirurgická ambulancia"/>
    <x v="46"/>
    <x v="20"/>
    <x v="3"/>
    <n v="0.14999999999999997"/>
    <n v="1239.9690024406593"/>
  </r>
  <r>
    <x v="11"/>
    <s v="Chirurgické oddelenie"/>
    <x v="3"/>
    <x v="3"/>
    <x v="0"/>
    <n v="10"/>
    <n v="147599.91556999393"/>
  </r>
  <r>
    <x v="11"/>
    <s v="Chirurgické oddelenie"/>
    <x v="15"/>
    <x v="3"/>
    <x v="4"/>
    <n v="9"/>
    <n v="256214.93315706862"/>
  </r>
  <r>
    <x v="11"/>
    <s v="Chirurgické oddelenie"/>
    <x v="14"/>
    <x v="3"/>
    <x v="3"/>
    <n v="4"/>
    <n v="84893.336931786253"/>
  </r>
  <r>
    <x v="11"/>
    <s v="Detská príjmová amb."/>
    <x v="47"/>
    <x v="23"/>
    <x v="0"/>
    <n v="1.5"/>
    <n v="26076.172286911558"/>
  </r>
  <r>
    <x v="11"/>
    <s v="Detská príjmová amb."/>
    <x v="48"/>
    <x v="23"/>
    <x v="4"/>
    <n v="1"/>
    <n v="20737.517024694866"/>
  </r>
  <r>
    <x v="11"/>
    <s v="Detská príjmová amb."/>
    <x v="49"/>
    <x v="23"/>
    <x v="3"/>
    <n v="0.14999999999999997"/>
    <n v="43.754045229346303"/>
  </r>
  <r>
    <x v="11"/>
    <s v="Detské oddelenie"/>
    <x v="50"/>
    <x v="24"/>
    <x v="0"/>
    <n v="5"/>
    <n v="121962.55277762291"/>
  </r>
  <r>
    <x v="11"/>
    <s v="Detské oddelenie"/>
    <x v="51"/>
    <x v="24"/>
    <x v="4"/>
    <n v="4"/>
    <n v="383735.33995588042"/>
  </r>
  <r>
    <x v="11"/>
    <s v="Detské oddelenie"/>
    <x v="52"/>
    <x v="24"/>
    <x v="3"/>
    <n v="3"/>
    <n v="32369.378306606184"/>
  </r>
  <r>
    <x v="11"/>
    <s v="Gynekologická príjmová amb."/>
    <x v="53"/>
    <x v="25"/>
    <x v="0"/>
    <n v="0.1"/>
    <n v="9.2138268249710329"/>
  </r>
  <r>
    <x v="11"/>
    <s v="Gynekologicko-pôrodnícke odd."/>
    <x v="27"/>
    <x v="13"/>
    <x v="0"/>
    <n v="8"/>
    <n v="575754.06744051701"/>
  </r>
  <r>
    <x v="11"/>
    <s v="Gynekologicko-pôrodnícke odd."/>
    <x v="28"/>
    <x v="13"/>
    <x v="4"/>
    <n v="22"/>
    <n v="350628.58773319348"/>
  </r>
  <r>
    <x v="11"/>
    <s v="Gynekologicko-pôrodnícke odd."/>
    <x v="54"/>
    <x v="13"/>
    <x v="3"/>
    <n v="13"/>
    <n v="145327.94049489495"/>
  </r>
  <r>
    <x v="11"/>
    <s v="Interná ambulancia"/>
    <x v="55"/>
    <x v="26"/>
    <x v="0"/>
    <n v="0.7"/>
    <n v="11094.199488425"/>
  </r>
  <r>
    <x v="11"/>
    <s v="Interná ambulancia"/>
    <x v="56"/>
    <x v="26"/>
    <x v="4"/>
    <n v="0.29999999999999993"/>
    <n v="244.74343031155098"/>
  </r>
  <r>
    <x v="11"/>
    <s v="Interná ambulancia"/>
    <x v="57"/>
    <x v="26"/>
    <x v="3"/>
    <n v="0.14999999999999997"/>
    <n v="107.01140906371599"/>
  </r>
  <r>
    <x v="11"/>
    <s v="Interné oddelenie"/>
    <x v="18"/>
    <x v="8"/>
    <x v="0"/>
    <n v="8"/>
    <n v="583352.19732136559"/>
  </r>
  <r>
    <x v="11"/>
    <s v="Interné oddelenie"/>
    <x v="19"/>
    <x v="8"/>
    <x v="4"/>
    <n v="10"/>
    <n v="161680.07393872776"/>
  </r>
  <r>
    <x v="11"/>
    <s v="Interné oddelenie"/>
    <x v="20"/>
    <x v="8"/>
    <x v="3"/>
    <n v="7"/>
    <n v="61977.344620870274"/>
  </r>
  <r>
    <x v="11"/>
    <s v="JIS chirurgická"/>
    <x v="11"/>
    <x v="7"/>
    <x v="0"/>
    <n v="0.25"/>
    <n v="16749.118977938713"/>
  </r>
  <r>
    <x v="11"/>
    <s v="JIS chirurgická"/>
    <x v="13"/>
    <x v="7"/>
    <x v="4"/>
    <n v="3.5"/>
    <n v="206801.26009884832"/>
  </r>
  <r>
    <x v="11"/>
    <s v="JIS chirurgická"/>
    <x v="12"/>
    <x v="7"/>
    <x v="3"/>
    <n v="0.59999999999999987"/>
    <n v="1137.6258901348983"/>
  </r>
  <r>
    <x v="11"/>
    <s v="JIS interná"/>
    <x v="8"/>
    <x v="6"/>
    <x v="0"/>
    <n v="1.5"/>
    <n v="176539.16607507149"/>
  </r>
  <r>
    <x v="11"/>
    <s v="JIS interná"/>
    <x v="10"/>
    <x v="6"/>
    <x v="4"/>
    <n v="10.5"/>
    <n v="206387.51353769336"/>
  </r>
  <r>
    <x v="11"/>
    <s v="JIS interná"/>
    <x v="9"/>
    <x v="6"/>
    <x v="3"/>
    <n v="5.5"/>
    <n v="75810.378201443033"/>
  </r>
  <r>
    <x v="11"/>
    <s v="Kardiologická ambulancia"/>
    <x v="58"/>
    <x v="27"/>
    <x v="0"/>
    <n v="4"/>
    <n v="27304.167640952051"/>
  </r>
  <r>
    <x v="11"/>
    <s v="Kardiologická ambulancia"/>
    <x v="59"/>
    <x v="27"/>
    <x v="4"/>
    <n v="0.5"/>
    <n v="10471.015550735747"/>
  </r>
  <r>
    <x v="11"/>
    <s v="Kardiologická ambulancia"/>
    <x v="60"/>
    <x v="27"/>
    <x v="3"/>
    <n v="0.25"/>
    <n v="56.36508085913519"/>
  </r>
  <r>
    <x v="11"/>
    <s v="OAIM"/>
    <x v="24"/>
    <x v="11"/>
    <x v="0"/>
    <n v="13"/>
    <n v="423570.35786689736"/>
  </r>
  <r>
    <x v="11"/>
    <s v="OAIM"/>
    <x v="61"/>
    <x v="11"/>
    <x v="4"/>
    <n v="2.1999999999999997"/>
    <n v="516025.95676605176"/>
  </r>
  <r>
    <x v="11"/>
    <s v="OAIM"/>
    <x v="62"/>
    <x v="11"/>
    <x v="3"/>
    <n v="11.5"/>
    <n v="30400.389709635379"/>
  </r>
  <r>
    <x v="11"/>
    <s v="Odd.úrazovej chirurgie"/>
    <x v="0"/>
    <x v="0"/>
    <x v="0"/>
    <n v="15"/>
    <n v="315553.69346192706"/>
  </r>
  <r>
    <x v="11"/>
    <s v="Odd.úrazovej chirurgie"/>
    <x v="16"/>
    <x v="0"/>
    <x v="4"/>
    <n v="10"/>
    <n v="66138.370726796551"/>
  </r>
  <r>
    <x v="11"/>
    <s v="Odd.úrazovej chirurgie"/>
    <x v="17"/>
    <x v="0"/>
    <x v="3"/>
    <n v="7"/>
    <n v="75045.575080052673"/>
  </r>
  <r>
    <x v="11"/>
    <s v="Ortopedická ambulancia"/>
    <x v="63"/>
    <x v="28"/>
    <x v="0"/>
    <n v="0.59999999999999987"/>
    <n v="68876.367854822747"/>
  </r>
  <r>
    <x v="11"/>
    <s v="Ortopedická ambulancia"/>
    <x v="64"/>
    <x v="28"/>
    <x v="4"/>
    <n v="0.25"/>
    <n v="17029.674645169831"/>
  </r>
  <r>
    <x v="11"/>
    <s v="Ortopedická ambulancia"/>
    <x v="65"/>
    <x v="28"/>
    <x v="3"/>
    <n v="9.9999999999999992E-2"/>
    <n v="181.0149107998682"/>
  </r>
  <r>
    <x v="11"/>
    <s v="Pracovisko klinickej biochémie"/>
    <x v="66"/>
    <x v="29"/>
    <x v="0"/>
    <n v="2"/>
    <n v="4852.5322800952908"/>
  </r>
  <r>
    <x v="11"/>
    <s v="Pracovisko klinickej biochémie"/>
    <x v="67"/>
    <x v="29"/>
    <x v="4"/>
    <n v="6.5"/>
    <n v="6584.363177447759"/>
  </r>
  <r>
    <x v="11"/>
    <s v="Pracovisko klinickej biochémie"/>
    <x v="68"/>
    <x v="29"/>
    <x v="3"/>
    <n v="0.5"/>
    <n v="343501.74828698015"/>
  </r>
  <r>
    <x v="11"/>
    <s v="Rádiodiagnostické oddelenie 1"/>
    <x v="32"/>
    <x v="16"/>
    <x v="0"/>
    <n v="0.10000000000000002"/>
    <n v="141373.64732719664"/>
  </r>
  <r>
    <x v="11"/>
    <s v="Rádiodiagnostické oddelenie 1"/>
    <x v="69"/>
    <x v="16"/>
    <x v="4"/>
    <n v="9.9999999999999992E-2"/>
    <n v="3057.5370374451759"/>
  </r>
  <r>
    <x v="11"/>
    <s v="Rádiodiagnostické oddelenie 1"/>
    <x v="33"/>
    <x v="16"/>
    <x v="3"/>
    <n v="9.9999999999999992E-2"/>
    <n v="377922.51318658539"/>
  </r>
  <r>
    <x v="11"/>
    <s v="Rádiodiagnostické oddelenie 2"/>
    <x v="34"/>
    <x v="17"/>
    <x v="0"/>
    <n v="2.7"/>
    <n v="18236.04677815819"/>
  </r>
  <r>
    <x v="11"/>
    <s v="Rádiodiagnostické oddelenie 2"/>
    <x v="70"/>
    <x v="17"/>
    <x v="4"/>
    <n v="1.5"/>
    <n v="263.78293016646074"/>
  </r>
  <r>
    <x v="11"/>
    <s v="Rádiodiagnostické oddelenie 2"/>
    <x v="35"/>
    <x v="17"/>
    <x v="3"/>
    <n v="0.12999999999999998"/>
    <n v="9969.8890018011753"/>
  </r>
  <r>
    <x v="11"/>
    <s v="Rádiodiagnostické oddelenie 3"/>
    <x v="38"/>
    <x v="19"/>
    <x v="0"/>
    <n v="3.5"/>
    <n v="0"/>
  </r>
  <r>
    <x v="11"/>
    <s v="Rádiodiagnostické oddelenie 3"/>
    <x v="39"/>
    <x v="19"/>
    <x v="3"/>
    <n v="0"/>
    <n v="0"/>
  </r>
  <r>
    <x v="11"/>
    <s v="Rádiodiagnostické oddelenie 4"/>
    <x v="36"/>
    <x v="18"/>
    <x v="0"/>
    <n v="1.4"/>
    <n v="0"/>
  </r>
  <r>
    <x v="11"/>
    <s v="Rádiodiagnostické oddelenie 4"/>
    <x v="37"/>
    <x v="18"/>
    <x v="3"/>
    <n v="0.15"/>
    <n v="0"/>
  </r>
  <r>
    <x v="11"/>
    <s v="Rádiodiagnostické oddelenie 5"/>
    <x v="40"/>
    <x v="15"/>
    <x v="0"/>
    <n v="0"/>
    <n v="0"/>
  </r>
  <r>
    <x v="11"/>
    <s v="Rádiodiagnostické oddelenie 5"/>
    <x v="31"/>
    <x v="15"/>
    <x v="3"/>
    <n v="0"/>
    <n v="0"/>
  </r>
  <r>
    <x v="11"/>
    <s v="Traumatologická ambulancia"/>
    <x v="71"/>
    <x v="30"/>
    <x v="0"/>
    <n v="1"/>
    <n v="24799.894825178944"/>
  </r>
  <r>
    <x v="11"/>
    <s v="Traumatologická ambulancia"/>
    <x v="72"/>
    <x v="30"/>
    <x v="4"/>
    <n v="0.5"/>
    <n v="1348.7494763088268"/>
  </r>
  <r>
    <x v="11"/>
    <s v="Traumatologická ambulancia"/>
    <x v="73"/>
    <x v="30"/>
    <x v="3"/>
    <n v="0.14999999999999997"/>
    <n v="1395.3574969059387"/>
  </r>
  <r>
    <x v="11"/>
    <s v="Urgentný príjem"/>
    <x v="42"/>
    <x v="21"/>
    <x v="0"/>
    <n v="0.14999999999999997"/>
    <n v="193587.17116534055"/>
  </r>
  <r>
    <x v="11"/>
    <s v="Urgentný príjem"/>
    <x v="74"/>
    <x v="21"/>
    <x v="4"/>
    <n v="7.5"/>
    <n v="316327.99763057765"/>
  </r>
  <r>
    <x v="11"/>
    <s v="Urgentný príjem"/>
    <x v="75"/>
    <x v="21"/>
    <x v="3"/>
    <n v="2.75"/>
    <n v="107009.47014479105"/>
  </r>
  <r>
    <x v="11"/>
    <s v="Úsek endoskopie"/>
    <x v="76"/>
    <x v="31"/>
    <x v="0"/>
    <n v="0.59999999999999987"/>
    <n v="30854.917598051034"/>
  </r>
  <r>
    <x v="11"/>
    <s v="Úsek endoskopie"/>
    <x v="77"/>
    <x v="31"/>
    <x v="4"/>
    <n v="0.39999999999999997"/>
    <n v="77742.449831717575"/>
  </r>
  <r>
    <x v="11"/>
    <s v="Úsek endoskopie"/>
    <x v="78"/>
    <x v="31"/>
    <x v="3"/>
    <n v="9.9999999999999992E-2"/>
    <n v="296.18774659448547"/>
  </r>
  <r>
    <x v="1"/>
    <m/>
    <x v="1"/>
    <x v="1"/>
    <x v="1"/>
    <n v="3.8209581646423683"/>
    <n v="7313533.7984156022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  <x v="0"/>
    <x v="0"/>
    <n v="0"/>
    <e v="#N/A"/>
    <m/>
    <m/>
    <m/>
    <m/>
    <e v="#N/A"/>
    <e v="#N/A"/>
    <x v="0"/>
    <x v="0"/>
    <x v="0"/>
    <e v="#N/A"/>
    <e v="#N/A"/>
    <x v="0"/>
    <m/>
  </r>
  <r>
    <x v="1"/>
    <x v="1"/>
    <x v="1"/>
    <x v="1"/>
    <n v="583352.19732136559"/>
    <n v="8"/>
    <m/>
    <m/>
    <m/>
    <m/>
    <m/>
    <m/>
    <x v="1"/>
    <x v="0"/>
    <x v="1"/>
    <m/>
    <m/>
    <x v="0"/>
    <m/>
  </r>
  <r>
    <x v="2"/>
    <x v="1"/>
    <x v="2"/>
    <x v="1"/>
    <n v="161680.07393872776"/>
    <n v="10"/>
    <m/>
    <m/>
    <m/>
    <m/>
    <m/>
    <m/>
    <x v="1"/>
    <x v="0"/>
    <x v="1"/>
    <m/>
    <m/>
    <x v="0"/>
    <m/>
  </r>
  <r>
    <x v="3"/>
    <x v="1"/>
    <x v="3"/>
    <x v="1"/>
    <n v="61977.344620870274"/>
    <n v="7"/>
    <m/>
    <m/>
    <m/>
    <m/>
    <m/>
    <m/>
    <x v="1"/>
    <x v="0"/>
    <x v="1"/>
    <m/>
    <m/>
    <x v="0"/>
    <m/>
  </r>
  <r>
    <x v="4"/>
    <x v="2"/>
    <x v="1"/>
    <x v="2"/>
    <n v="121962.55277762291"/>
    <n v="5"/>
    <m/>
    <m/>
    <m/>
    <m/>
    <m/>
    <m/>
    <x v="1"/>
    <x v="0"/>
    <x v="1"/>
    <m/>
    <m/>
    <x v="0"/>
    <m/>
  </r>
  <r>
    <x v="5"/>
    <x v="2"/>
    <x v="2"/>
    <x v="2"/>
    <n v="383735.33995588042"/>
    <n v="4"/>
    <m/>
    <m/>
    <m/>
    <m/>
    <m/>
    <m/>
    <x v="1"/>
    <x v="0"/>
    <x v="1"/>
    <m/>
    <m/>
    <x v="0"/>
    <m/>
  </r>
  <r>
    <x v="6"/>
    <x v="2"/>
    <x v="3"/>
    <x v="2"/>
    <n v="32369.378306606184"/>
    <n v="3"/>
    <m/>
    <m/>
    <m/>
    <m/>
    <m/>
    <m/>
    <x v="1"/>
    <x v="0"/>
    <x v="1"/>
    <m/>
    <m/>
    <x v="0"/>
    <m/>
  </r>
  <r>
    <x v="7"/>
    <x v="3"/>
    <x v="1"/>
    <x v="3"/>
    <n v="575754.06744051701"/>
    <n v="8"/>
    <m/>
    <m/>
    <m/>
    <m/>
    <m/>
    <m/>
    <x v="1"/>
    <x v="0"/>
    <x v="1"/>
    <m/>
    <m/>
    <x v="0"/>
    <m/>
  </r>
  <r>
    <x v="8"/>
    <x v="3"/>
    <x v="2"/>
    <x v="3"/>
    <n v="350628.58773319348"/>
    <n v="22"/>
    <m/>
    <m/>
    <m/>
    <m/>
    <m/>
    <m/>
    <x v="1"/>
    <x v="0"/>
    <x v="1"/>
    <m/>
    <m/>
    <x v="0"/>
    <m/>
  </r>
  <r>
    <x v="9"/>
    <x v="3"/>
    <x v="3"/>
    <x v="3"/>
    <n v="145327.94049489495"/>
    <n v="13"/>
    <m/>
    <m/>
    <m/>
    <m/>
    <m/>
    <m/>
    <x v="1"/>
    <x v="0"/>
    <x v="1"/>
    <m/>
    <m/>
    <x v="0"/>
    <m/>
  </r>
  <r>
    <x v="10"/>
    <x v="4"/>
    <x v="1"/>
    <x v="4"/>
    <n v="147599.91556999393"/>
    <n v="10"/>
    <m/>
    <m/>
    <m/>
    <m/>
    <m/>
    <m/>
    <x v="1"/>
    <x v="0"/>
    <x v="1"/>
    <m/>
    <m/>
    <x v="0"/>
    <m/>
  </r>
  <r>
    <x v="11"/>
    <x v="4"/>
    <x v="2"/>
    <x v="4"/>
    <n v="256214.93315706862"/>
    <n v="9"/>
    <m/>
    <m/>
    <m/>
    <m/>
    <m/>
    <m/>
    <x v="1"/>
    <x v="0"/>
    <x v="1"/>
    <m/>
    <m/>
    <x v="0"/>
    <m/>
  </r>
  <r>
    <x v="12"/>
    <x v="4"/>
    <x v="3"/>
    <x v="4"/>
    <n v="84893.336931786253"/>
    <n v="4"/>
    <m/>
    <m/>
    <m/>
    <m/>
    <m/>
    <m/>
    <x v="1"/>
    <x v="0"/>
    <x v="1"/>
    <m/>
    <m/>
    <x v="0"/>
    <m/>
  </r>
  <r>
    <x v="13"/>
    <x v="5"/>
    <x v="1"/>
    <x v="5"/>
    <n v="315553.69346192706"/>
    <n v="15"/>
    <m/>
    <m/>
    <m/>
    <n v="13"/>
    <n v="-2"/>
    <n v="-42073.825794923607"/>
    <x v="2"/>
    <x v="1"/>
    <x v="2"/>
    <n v="2"/>
    <n v="42073.825794923607"/>
    <x v="1"/>
    <m/>
  </r>
  <r>
    <x v="14"/>
    <x v="5"/>
    <x v="2"/>
    <x v="5"/>
    <n v="66138.370726796551"/>
    <n v="10"/>
    <m/>
    <m/>
    <m/>
    <m/>
    <m/>
    <m/>
    <x v="1"/>
    <x v="0"/>
    <x v="1"/>
    <m/>
    <m/>
    <x v="0"/>
    <m/>
  </r>
  <r>
    <x v="15"/>
    <x v="5"/>
    <x v="3"/>
    <x v="5"/>
    <n v="75045.575080052673"/>
    <n v="7"/>
    <m/>
    <m/>
    <m/>
    <m/>
    <m/>
    <m/>
    <x v="1"/>
    <x v="0"/>
    <x v="1"/>
    <m/>
    <m/>
    <x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x v="0"/>
    <x v="0"/>
    <n v="5.0500000000000007"/>
    <n v="0"/>
    <m/>
    <m/>
    <m/>
    <e v="#DIV/0!"/>
    <e v="#DIV/0!"/>
    <e v="#DIV/0!"/>
    <x v="0"/>
    <x v="0"/>
    <x v="0"/>
    <e v="#DIV/0!"/>
    <e v="#DIV/0!"/>
    <x v="0"/>
    <m/>
  </r>
  <r>
    <x v="1"/>
    <x v="1"/>
    <x v="1"/>
    <x v="1"/>
    <n v="28173.206230792079"/>
    <n v="1"/>
    <n v="200000"/>
    <n v="111150"/>
    <m/>
    <n v="1.7993702204228521"/>
    <n v="0.79937022042285211"/>
    <n v="11798.697704358041"/>
    <x v="1"/>
    <x v="1"/>
    <x v="1"/>
    <n v="-0.79937022042285211"/>
    <n v="-11798.697704358041"/>
    <x v="1"/>
    <m/>
  </r>
  <r>
    <x v="1"/>
    <x v="1"/>
    <x v="1"/>
    <x v="1"/>
    <n v="28173.206230792079"/>
    <m/>
    <n v="100000"/>
    <n v="111150"/>
    <m/>
    <n v="0.89968511021142605"/>
    <n v="0.89968511021142605"/>
    <n v="18926.597298661094"/>
    <x v="2"/>
    <x v="2"/>
    <x v="2"/>
    <n v="-0.89968511021142605"/>
    <n v="-18926.597298661094"/>
    <x v="1"/>
    <m/>
  </r>
  <r>
    <x v="2"/>
    <x v="1"/>
    <x v="2"/>
    <x v="1"/>
    <n v="50961.262747114408"/>
    <n v="0.5"/>
    <m/>
    <m/>
    <m/>
    <n v="0"/>
    <n v="-0.5"/>
    <n v="-50961.262747114408"/>
    <x v="3"/>
    <x v="3"/>
    <x v="3"/>
    <n v="0.5"/>
    <n v="50961.262747114408"/>
    <x v="1"/>
    <m/>
  </r>
  <r>
    <x v="3"/>
    <x v="1"/>
    <x v="3"/>
    <x v="1"/>
    <n v="350348.34368271555"/>
    <n v="1.3"/>
    <m/>
    <m/>
    <m/>
    <m/>
    <m/>
    <m/>
    <x v="4"/>
    <x v="0"/>
    <x v="4"/>
    <m/>
    <m/>
    <x v="0"/>
    <m/>
  </r>
  <r>
    <x v="3"/>
    <x v="1"/>
    <x v="3"/>
    <x v="1"/>
    <n v="350348.34368271555"/>
    <n v="1.3"/>
    <m/>
    <m/>
    <m/>
    <m/>
    <m/>
    <m/>
    <x v="4"/>
    <x v="0"/>
    <x v="4"/>
    <m/>
    <m/>
    <x v="0"/>
    <m/>
  </r>
  <r>
    <x v="4"/>
    <x v="2"/>
    <x v="1"/>
    <x v="2"/>
    <n v="0"/>
    <n v="0"/>
    <n v="200000"/>
    <n v="111150"/>
    <m/>
    <n v="1.7993702204228521"/>
    <n v="1.7993702204228521"/>
    <n v="58627.683707657336"/>
    <x v="5"/>
    <x v="4"/>
    <x v="5"/>
    <n v="-1.7993702204228521"/>
    <n v="-58627.683707657336"/>
    <x v="1"/>
    <m/>
  </r>
  <r>
    <x v="5"/>
    <x v="2"/>
    <x v="2"/>
    <x v="2"/>
    <n v="0"/>
    <n v="0"/>
    <m/>
    <m/>
    <m/>
    <m/>
    <m/>
    <m/>
    <x v="4"/>
    <x v="0"/>
    <x v="4"/>
    <m/>
    <m/>
    <x v="0"/>
    <m/>
  </r>
  <r>
    <x v="6"/>
    <x v="2"/>
    <x v="3"/>
    <x v="2"/>
    <n v="0"/>
    <n v="0"/>
    <m/>
    <m/>
    <m/>
    <m/>
    <m/>
    <m/>
    <x v="4"/>
    <x v="0"/>
    <x v="4"/>
    <m/>
    <m/>
    <x v="0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x v="0"/>
    <x v="0"/>
    <x v="0"/>
    <n v="5.0500000000000007"/>
    <n v="0"/>
    <n v="197050.82919819636"/>
    <n v="111150"/>
    <m/>
    <n v="1.7728369698443216"/>
    <n v="1.7728369698443216"/>
    <e v="#N/A"/>
    <x v="0"/>
    <x v="0"/>
    <x v="0"/>
    <n v="-1.7728369698443216"/>
    <e v="#N/A"/>
    <x v="0"/>
    <m/>
  </r>
  <r>
    <x v="1"/>
    <x v="1"/>
    <x v="1"/>
    <x v="1"/>
    <n v="0"/>
    <n v="0"/>
    <n v="197050.82919819636"/>
    <n v="111150"/>
    <m/>
    <n v="1.7728369698443216"/>
    <n v="1.7728369698443216"/>
    <n v="127589.76203709867"/>
    <x v="1"/>
    <x v="1"/>
    <x v="1"/>
    <n v="-1.7728369698443216"/>
    <n v="-127589.76203709867"/>
    <x v="1"/>
    <m/>
  </r>
  <r>
    <x v="2"/>
    <x v="1"/>
    <x v="2"/>
    <x v="1"/>
    <n v="0"/>
    <n v="0"/>
    <n v="197050.82919819636"/>
    <n v="111150"/>
    <m/>
    <n v="1.7728369698443216"/>
    <n v="1.7728369698443216"/>
    <n v="28254.878318986754"/>
    <x v="1"/>
    <x v="2"/>
    <x v="1"/>
    <n v="-1.7728369698443216"/>
    <n v="-28254.878318986754"/>
    <x v="1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x v="0"/>
    <x v="0"/>
    <x v="0"/>
    <n v="5.0500000000000007"/>
    <n v="0"/>
    <n v="60000"/>
    <n v="111150"/>
    <m/>
    <n v="0.53981106612685559"/>
    <n v="0.53981106612685559"/>
    <e v="#N/A"/>
    <x v="0"/>
    <x v="0"/>
    <x v="0"/>
    <n v="-0.53981106612685559"/>
    <e v="#N/A"/>
    <x v="0"/>
    <m/>
  </r>
  <r>
    <x v="1"/>
    <x v="1"/>
    <x v="1"/>
    <x v="1"/>
    <n v="0"/>
    <m/>
    <n v="60000"/>
    <n v="111150"/>
    <m/>
    <n v="0.53981106612685559"/>
    <n v="0.53981106612685559"/>
    <n v="38849.802121492372"/>
    <x v="1"/>
    <x v="1"/>
    <x v="1"/>
    <n v="-0.53981106612685559"/>
    <n v="-38849.802121492372"/>
    <x v="1"/>
    <m/>
  </r>
  <r>
    <x v="2"/>
    <x v="1"/>
    <x v="2"/>
    <x v="1"/>
    <n v="0"/>
    <m/>
    <n v="240000"/>
    <n v="111150"/>
    <m/>
    <n v="2.1592442645074224"/>
    <n v="2.1592442645074224"/>
    <n v="34413.307592510704"/>
    <x v="1"/>
    <x v="2"/>
    <x v="1"/>
    <n v="-2.1592442645074224"/>
    <n v="-34413.307592510704"/>
    <x v="1"/>
    <m/>
  </r>
  <r>
    <x v="3"/>
    <x v="1"/>
    <x v="3"/>
    <x v="1"/>
    <n v="0"/>
    <m/>
    <m/>
    <m/>
    <m/>
    <m/>
    <m/>
    <m/>
    <x v="2"/>
    <x v="0"/>
    <x v="2"/>
    <m/>
    <m/>
    <x v="0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3">
  <r>
    <s v="512.112000"/>
    <x v="0"/>
    <n v="7525.5704278898902"/>
    <x v="0"/>
    <s v="001"/>
    <x v="0"/>
    <n v="7525.5704278898902"/>
    <x v="0"/>
    <n v="1"/>
    <s v="Povodny Stav"/>
    <x v="0"/>
  </r>
  <r>
    <s v="521.111000"/>
    <x v="0"/>
    <n v="419803.42413472541"/>
    <x v="0"/>
    <s v="001"/>
    <x v="0"/>
    <n v="419803.42413472541"/>
    <x v="0"/>
    <n v="1"/>
    <s v="Povodny Stav"/>
    <x v="0"/>
  </r>
  <r>
    <s v="521.112000"/>
    <x v="0"/>
    <n v="40832.224129513132"/>
    <x v="1"/>
    <s v="001"/>
    <x v="1"/>
    <n v="40832.224129513132"/>
    <x v="1"/>
    <n v="1"/>
    <s v="Povodny Stav"/>
    <x v="0"/>
  </r>
  <r>
    <s v="521.114100"/>
    <x v="0"/>
    <n v="46265.706786050177"/>
    <x v="2"/>
    <s v="001"/>
    <x v="2"/>
    <n v="46265.706786050177"/>
    <x v="2"/>
    <n v="1"/>
    <s v="Povodny Stav"/>
    <x v="0"/>
  </r>
  <r>
    <s v="524.111000"/>
    <x v="0"/>
    <n v="51143.883091148411"/>
    <x v="0"/>
    <s v="001"/>
    <x v="0"/>
    <n v="51143.883091148411"/>
    <x v="0"/>
    <n v="1"/>
    <s v="Povodny Stav"/>
    <x v="0"/>
  </r>
  <r>
    <s v="524.112000"/>
    <x v="0"/>
    <n v="2420.4865442125988"/>
    <x v="1"/>
    <s v="001"/>
    <x v="1"/>
    <n v="2420.4865442125988"/>
    <x v="1"/>
    <n v="1"/>
    <s v="Povodny Stav"/>
    <x v="0"/>
  </r>
  <r>
    <s v="524.114100"/>
    <x v="0"/>
    <n v="34558.300597925052"/>
    <x v="2"/>
    <s v="001"/>
    <x v="2"/>
    <n v="34558.300597925052"/>
    <x v="2"/>
    <n v="1"/>
    <s v="Povodny Stav"/>
    <x v="0"/>
  </r>
  <r>
    <s v="524.121000"/>
    <x v="0"/>
    <n v="5603.7172596243954"/>
    <x v="0"/>
    <s v="001"/>
    <x v="0"/>
    <n v="5603.7172596243954"/>
    <x v="0"/>
    <n v="1"/>
    <s v="Povodny Stav"/>
    <x v="0"/>
  </r>
  <r>
    <s v="524.122000"/>
    <x v="0"/>
    <n v="1722.3296883733633"/>
    <x v="1"/>
    <s v="001"/>
    <x v="1"/>
    <n v="1722.3296883733633"/>
    <x v="1"/>
    <n v="1"/>
    <s v="Povodny Stav"/>
    <x v="0"/>
  </r>
  <r>
    <s v="524.124100"/>
    <x v="0"/>
    <n v="5483.8971397763489"/>
    <x v="2"/>
    <s v="001"/>
    <x v="2"/>
    <n v="5483.8971397763489"/>
    <x v="2"/>
    <n v="1"/>
    <s v="Povodny Stav"/>
    <x v="0"/>
  </r>
  <r>
    <s v="524.131000"/>
    <x v="0"/>
    <n v="47391.074841829344"/>
    <x v="0"/>
    <s v="001"/>
    <x v="0"/>
    <n v="47391.074841829344"/>
    <x v="0"/>
    <n v="1"/>
    <s v="Povodny Stav"/>
    <x v="0"/>
  </r>
  <r>
    <s v="524.132000"/>
    <x v="0"/>
    <n v="7914.4990297429049"/>
    <x v="1"/>
    <s v="001"/>
    <x v="1"/>
    <n v="7914.4990297429049"/>
    <x v="1"/>
    <n v="1"/>
    <s v="Povodny Stav"/>
    <x v="0"/>
  </r>
  <r>
    <s v="524.134100"/>
    <x v="0"/>
    <n v="30852.307703023271"/>
    <x v="2"/>
    <s v="001"/>
    <x v="2"/>
    <n v="30852.307703023271"/>
    <x v="2"/>
    <n v="1"/>
    <s v="Povodny Stav"/>
    <x v="0"/>
  </r>
  <r>
    <s v="524.141000"/>
    <x v="0"/>
    <n v="856.53709108983048"/>
    <x v="0"/>
    <s v="001"/>
    <x v="0"/>
    <n v="856.53709108983048"/>
    <x v="0"/>
    <n v="1"/>
    <s v="Povodny Stav"/>
    <x v="0"/>
  </r>
  <r>
    <s v="524.142000"/>
    <x v="0"/>
    <n v="414.34456482491373"/>
    <x v="1"/>
    <s v="001"/>
    <x v="1"/>
    <n v="414.34456482491373"/>
    <x v="1"/>
    <n v="1"/>
    <s v="Povodny Stav"/>
    <x v="0"/>
  </r>
  <r>
    <s v="524.144100"/>
    <x v="0"/>
    <n v="1856.4227583544555"/>
    <x v="2"/>
    <s v="001"/>
    <x v="2"/>
    <n v="1856.4227583544555"/>
    <x v="2"/>
    <n v="1"/>
    <s v="Povodny Stav"/>
    <x v="0"/>
  </r>
  <r>
    <s v="524.151000"/>
    <x v="0"/>
    <n v="13094.013848156281"/>
    <x v="0"/>
    <s v="001"/>
    <x v="0"/>
    <n v="13094.013848156281"/>
    <x v="0"/>
    <n v="1"/>
    <s v="Povodny Stav"/>
    <x v="0"/>
  </r>
  <r>
    <s v="524.152000"/>
    <x v="0"/>
    <n v="2807.359604963071"/>
    <x v="1"/>
    <s v="001"/>
    <x v="1"/>
    <n v="2807.359604963071"/>
    <x v="1"/>
    <n v="1"/>
    <s v="Povodny Stav"/>
    <x v="0"/>
  </r>
  <r>
    <s v="524.154100"/>
    <x v="0"/>
    <n v="7752.733170945392"/>
    <x v="2"/>
    <s v="001"/>
    <x v="2"/>
    <n v="7752.733170945392"/>
    <x v="2"/>
    <n v="1"/>
    <s v="Povodny Stav"/>
    <x v="0"/>
  </r>
  <r>
    <s v="524.161000"/>
    <x v="0"/>
    <n v="4781.2762250028463"/>
    <x v="0"/>
    <s v="001"/>
    <x v="0"/>
    <n v="4781.2762250028463"/>
    <x v="0"/>
    <n v="1"/>
    <s v="Povodny Stav"/>
    <x v="0"/>
  </r>
  <r>
    <s v="524.162000"/>
    <x v="0"/>
    <n v="748.37901152422853"/>
    <x v="1"/>
    <s v="001"/>
    <x v="1"/>
    <n v="748.37901152422853"/>
    <x v="1"/>
    <n v="1"/>
    <s v="Povodny Stav"/>
    <x v="0"/>
  </r>
  <r>
    <s v="524.164100"/>
    <x v="0"/>
    <n v="3670.7411686502492"/>
    <x v="2"/>
    <s v="001"/>
    <x v="2"/>
    <n v="3670.7411686502492"/>
    <x v="2"/>
    <n v="1"/>
    <s v="Povodny Stav"/>
    <x v="0"/>
  </r>
  <r>
    <s v="524.171000"/>
    <x v="0"/>
    <n v="27251.510402839987"/>
    <x v="0"/>
    <s v="001"/>
    <x v="0"/>
    <n v="27251.510402839987"/>
    <x v="0"/>
    <n v="1"/>
    <s v="Povodny Stav"/>
    <x v="0"/>
  </r>
  <r>
    <s v="524.172000"/>
    <x v="0"/>
    <n v="3793.110863184811"/>
    <x v="1"/>
    <s v="001"/>
    <x v="1"/>
    <n v="3793.110863184811"/>
    <x v="1"/>
    <n v="1"/>
    <s v="Povodny Stav"/>
    <x v="0"/>
  </r>
  <r>
    <s v="524.174100"/>
    <x v="0"/>
    <n v="24295.67698814192"/>
    <x v="2"/>
    <s v="001"/>
    <x v="2"/>
    <n v="24295.67698814192"/>
    <x v="2"/>
    <n v="1"/>
    <s v="Povodny Stav"/>
    <x v="0"/>
  </r>
  <r>
    <s v="524.181100000"/>
    <x v="0"/>
    <n v="570.64993768810609"/>
    <x v="0"/>
    <s v="001"/>
    <x v="0"/>
    <n v="570.64993768810609"/>
    <x v="0"/>
    <n v="1"/>
    <s v="Povodny Stav"/>
    <x v="0"/>
  </r>
  <r>
    <s v="524.181200000"/>
    <x v="0"/>
    <n v="321.39379538786091"/>
    <x v="1"/>
    <s v="001"/>
    <x v="1"/>
    <n v="321.39379538786091"/>
    <x v="1"/>
    <n v="1"/>
    <s v="Povodny Stav"/>
    <x v="0"/>
  </r>
  <r>
    <s v="524.181410000"/>
    <x v="0"/>
    <n v="1607.3372101391726"/>
    <x v="2"/>
    <s v="001"/>
    <x v="2"/>
    <n v="1607.3372101391726"/>
    <x v="2"/>
    <n v="1"/>
    <s v="Povodny Stav"/>
    <x v="0"/>
  </r>
  <r>
    <s v="527.121000"/>
    <x v="0"/>
    <n v="1020.4238972826647"/>
    <x v="0"/>
    <s v="001"/>
    <x v="0"/>
    <n v="1020.4238972826647"/>
    <x v="0"/>
    <n v="1"/>
    <s v="Povodny Stav"/>
    <x v="0"/>
  </r>
  <r>
    <s v="527.122000"/>
    <x v="0"/>
    <n v="181.90949208172071"/>
    <x v="1"/>
    <s v="001"/>
    <x v="1"/>
    <n v="181.90949208172071"/>
    <x v="1"/>
    <n v="1"/>
    <s v="Povodny Stav"/>
    <x v="0"/>
  </r>
  <r>
    <s v="527.124100"/>
    <x v="0"/>
    <n v="3543.0925514134428"/>
    <x v="2"/>
    <s v="001"/>
    <x v="2"/>
    <n v="3543.0925514134428"/>
    <x v="2"/>
    <n v="1"/>
    <s v="Povodny Stav"/>
    <x v="0"/>
  </r>
  <r>
    <s v="527.151000"/>
    <x v="0"/>
    <n v="4102.2882951278734"/>
    <x v="0"/>
    <s v="001"/>
    <x v="0"/>
    <n v="4102.2882951278734"/>
    <x v="0"/>
    <n v="1"/>
    <s v="Povodny Stav"/>
    <x v="0"/>
  </r>
  <r>
    <s v="527.152000"/>
    <x v="0"/>
    <n v="751.30562430421469"/>
    <x v="1"/>
    <s v="001"/>
    <x v="1"/>
    <n v="751.30562430421469"/>
    <x v="1"/>
    <n v="1"/>
    <s v="Povodny Stav"/>
    <x v="0"/>
  </r>
  <r>
    <s v="527.154100"/>
    <x v="0"/>
    <n v="395.01519410205617"/>
    <x v="2"/>
    <s v="001"/>
    <x v="2"/>
    <n v="395.01519410205617"/>
    <x v="2"/>
    <n v="1"/>
    <s v="Povodny Stav"/>
    <x v="0"/>
  </r>
  <r>
    <s v="527.161000"/>
    <x v="0"/>
    <n v="174.48361552729878"/>
    <x v="0"/>
    <s v="001"/>
    <x v="0"/>
    <n v="174.48361552729878"/>
    <x v="0"/>
    <n v="1"/>
    <s v="Povodny Stav"/>
    <x v="0"/>
  </r>
  <r>
    <s v="527.191000"/>
    <x v="0"/>
    <n v="33.344253433120222"/>
    <x v="0"/>
    <s v="001"/>
    <x v="0"/>
    <n v="33.344253433120222"/>
    <x v="0"/>
    <n v="1"/>
    <s v="Povodny Stav"/>
    <x v="0"/>
  </r>
  <r>
    <s v="527.192000"/>
    <x v="0"/>
    <n v="70.002272757451166"/>
    <x v="1"/>
    <s v="001"/>
    <x v="1"/>
    <n v="70.002272757451166"/>
    <x v="1"/>
    <n v="1"/>
    <s v="Povodny Stav"/>
    <x v="0"/>
  </r>
  <r>
    <s v="527.194100"/>
    <x v="0"/>
    <n v="1398.8426702062427"/>
    <x v="2"/>
    <s v="001"/>
    <x v="2"/>
    <n v="1398.8426702062427"/>
    <x v="2"/>
    <n v="1"/>
    <s v="Povodny Stav"/>
    <x v="0"/>
  </r>
  <r>
    <s v="512.112000"/>
    <x v="1"/>
    <n v="200.12826365247591"/>
    <x v="0"/>
    <s v="196"/>
    <x v="3"/>
    <n v="200.12826365247591"/>
    <x v="3"/>
    <n v="2"/>
    <s v="Povodny Stav"/>
    <x v="1"/>
  </r>
  <r>
    <s v="521.111000"/>
    <x v="1"/>
    <n v="121177.03259031358"/>
    <x v="0"/>
    <s v="196"/>
    <x v="3"/>
    <n v="121177.03259031358"/>
    <x v="3"/>
    <n v="2"/>
    <s v="Povodny Stav"/>
    <x v="1"/>
  </r>
  <r>
    <s v="521.112000"/>
    <x v="1"/>
    <n v="61565.679937946414"/>
    <x v="1"/>
    <s v="196"/>
    <x v="4"/>
    <n v="61565.679937946414"/>
    <x v="4"/>
    <n v="2"/>
    <s v="Povodny Stav"/>
    <x v="1"/>
  </r>
  <r>
    <s v="521.114100"/>
    <x v="1"/>
    <n v="148809.26603450626"/>
    <x v="2"/>
    <s v="196"/>
    <x v="5"/>
    <n v="148809.26603450626"/>
    <x v="5"/>
    <n v="2"/>
    <s v="Povodny Stav"/>
    <x v="1"/>
  </r>
  <r>
    <s v="524.111000"/>
    <x v="1"/>
    <n v="25813.669952524655"/>
    <x v="0"/>
    <s v="196"/>
    <x v="3"/>
    <n v="25813.669952524655"/>
    <x v="3"/>
    <n v="2"/>
    <s v="Povodny Stav"/>
    <x v="1"/>
  </r>
  <r>
    <s v="524.112000"/>
    <x v="1"/>
    <n v="7842.2830521279757"/>
    <x v="1"/>
    <s v="196"/>
    <x v="4"/>
    <n v="7842.2830521279757"/>
    <x v="4"/>
    <n v="2"/>
    <s v="Povodny Stav"/>
    <x v="1"/>
  </r>
  <r>
    <s v="524.114100"/>
    <x v="1"/>
    <n v="9929.4669588012039"/>
    <x v="2"/>
    <s v="196"/>
    <x v="5"/>
    <n v="9929.4669588012039"/>
    <x v="5"/>
    <n v="2"/>
    <s v="Povodny Stav"/>
    <x v="1"/>
  </r>
  <r>
    <s v="524.121000"/>
    <x v="1"/>
    <n v="21.412246888017727"/>
    <x v="0"/>
    <s v="196"/>
    <x v="3"/>
    <n v="21.412246888017727"/>
    <x v="3"/>
    <n v="2"/>
    <s v="Povodny Stav"/>
    <x v="1"/>
  </r>
  <r>
    <s v="524.122000"/>
    <x v="1"/>
    <n v="401.46505408253273"/>
    <x v="1"/>
    <s v="196"/>
    <x v="4"/>
    <n v="401.46505408253273"/>
    <x v="4"/>
    <n v="2"/>
    <s v="Povodny Stav"/>
    <x v="1"/>
  </r>
  <r>
    <s v="524.124100"/>
    <x v="1"/>
    <n v="3259.6869975382501"/>
    <x v="2"/>
    <s v="196"/>
    <x v="5"/>
    <n v="3259.6869975382501"/>
    <x v="5"/>
    <n v="2"/>
    <s v="Povodny Stav"/>
    <x v="1"/>
  </r>
  <r>
    <s v="524.131000"/>
    <x v="1"/>
    <n v="15915.407842091114"/>
    <x v="0"/>
    <s v="196"/>
    <x v="3"/>
    <n v="15915.407842091114"/>
    <x v="3"/>
    <n v="2"/>
    <s v="Povodny Stav"/>
    <x v="1"/>
  </r>
  <r>
    <s v="524.132000"/>
    <x v="1"/>
    <n v="1110.3760817252387"/>
    <x v="1"/>
    <s v="196"/>
    <x v="4"/>
    <n v="1110.3760817252387"/>
    <x v="4"/>
    <n v="2"/>
    <s v="Povodny Stav"/>
    <x v="1"/>
  </r>
  <r>
    <s v="524.134100"/>
    <x v="1"/>
    <n v="32165.981183445365"/>
    <x v="2"/>
    <s v="196"/>
    <x v="5"/>
    <n v="32165.981183445365"/>
    <x v="5"/>
    <n v="2"/>
    <s v="Povodny Stav"/>
    <x v="1"/>
  </r>
  <r>
    <s v="524.141000"/>
    <x v="1"/>
    <n v="1370.9864555441379"/>
    <x v="0"/>
    <s v="196"/>
    <x v="3"/>
    <n v="1370.9864555441379"/>
    <x v="3"/>
    <n v="2"/>
    <s v="Povodny Stav"/>
    <x v="1"/>
  </r>
  <r>
    <s v="524.142000"/>
    <x v="1"/>
    <n v="106.59094402933583"/>
    <x v="1"/>
    <s v="196"/>
    <x v="4"/>
    <n v="106.59094402933583"/>
    <x v="4"/>
    <n v="2"/>
    <s v="Povodny Stav"/>
    <x v="1"/>
  </r>
  <r>
    <s v="524.144100"/>
    <x v="1"/>
    <n v="606.30709692462005"/>
    <x v="2"/>
    <s v="196"/>
    <x v="5"/>
    <n v="606.30709692462005"/>
    <x v="5"/>
    <n v="2"/>
    <s v="Povodny Stav"/>
    <x v="1"/>
  </r>
  <r>
    <s v="524.151000"/>
    <x v="1"/>
    <n v="326.26407772042432"/>
    <x v="0"/>
    <s v="196"/>
    <x v="3"/>
    <n v="326.26407772042432"/>
    <x v="3"/>
    <n v="2"/>
    <s v="Povodny Stav"/>
    <x v="1"/>
  </r>
  <r>
    <s v="524.152000"/>
    <x v="1"/>
    <n v="360.60868842084028"/>
    <x v="1"/>
    <s v="196"/>
    <x v="4"/>
    <n v="360.60868842084028"/>
    <x v="4"/>
    <n v="2"/>
    <s v="Povodny Stav"/>
    <x v="1"/>
  </r>
  <r>
    <s v="524.154100"/>
    <x v="1"/>
    <n v="14.180984933983876"/>
    <x v="2"/>
    <s v="196"/>
    <x v="5"/>
    <n v="14.180984933983876"/>
    <x v="5"/>
    <n v="2"/>
    <s v="Povodny Stav"/>
    <x v="1"/>
  </r>
  <r>
    <s v="524.161000"/>
    <x v="1"/>
    <n v="1389.9279543873583"/>
    <x v="0"/>
    <s v="196"/>
    <x v="3"/>
    <n v="1389.9279543873583"/>
    <x v="3"/>
    <n v="2"/>
    <s v="Povodny Stav"/>
    <x v="1"/>
  </r>
  <r>
    <s v="524.162000"/>
    <x v="1"/>
    <n v="430.80268914972294"/>
    <x v="1"/>
    <s v="196"/>
    <x v="4"/>
    <n v="430.80268914972294"/>
    <x v="4"/>
    <n v="2"/>
    <s v="Povodny Stav"/>
    <x v="1"/>
  </r>
  <r>
    <s v="524.164100"/>
    <x v="1"/>
    <n v="439.29076143219692"/>
    <x v="2"/>
    <s v="196"/>
    <x v="5"/>
    <n v="439.29076143219692"/>
    <x v="5"/>
    <n v="2"/>
    <s v="Povodny Stav"/>
    <x v="1"/>
  </r>
  <r>
    <s v="524.171000"/>
    <x v="1"/>
    <n v="9398.3902936597206"/>
    <x v="0"/>
    <s v="196"/>
    <x v="3"/>
    <n v="9398.3902936597206"/>
    <x v="3"/>
    <n v="2"/>
    <s v="Povodny Stav"/>
    <x v="1"/>
  </r>
  <r>
    <s v="524.172000"/>
    <x v="1"/>
    <n v="2905.264459612129"/>
    <x v="1"/>
    <s v="196"/>
    <x v="4"/>
    <n v="2905.264459612129"/>
    <x v="4"/>
    <n v="2"/>
    <s v="Povodny Stav"/>
    <x v="1"/>
  </r>
  <r>
    <s v="524.174100"/>
    <x v="1"/>
    <n v="7925.9819156322428"/>
    <x v="2"/>
    <s v="196"/>
    <x v="5"/>
    <n v="7925.9819156322428"/>
    <x v="5"/>
    <n v="2"/>
    <s v="Povodny Stav"/>
    <x v="1"/>
  </r>
  <r>
    <s v="524.181100000"/>
    <x v="1"/>
    <n v="742.03213267612591"/>
    <x v="0"/>
    <s v="196"/>
    <x v="3"/>
    <n v="742.03213267612591"/>
    <x v="3"/>
    <n v="2"/>
    <s v="Povodny Stav"/>
    <x v="1"/>
  </r>
  <r>
    <s v="524.181200000"/>
    <x v="1"/>
    <n v="295.56854361309922"/>
    <x v="1"/>
    <s v="196"/>
    <x v="4"/>
    <n v="295.56854361309922"/>
    <x v="4"/>
    <n v="2"/>
    <s v="Povodny Stav"/>
    <x v="1"/>
  </r>
  <r>
    <s v="524.181410000"/>
    <x v="1"/>
    <n v="295.14939447518111"/>
    <x v="2"/>
    <s v="196"/>
    <x v="5"/>
    <n v="295.14939447518111"/>
    <x v="5"/>
    <n v="2"/>
    <s v="Povodny Stav"/>
    <x v="1"/>
  </r>
  <r>
    <s v="527.121000"/>
    <x v="1"/>
    <n v="99.054839918059002"/>
    <x v="0"/>
    <s v="196"/>
    <x v="3"/>
    <n v="99.054839918059002"/>
    <x v="3"/>
    <n v="2"/>
    <s v="Povodny Stav"/>
    <x v="1"/>
  </r>
  <r>
    <s v="527.122000"/>
    <x v="1"/>
    <n v="414.69785333250263"/>
    <x v="1"/>
    <s v="196"/>
    <x v="4"/>
    <n v="414.69785333250263"/>
    <x v="4"/>
    <n v="2"/>
    <s v="Povodny Stav"/>
    <x v="1"/>
  </r>
  <r>
    <s v="527.124100"/>
    <x v="1"/>
    <n v="1229.7879335881476"/>
    <x v="2"/>
    <s v="196"/>
    <x v="5"/>
    <n v="1229.7879335881476"/>
    <x v="5"/>
    <n v="2"/>
    <s v="Povodny Stav"/>
    <x v="1"/>
  </r>
  <r>
    <s v="527.151000"/>
    <x v="1"/>
    <n v="54.347272124848452"/>
    <x v="0"/>
    <s v="196"/>
    <x v="3"/>
    <n v="54.347272124848452"/>
    <x v="3"/>
    <n v="2"/>
    <s v="Povodny Stav"/>
    <x v="1"/>
  </r>
  <r>
    <s v="527.152000"/>
    <x v="1"/>
    <n v="362.57884578904668"/>
    <x v="1"/>
    <s v="196"/>
    <x v="4"/>
    <n v="362.57884578904668"/>
    <x v="4"/>
    <n v="2"/>
    <s v="Povodny Stav"/>
    <x v="1"/>
  </r>
  <r>
    <s v="527.154100"/>
    <x v="1"/>
    <n v="481.1432609305221"/>
    <x v="2"/>
    <s v="196"/>
    <x v="5"/>
    <n v="481.1432609305221"/>
    <x v="5"/>
    <n v="2"/>
    <s v="Povodny Stav"/>
    <x v="1"/>
  </r>
  <r>
    <s v="527.161000"/>
    <x v="1"/>
    <n v="30.512153570990822"/>
    <x v="0"/>
    <s v="196"/>
    <x v="3"/>
    <n v="30.512153570990822"/>
    <x v="3"/>
    <n v="2"/>
    <s v="Povodny Stav"/>
    <x v="1"/>
  </r>
  <r>
    <s v="527.192000"/>
    <x v="1"/>
    <n v="14.462051614207054"/>
    <x v="1"/>
    <s v="196"/>
    <x v="4"/>
    <n v="14.462051614207054"/>
    <x v="4"/>
    <n v="2"/>
    <s v="Povodny Stav"/>
    <x v="1"/>
  </r>
  <r>
    <s v="527.194100"/>
    <x v="1"/>
    <n v="1231.2710154853673"/>
    <x v="2"/>
    <s v="196"/>
    <x v="5"/>
    <n v="1231.2710154853673"/>
    <x v="5"/>
    <n v="2"/>
    <s v="Povodny Stav"/>
    <x v="1"/>
  </r>
  <r>
    <s v="512.112000"/>
    <x v="2"/>
    <n v="1508.7508916538509"/>
    <x v="0"/>
    <s v="007"/>
    <x v="6"/>
    <n v="1508.7508916538509"/>
    <x v="6"/>
    <n v="1"/>
    <s v="Povodny Stav"/>
    <x v="2"/>
  </r>
  <r>
    <s v="521.111000"/>
    <x v="2"/>
    <n v="32893.116506776343"/>
    <x v="0"/>
    <s v="007"/>
    <x v="6"/>
    <n v="32893.116506776343"/>
    <x v="6"/>
    <n v="1"/>
    <s v="Povodny Stav"/>
    <x v="2"/>
  </r>
  <r>
    <s v="521.112000"/>
    <x v="2"/>
    <n v="20389.973840738447"/>
    <x v="1"/>
    <s v="007"/>
    <x v="7"/>
    <n v="20389.973840738447"/>
    <x v="7"/>
    <n v="1"/>
    <s v="Povodny Stav"/>
    <x v="2"/>
  </r>
  <r>
    <s v="521.114100"/>
    <x v="2"/>
    <n v="333010.02854859497"/>
    <x v="2"/>
    <s v="007"/>
    <x v="8"/>
    <n v="333010.02854859497"/>
    <x v="8"/>
    <n v="1"/>
    <s v="Povodny Stav"/>
    <x v="2"/>
  </r>
  <r>
    <s v="524.111000"/>
    <x v="2"/>
    <n v="4820.1157229679729"/>
    <x v="0"/>
    <s v="007"/>
    <x v="6"/>
    <n v="4820.1157229679729"/>
    <x v="6"/>
    <n v="1"/>
    <s v="Povodny Stav"/>
    <x v="2"/>
  </r>
  <r>
    <s v="524.112000"/>
    <x v="2"/>
    <n v="5930.9479741710829"/>
    <x v="1"/>
    <s v="007"/>
    <x v="7"/>
    <n v="5930.9479741710829"/>
    <x v="7"/>
    <n v="1"/>
    <s v="Povodny Stav"/>
    <x v="2"/>
  </r>
  <r>
    <s v="524.114100"/>
    <x v="2"/>
    <n v="17583.22661008194"/>
    <x v="2"/>
    <s v="007"/>
    <x v="8"/>
    <n v="17583.22661008194"/>
    <x v="8"/>
    <n v="1"/>
    <s v="Povodny Stav"/>
    <x v="2"/>
  </r>
  <r>
    <s v="524.121000"/>
    <x v="2"/>
    <n v="6577.1324398591887"/>
    <x v="0"/>
    <s v="007"/>
    <x v="6"/>
    <n v="6577.1324398591887"/>
    <x v="6"/>
    <n v="1"/>
    <s v="Povodny Stav"/>
    <x v="2"/>
  </r>
  <r>
    <s v="524.122000"/>
    <x v="2"/>
    <n v="806.39701134864845"/>
    <x v="1"/>
    <s v="007"/>
    <x v="7"/>
    <n v="806.39701134864845"/>
    <x v="7"/>
    <n v="1"/>
    <s v="Povodny Stav"/>
    <x v="2"/>
  </r>
  <r>
    <s v="524.124100"/>
    <x v="2"/>
    <n v="4283.6808537539173"/>
    <x v="2"/>
    <s v="007"/>
    <x v="8"/>
    <n v="4283.6808537539173"/>
    <x v="8"/>
    <n v="1"/>
    <s v="Povodny Stav"/>
    <x v="2"/>
  </r>
  <r>
    <s v="524.131000"/>
    <x v="2"/>
    <n v="45845.893950522528"/>
    <x v="0"/>
    <s v="007"/>
    <x v="6"/>
    <n v="45845.893950522528"/>
    <x v="6"/>
    <n v="1"/>
    <s v="Povodny Stav"/>
    <x v="2"/>
  </r>
  <r>
    <s v="524.132000"/>
    <x v="2"/>
    <n v="1879.8359478110096"/>
    <x v="1"/>
    <s v="007"/>
    <x v="7"/>
    <n v="1879.8359478110096"/>
    <x v="7"/>
    <n v="1"/>
    <s v="Povodny Stav"/>
    <x v="2"/>
  </r>
  <r>
    <s v="524.134100"/>
    <x v="2"/>
    <n v="5388.5743983300417"/>
    <x v="2"/>
    <s v="007"/>
    <x v="8"/>
    <n v="5388.5743983300417"/>
    <x v="8"/>
    <n v="1"/>
    <s v="Povodny Stav"/>
    <x v="2"/>
  </r>
  <r>
    <s v="524.141000"/>
    <x v="2"/>
    <n v="340.8705572944508"/>
    <x v="0"/>
    <s v="007"/>
    <x v="6"/>
    <n v="340.8705572944508"/>
    <x v="6"/>
    <n v="1"/>
    <s v="Povodny Stav"/>
    <x v="2"/>
  </r>
  <r>
    <s v="524.142000"/>
    <x v="2"/>
    <n v="168.2787245102069"/>
    <x v="1"/>
    <s v="007"/>
    <x v="7"/>
    <n v="168.2787245102069"/>
    <x v="7"/>
    <n v="1"/>
    <s v="Povodny Stav"/>
    <x v="2"/>
  </r>
  <r>
    <s v="524.144100"/>
    <x v="2"/>
    <n v="174.77623972549992"/>
    <x v="2"/>
    <s v="007"/>
    <x v="8"/>
    <n v="174.77623972549992"/>
    <x v="8"/>
    <n v="1"/>
    <s v="Povodny Stav"/>
    <x v="2"/>
  </r>
  <r>
    <s v="524.151000"/>
    <x v="2"/>
    <n v="940.48200358081181"/>
    <x v="0"/>
    <s v="007"/>
    <x v="6"/>
    <n v="940.48200358081181"/>
    <x v="6"/>
    <n v="1"/>
    <s v="Povodny Stav"/>
    <x v="2"/>
  </r>
  <r>
    <s v="524.152000"/>
    <x v="2"/>
    <n v="1120.9515686128268"/>
    <x v="1"/>
    <s v="007"/>
    <x v="7"/>
    <n v="1120.9515686128268"/>
    <x v="7"/>
    <n v="1"/>
    <s v="Povodny Stav"/>
    <x v="2"/>
  </r>
  <r>
    <s v="524.154100"/>
    <x v="2"/>
    <n v="2433.2098298094352"/>
    <x v="2"/>
    <s v="007"/>
    <x v="8"/>
    <n v="2433.2098298094352"/>
    <x v="8"/>
    <n v="1"/>
    <s v="Povodny Stav"/>
    <x v="2"/>
  </r>
  <r>
    <s v="524.161000"/>
    <x v="2"/>
    <n v="2723.6826925059522"/>
    <x v="0"/>
    <s v="007"/>
    <x v="6"/>
    <n v="2723.6826925059522"/>
    <x v="6"/>
    <n v="1"/>
    <s v="Povodny Stav"/>
    <x v="2"/>
  </r>
  <r>
    <s v="524.162000"/>
    <x v="2"/>
    <n v="499.59401072860828"/>
    <x v="1"/>
    <s v="007"/>
    <x v="7"/>
    <n v="499.59401072860828"/>
    <x v="7"/>
    <n v="1"/>
    <s v="Povodny Stav"/>
    <x v="2"/>
  </r>
  <r>
    <s v="524.164100"/>
    <x v="2"/>
    <n v="127.39361075095321"/>
    <x v="2"/>
    <s v="007"/>
    <x v="8"/>
    <n v="127.39361075095321"/>
    <x v="8"/>
    <n v="1"/>
    <s v="Povodny Stav"/>
    <x v="2"/>
  </r>
  <r>
    <s v="524.171000"/>
    <x v="2"/>
    <n v="23125.088992413992"/>
    <x v="0"/>
    <s v="007"/>
    <x v="6"/>
    <n v="23125.088992413992"/>
    <x v="6"/>
    <n v="1"/>
    <s v="Povodny Stav"/>
    <x v="2"/>
  </r>
  <r>
    <s v="524.172000"/>
    <x v="2"/>
    <n v="678.28135970905578"/>
    <x v="1"/>
    <s v="007"/>
    <x v="7"/>
    <n v="678.28135970905578"/>
    <x v="7"/>
    <n v="1"/>
    <s v="Povodny Stav"/>
    <x v="2"/>
  </r>
  <r>
    <s v="524.174100"/>
    <x v="2"/>
    <n v="4813.564123424444"/>
    <x v="2"/>
    <s v="007"/>
    <x v="8"/>
    <n v="4813.564123424444"/>
    <x v="8"/>
    <n v="1"/>
    <s v="Povodny Stav"/>
    <x v="2"/>
  </r>
  <r>
    <s v="524.181100000"/>
    <x v="2"/>
    <n v="692.65814330594742"/>
    <x v="0"/>
    <s v="007"/>
    <x v="6"/>
    <n v="692.65814330594742"/>
    <x v="6"/>
    <n v="1"/>
    <s v="Povodny Stav"/>
    <x v="2"/>
  </r>
  <r>
    <s v="524.181200000"/>
    <x v="2"/>
    <n v="85.797787728384705"/>
    <x v="1"/>
    <s v="007"/>
    <x v="7"/>
    <n v="85.797787728384705"/>
    <x v="7"/>
    <n v="1"/>
    <s v="Povodny Stav"/>
    <x v="2"/>
  </r>
  <r>
    <s v="524.181410000"/>
    <x v="2"/>
    <n v="995.1519575177291"/>
    <x v="2"/>
    <s v="007"/>
    <x v="8"/>
    <n v="995.1519575177291"/>
    <x v="8"/>
    <n v="1"/>
    <s v="Povodny Stav"/>
    <x v="2"/>
  </r>
  <r>
    <s v="527.121000"/>
    <x v="2"/>
    <n v="1843.3964107298009"/>
    <x v="0"/>
    <s v="007"/>
    <x v="6"/>
    <n v="1843.3964107298009"/>
    <x v="6"/>
    <n v="1"/>
    <s v="Povodny Stav"/>
    <x v="2"/>
  </r>
  <r>
    <s v="527.122000"/>
    <x v="2"/>
    <n v="52.314738163769675"/>
    <x v="1"/>
    <s v="007"/>
    <x v="7"/>
    <n v="52.314738163769675"/>
    <x v="7"/>
    <n v="1"/>
    <s v="Povodny Stav"/>
    <x v="2"/>
  </r>
  <r>
    <s v="527.124100"/>
    <x v="2"/>
    <n v="3405.4898440446141"/>
    <x v="2"/>
    <s v="007"/>
    <x v="8"/>
    <n v="3405.4898440446141"/>
    <x v="8"/>
    <n v="1"/>
    <s v="Povodny Stav"/>
    <x v="2"/>
  </r>
  <r>
    <s v="527.134100"/>
    <x v="2"/>
    <n v="7868.4860010596631"/>
    <x v="2"/>
    <s v="007"/>
    <x v="8"/>
    <n v="7868.4860010596631"/>
    <x v="8"/>
    <n v="1"/>
    <s v="Povodny Stav"/>
    <x v="2"/>
  </r>
  <r>
    <s v="527.144100"/>
    <x v="2"/>
    <n v="725.78518595691867"/>
    <x v="2"/>
    <s v="007"/>
    <x v="8"/>
    <n v="725.78518595691867"/>
    <x v="8"/>
    <n v="1"/>
    <s v="Povodny Stav"/>
    <x v="2"/>
  </r>
  <r>
    <s v="527.151000"/>
    <x v="2"/>
    <n v="76.028702458217921"/>
    <x v="0"/>
    <s v="007"/>
    <x v="6"/>
    <n v="76.028702458217921"/>
    <x v="6"/>
    <n v="1"/>
    <s v="Povodny Stav"/>
    <x v="2"/>
  </r>
  <r>
    <s v="527.152000"/>
    <x v="2"/>
    <n v="644.88179002355821"/>
    <x v="1"/>
    <s v="007"/>
    <x v="7"/>
    <n v="644.88179002355821"/>
    <x v="7"/>
    <n v="1"/>
    <s v="Povodny Stav"/>
    <x v="2"/>
  </r>
  <r>
    <s v="527.154100"/>
    <x v="2"/>
    <n v="2266.4322828545501"/>
    <x v="2"/>
    <s v="007"/>
    <x v="8"/>
    <n v="2266.4322828545501"/>
    <x v="8"/>
    <n v="1"/>
    <s v="Povodny Stav"/>
    <x v="2"/>
  </r>
  <r>
    <s v="527.161000"/>
    <x v="2"/>
    <n v="39.024268659428181"/>
    <x v="0"/>
    <s v="007"/>
    <x v="6"/>
    <n v="39.024268659428181"/>
    <x v="6"/>
    <n v="1"/>
    <s v="Povodny Stav"/>
    <x v="2"/>
  </r>
  <r>
    <s v="527.191000"/>
    <x v="2"/>
    <n v="536.31149489444613"/>
    <x v="0"/>
    <s v="007"/>
    <x v="6"/>
    <n v="536.31149489444613"/>
    <x v="6"/>
    <n v="1"/>
    <s v="Povodny Stav"/>
    <x v="2"/>
  </r>
  <r>
    <s v="527.192000"/>
    <x v="2"/>
    <n v="112.12355306058937"/>
    <x v="1"/>
    <s v="007"/>
    <x v="7"/>
    <n v="112.12355306058937"/>
    <x v="7"/>
    <n v="1"/>
    <s v="Povodny Stav"/>
    <x v="2"/>
  </r>
  <r>
    <s v="527.194100"/>
    <x v="2"/>
    <n v="659.54046997568832"/>
    <x v="2"/>
    <s v="007"/>
    <x v="8"/>
    <n v="659.54046997568832"/>
    <x v="8"/>
    <n v="1"/>
    <s v="Povodny Stav"/>
    <x v="2"/>
  </r>
  <r>
    <s v="512.112000"/>
    <x v="3"/>
    <n v="75.011218569341722"/>
    <x v="0"/>
    <s v="009"/>
    <x v="9"/>
    <n v="75.011218569341722"/>
    <x v="0"/>
    <n v="1"/>
    <s v="Povodny Stav"/>
    <x v="3"/>
  </r>
  <r>
    <s v="521.111000"/>
    <x v="3"/>
    <n v="386910.21638031502"/>
    <x v="0"/>
    <s v="009"/>
    <x v="9"/>
    <n v="386910.21638031502"/>
    <x v="0"/>
    <n v="1"/>
    <s v="Povodny Stav"/>
    <x v="3"/>
  </r>
  <r>
    <s v="521.112000"/>
    <x v="3"/>
    <n v="106582.7057387815"/>
    <x v="1"/>
    <s v="009"/>
    <x v="10"/>
    <n v="106582.7057387815"/>
    <x v="9"/>
    <n v="1"/>
    <s v="Povodny Stav"/>
    <x v="3"/>
  </r>
  <r>
    <s v="521.114100"/>
    <x v="3"/>
    <n v="165481.52973131181"/>
    <x v="2"/>
    <s v="009"/>
    <x v="11"/>
    <n v="165481.52973131181"/>
    <x v="10"/>
    <n v="1"/>
    <s v="Povodny Stav"/>
    <x v="3"/>
  </r>
  <r>
    <s v="524.111000"/>
    <x v="3"/>
    <n v="18378.839309659194"/>
    <x v="0"/>
    <s v="009"/>
    <x v="9"/>
    <n v="18378.839309659194"/>
    <x v="0"/>
    <n v="1"/>
    <s v="Povodny Stav"/>
    <x v="3"/>
  </r>
  <r>
    <s v="524.112000"/>
    <x v="3"/>
    <n v="7542.6114957329182"/>
    <x v="1"/>
    <s v="009"/>
    <x v="10"/>
    <n v="7542.6114957329182"/>
    <x v="9"/>
    <n v="1"/>
    <s v="Povodny Stav"/>
    <x v="3"/>
  </r>
  <r>
    <s v="524.114100"/>
    <x v="3"/>
    <n v="61197.562700880604"/>
    <x v="2"/>
    <s v="009"/>
    <x v="11"/>
    <n v="61197.562700880604"/>
    <x v="10"/>
    <n v="1"/>
    <s v="Povodny Stav"/>
    <x v="3"/>
  </r>
  <r>
    <s v="524.121000"/>
    <x v="3"/>
    <n v="6009.6199433063593"/>
    <x v="0"/>
    <s v="009"/>
    <x v="9"/>
    <n v="6009.6199433063593"/>
    <x v="0"/>
    <n v="1"/>
    <s v="Povodny Stav"/>
    <x v="3"/>
  </r>
  <r>
    <s v="524.122000"/>
    <x v="3"/>
    <n v="1455.3998789081488"/>
    <x v="1"/>
    <s v="009"/>
    <x v="10"/>
    <n v="1455.3998789081488"/>
    <x v="9"/>
    <n v="1"/>
    <s v="Povodny Stav"/>
    <x v="3"/>
  </r>
  <r>
    <s v="524.124100"/>
    <x v="3"/>
    <n v="374.78659864343757"/>
    <x v="2"/>
    <s v="009"/>
    <x v="11"/>
    <n v="374.78659864343757"/>
    <x v="10"/>
    <n v="1"/>
    <s v="Povodny Stav"/>
    <x v="3"/>
  </r>
  <r>
    <s v="524.131000"/>
    <x v="3"/>
    <n v="94731.458236188264"/>
    <x v="0"/>
    <s v="009"/>
    <x v="9"/>
    <n v="94731.458236188264"/>
    <x v="0"/>
    <n v="1"/>
    <s v="Povodny Stav"/>
    <x v="3"/>
  </r>
  <r>
    <s v="524.132000"/>
    <x v="3"/>
    <n v="17726.353355266929"/>
    <x v="1"/>
    <s v="009"/>
    <x v="10"/>
    <n v="17726.353355266929"/>
    <x v="9"/>
    <n v="1"/>
    <s v="Povodny Stav"/>
    <x v="3"/>
  </r>
  <r>
    <s v="524.134100"/>
    <x v="3"/>
    <n v="74304.868617356624"/>
    <x v="2"/>
    <s v="009"/>
    <x v="11"/>
    <n v="74304.868617356624"/>
    <x v="10"/>
    <n v="1"/>
    <s v="Povodny Stav"/>
    <x v="3"/>
  </r>
  <r>
    <s v="524.141000"/>
    <x v="3"/>
    <n v="3657.0046646274814"/>
    <x v="0"/>
    <s v="009"/>
    <x v="9"/>
    <n v="3657.0046646274814"/>
    <x v="0"/>
    <n v="1"/>
    <s v="Povodny Stav"/>
    <x v="3"/>
  </r>
  <r>
    <s v="524.142000"/>
    <x v="3"/>
    <n v="1178.8365268634891"/>
    <x v="1"/>
    <s v="009"/>
    <x v="10"/>
    <n v="1178.8365268634891"/>
    <x v="9"/>
    <n v="1"/>
    <s v="Povodny Stav"/>
    <x v="3"/>
  </r>
  <r>
    <s v="524.144100"/>
    <x v="3"/>
    <n v="2965.7168942731673"/>
    <x v="2"/>
    <s v="009"/>
    <x v="11"/>
    <n v="2965.7168942731673"/>
    <x v="10"/>
    <n v="1"/>
    <s v="Povodny Stav"/>
    <x v="3"/>
  </r>
  <r>
    <s v="524.151000"/>
    <x v="3"/>
    <n v="22172.412212630494"/>
    <x v="0"/>
    <s v="009"/>
    <x v="9"/>
    <n v="22172.412212630494"/>
    <x v="0"/>
    <n v="1"/>
    <s v="Povodny Stav"/>
    <x v="3"/>
  </r>
  <r>
    <s v="524.152000"/>
    <x v="3"/>
    <n v="3227.116021492352"/>
    <x v="1"/>
    <s v="009"/>
    <x v="10"/>
    <n v="3227.116021492352"/>
    <x v="9"/>
    <n v="1"/>
    <s v="Povodny Stav"/>
    <x v="3"/>
  </r>
  <r>
    <s v="524.154100"/>
    <x v="3"/>
    <n v="2253.9385248290428"/>
    <x v="2"/>
    <s v="009"/>
    <x v="11"/>
    <n v="2253.9385248290428"/>
    <x v="10"/>
    <n v="1"/>
    <s v="Povodny Stav"/>
    <x v="3"/>
  </r>
  <r>
    <s v="524.161000"/>
    <x v="3"/>
    <n v="3209.6468398449128"/>
    <x v="0"/>
    <s v="009"/>
    <x v="9"/>
    <n v="3209.6468398449128"/>
    <x v="0"/>
    <n v="1"/>
    <s v="Povodny Stav"/>
    <x v="3"/>
  </r>
  <r>
    <s v="524.162000"/>
    <x v="3"/>
    <n v="1559.6025531701498"/>
    <x v="1"/>
    <s v="009"/>
    <x v="10"/>
    <n v="1559.6025531701498"/>
    <x v="9"/>
    <n v="1"/>
    <s v="Povodny Stav"/>
    <x v="3"/>
  </r>
  <r>
    <s v="524.164100"/>
    <x v="3"/>
    <n v="3899.7300927489018"/>
    <x v="2"/>
    <s v="009"/>
    <x v="11"/>
    <n v="3899.7300927489018"/>
    <x v="10"/>
    <n v="1"/>
    <s v="Povodny Stav"/>
    <x v="3"/>
  </r>
  <r>
    <s v="524.171000"/>
    <x v="3"/>
    <n v="33691.391669319572"/>
    <x v="0"/>
    <s v="009"/>
    <x v="9"/>
    <n v="33691.391669319572"/>
    <x v="0"/>
    <n v="1"/>
    <s v="Povodny Stav"/>
    <x v="3"/>
  </r>
  <r>
    <s v="524.172000"/>
    <x v="3"/>
    <n v="978.24203037254881"/>
    <x v="1"/>
    <s v="009"/>
    <x v="10"/>
    <n v="978.24203037254881"/>
    <x v="9"/>
    <n v="1"/>
    <s v="Povodny Stav"/>
    <x v="3"/>
  </r>
  <r>
    <s v="524.174100"/>
    <x v="3"/>
    <n v="30845.929359648566"/>
    <x v="2"/>
    <s v="009"/>
    <x v="11"/>
    <n v="30845.929359648566"/>
    <x v="10"/>
    <n v="1"/>
    <s v="Povodny Stav"/>
    <x v="3"/>
  </r>
  <r>
    <s v="524.181100000"/>
    <x v="3"/>
    <n v="2146.8153202420149"/>
    <x v="0"/>
    <s v="009"/>
    <x v="9"/>
    <n v="2146.8153202420149"/>
    <x v="0"/>
    <n v="1"/>
    <s v="Povodny Stav"/>
    <x v="3"/>
  </r>
  <r>
    <s v="524.181200000"/>
    <x v="3"/>
    <n v="806.25050486888358"/>
    <x v="1"/>
    <s v="009"/>
    <x v="10"/>
    <n v="806.25050486888358"/>
    <x v="9"/>
    <n v="1"/>
    <s v="Povodny Stav"/>
    <x v="3"/>
  </r>
  <r>
    <s v="524.181410000"/>
    <x v="3"/>
    <n v="2157.6667224159114"/>
    <x v="2"/>
    <s v="009"/>
    <x v="11"/>
    <n v="2157.6667224159114"/>
    <x v="10"/>
    <n v="1"/>
    <s v="Povodny Stav"/>
    <x v="3"/>
  </r>
  <r>
    <s v="527.121000"/>
    <x v="3"/>
    <n v="1146.7223333286381"/>
    <x v="0"/>
    <s v="009"/>
    <x v="9"/>
    <n v="1146.7223333286381"/>
    <x v="0"/>
    <n v="1"/>
    <s v="Povodny Stav"/>
    <x v="3"/>
  </r>
  <r>
    <s v="527.122000"/>
    <x v="3"/>
    <n v="2827.170551334118"/>
    <x v="1"/>
    <s v="009"/>
    <x v="10"/>
    <n v="2827.170551334118"/>
    <x v="9"/>
    <n v="1"/>
    <s v="Povodny Stav"/>
    <x v="3"/>
  </r>
  <r>
    <s v="527.124100"/>
    <x v="3"/>
    <n v="1278.0188099450013"/>
    <x v="2"/>
    <s v="009"/>
    <x v="11"/>
    <n v="1278.0188099450013"/>
    <x v="10"/>
    <n v="1"/>
    <s v="Povodny Stav"/>
    <x v="3"/>
  </r>
  <r>
    <s v="527.144100"/>
    <x v="3"/>
    <n v="2623.606967232718"/>
    <x v="2"/>
    <s v="009"/>
    <x v="11"/>
    <n v="2623.606967232718"/>
    <x v="10"/>
    <n v="1"/>
    <s v="Povodny Stav"/>
    <x v="3"/>
  </r>
  <r>
    <s v="527.151000"/>
    <x v="3"/>
    <n v="283.35426017113929"/>
    <x v="0"/>
    <s v="009"/>
    <x v="9"/>
    <n v="283.35426017113929"/>
    <x v="0"/>
    <n v="1"/>
    <s v="Povodny Stav"/>
    <x v="3"/>
  </r>
  <r>
    <s v="527.152000"/>
    <x v="3"/>
    <n v="41.377327494965677"/>
    <x v="1"/>
    <s v="009"/>
    <x v="10"/>
    <n v="41.377327494965677"/>
    <x v="9"/>
    <n v="1"/>
    <s v="Povodny Stav"/>
    <x v="3"/>
  </r>
  <r>
    <s v="527.154100"/>
    <x v="3"/>
    <n v="2761.8705909273908"/>
    <x v="2"/>
    <s v="009"/>
    <x v="11"/>
    <n v="2761.8705909273908"/>
    <x v="10"/>
    <n v="1"/>
    <s v="Povodny Stav"/>
    <x v="3"/>
  </r>
  <r>
    <s v="527.161000"/>
    <x v="3"/>
    <n v="1679.462367970073"/>
    <x v="0"/>
    <s v="009"/>
    <x v="9"/>
    <n v="1679.462367970073"/>
    <x v="0"/>
    <n v="1"/>
    <s v="Povodny Stav"/>
    <x v="3"/>
  </r>
  <r>
    <s v="527.191000"/>
    <x v="3"/>
    <n v="1662.1126843445775"/>
    <x v="0"/>
    <s v="009"/>
    <x v="9"/>
    <n v="1662.1126843445775"/>
    <x v="0"/>
    <n v="1"/>
    <s v="Povodny Stav"/>
    <x v="3"/>
  </r>
  <r>
    <s v="527.192000"/>
    <x v="3"/>
    <n v="1402.2745106089631"/>
    <x v="1"/>
    <s v="009"/>
    <x v="10"/>
    <n v="1402.2745106089631"/>
    <x v="9"/>
    <n v="1"/>
    <s v="Povodny Stav"/>
    <x v="3"/>
  </r>
  <r>
    <s v="527.194100"/>
    <x v="3"/>
    <n v="483.36212298041625"/>
    <x v="2"/>
    <s v="009"/>
    <x v="11"/>
    <n v="483.36212298041625"/>
    <x v="10"/>
    <n v="1"/>
    <s v="Povodny Stav"/>
    <x v="3"/>
  </r>
  <r>
    <s v="512.112000"/>
    <x v="4"/>
    <n v="3521.8546528598081"/>
    <x v="0"/>
    <s v="010"/>
    <x v="12"/>
    <n v="3521.8546528598081"/>
    <x v="2"/>
    <n v="1"/>
    <s v="Povodny Stav"/>
    <x v="4"/>
  </r>
  <r>
    <s v="521.111000"/>
    <x v="4"/>
    <n v="8624.499521097312"/>
    <x v="0"/>
    <s v="010"/>
    <x v="12"/>
    <n v="8624.499521097312"/>
    <x v="2"/>
    <n v="1"/>
    <s v="Povodny Stav"/>
    <x v="4"/>
  </r>
  <r>
    <s v="521.112000"/>
    <x v="4"/>
    <n v="54283.4476605698"/>
    <x v="1"/>
    <s v="010"/>
    <x v="13"/>
    <n v="54283.4476605698"/>
    <x v="8"/>
    <n v="1"/>
    <s v="Povodny Stav"/>
    <x v="4"/>
  </r>
  <r>
    <s v="521.114100"/>
    <x v="4"/>
    <n v="196794.51340752313"/>
    <x v="2"/>
    <s v="010"/>
    <x v="14"/>
    <n v="196794.51340752313"/>
    <x v="11"/>
    <n v="1"/>
    <s v="Povodny Stav"/>
    <x v="4"/>
  </r>
  <r>
    <s v="524.111000"/>
    <x v="4"/>
    <n v="15297.427939100762"/>
    <x v="0"/>
    <s v="010"/>
    <x v="12"/>
    <n v="15297.427939100762"/>
    <x v="2"/>
    <n v="1"/>
    <s v="Povodny Stav"/>
    <x v="4"/>
  </r>
  <r>
    <s v="524.112000"/>
    <x v="4"/>
    <n v="3275.6018386629898"/>
    <x v="1"/>
    <s v="010"/>
    <x v="13"/>
    <n v="3275.6018386629898"/>
    <x v="8"/>
    <n v="1"/>
    <s v="Povodny Stav"/>
    <x v="4"/>
  </r>
  <r>
    <s v="524.114100"/>
    <x v="4"/>
    <n v="1041.4593058352823"/>
    <x v="2"/>
    <s v="010"/>
    <x v="14"/>
    <n v="1041.4593058352823"/>
    <x v="11"/>
    <n v="1"/>
    <s v="Povodny Stav"/>
    <x v="4"/>
  </r>
  <r>
    <s v="524.121000"/>
    <x v="4"/>
    <n v="3487.0532990345096"/>
    <x v="0"/>
    <s v="010"/>
    <x v="12"/>
    <n v="3487.0532990345096"/>
    <x v="2"/>
    <n v="1"/>
    <s v="Povodny Stav"/>
    <x v="4"/>
  </r>
  <r>
    <s v="524.122000"/>
    <x v="4"/>
    <n v="441.15629735526454"/>
    <x v="1"/>
    <s v="010"/>
    <x v="13"/>
    <n v="441.15629735526454"/>
    <x v="8"/>
    <n v="1"/>
    <s v="Povodny Stav"/>
    <x v="4"/>
  </r>
  <r>
    <s v="524.124100"/>
    <x v="4"/>
    <n v="2188.0553148787512"/>
    <x v="2"/>
    <s v="010"/>
    <x v="14"/>
    <n v="2188.0553148787512"/>
    <x v="11"/>
    <n v="1"/>
    <s v="Povodny Stav"/>
    <x v="4"/>
  </r>
  <r>
    <s v="524.131000"/>
    <x v="4"/>
    <n v="98680.570064702857"/>
    <x v="0"/>
    <s v="010"/>
    <x v="12"/>
    <n v="98680.570064702857"/>
    <x v="2"/>
    <n v="1"/>
    <s v="Povodny Stav"/>
    <x v="4"/>
  </r>
  <r>
    <s v="524.132000"/>
    <x v="4"/>
    <n v="15979.692985733507"/>
    <x v="1"/>
    <s v="010"/>
    <x v="13"/>
    <n v="15979.692985733507"/>
    <x v="8"/>
    <n v="1"/>
    <s v="Povodny Stav"/>
    <x v="4"/>
  </r>
  <r>
    <s v="524.134100"/>
    <x v="4"/>
    <n v="40579.88732473307"/>
    <x v="2"/>
    <s v="010"/>
    <x v="14"/>
    <n v="40579.88732473307"/>
    <x v="11"/>
    <n v="1"/>
    <s v="Povodny Stav"/>
    <x v="4"/>
  </r>
  <r>
    <s v="524.141000"/>
    <x v="4"/>
    <n v="2634.7761717773883"/>
    <x v="0"/>
    <s v="010"/>
    <x v="12"/>
    <n v="2634.7761717773883"/>
    <x v="2"/>
    <n v="1"/>
    <s v="Povodny Stav"/>
    <x v="4"/>
  </r>
  <r>
    <s v="524.142000"/>
    <x v="4"/>
    <n v="660.90949470679857"/>
    <x v="1"/>
    <s v="010"/>
    <x v="13"/>
    <n v="660.90949470679857"/>
    <x v="8"/>
    <n v="1"/>
    <s v="Povodny Stav"/>
    <x v="4"/>
  </r>
  <r>
    <s v="524.144100"/>
    <x v="4"/>
    <n v="1808.1396172295783"/>
    <x v="2"/>
    <s v="010"/>
    <x v="14"/>
    <n v="1808.1396172295783"/>
    <x v="11"/>
    <n v="1"/>
    <s v="Povodny Stav"/>
    <x v="4"/>
  </r>
  <r>
    <s v="524.151000"/>
    <x v="4"/>
    <n v="3642.4385732845926"/>
    <x v="0"/>
    <s v="010"/>
    <x v="12"/>
    <n v="3642.4385732845926"/>
    <x v="2"/>
    <n v="1"/>
    <s v="Povodny Stav"/>
    <x v="4"/>
  </r>
  <r>
    <s v="524.152000"/>
    <x v="4"/>
    <n v="2231.0311083449096"/>
    <x v="1"/>
    <s v="010"/>
    <x v="13"/>
    <n v="2231.0311083449096"/>
    <x v="8"/>
    <n v="1"/>
    <s v="Povodny Stav"/>
    <x v="4"/>
  </r>
  <r>
    <s v="524.154100"/>
    <x v="4"/>
    <n v="8026.635085201"/>
    <x v="2"/>
    <s v="010"/>
    <x v="14"/>
    <n v="8026.635085201"/>
    <x v="11"/>
    <n v="1"/>
    <s v="Povodny Stav"/>
    <x v="4"/>
  </r>
  <r>
    <s v="524.161000"/>
    <x v="4"/>
    <n v="2882.2953012000694"/>
    <x v="0"/>
    <s v="010"/>
    <x v="12"/>
    <n v="2882.2953012000694"/>
    <x v="2"/>
    <n v="1"/>
    <s v="Povodny Stav"/>
    <x v="4"/>
  </r>
  <r>
    <s v="524.162000"/>
    <x v="4"/>
    <n v="1066.2435553039127"/>
    <x v="1"/>
    <s v="010"/>
    <x v="13"/>
    <n v="1066.2435553039127"/>
    <x v="8"/>
    <n v="1"/>
    <s v="Povodny Stav"/>
    <x v="4"/>
  </r>
  <r>
    <s v="524.164100"/>
    <x v="4"/>
    <n v="436.39320993846457"/>
    <x v="2"/>
    <s v="010"/>
    <x v="14"/>
    <n v="436.39320993846457"/>
    <x v="11"/>
    <n v="1"/>
    <s v="Povodny Stav"/>
    <x v="4"/>
  </r>
  <r>
    <s v="524.171000"/>
    <x v="4"/>
    <n v="1561.1783516128685"/>
    <x v="0"/>
    <s v="010"/>
    <x v="12"/>
    <n v="1561.1783516128685"/>
    <x v="2"/>
    <n v="1"/>
    <s v="Povodny Stav"/>
    <x v="4"/>
  </r>
  <r>
    <s v="524.172000"/>
    <x v="4"/>
    <n v="4644.1591294391974"/>
    <x v="1"/>
    <s v="010"/>
    <x v="13"/>
    <n v="4644.1591294391974"/>
    <x v="8"/>
    <n v="1"/>
    <s v="Povodny Stav"/>
    <x v="4"/>
  </r>
  <r>
    <s v="524.174100"/>
    <x v="4"/>
    <n v="365.47239417963772"/>
    <x v="2"/>
    <s v="010"/>
    <x v="14"/>
    <n v="365.47239417963772"/>
    <x v="11"/>
    <n v="1"/>
    <s v="Povodny Stav"/>
    <x v="4"/>
  </r>
  <r>
    <s v="524.181100000"/>
    <x v="4"/>
    <n v="2204.6314779846853"/>
    <x v="0"/>
    <s v="010"/>
    <x v="12"/>
    <n v="2204.6314779846853"/>
    <x v="2"/>
    <n v="1"/>
    <s v="Povodny Stav"/>
    <x v="4"/>
  </r>
  <r>
    <s v="524.181200000"/>
    <x v="4"/>
    <n v="498.72422573225532"/>
    <x v="1"/>
    <s v="010"/>
    <x v="13"/>
    <n v="498.72422573225532"/>
    <x v="8"/>
    <n v="1"/>
    <s v="Povodny Stav"/>
    <x v="4"/>
  </r>
  <r>
    <s v="524.181410000"/>
    <x v="4"/>
    <n v="1228.5989084225125"/>
    <x v="2"/>
    <s v="010"/>
    <x v="14"/>
    <n v="1228.5989084225125"/>
    <x v="11"/>
    <n v="1"/>
    <s v="Povodny Stav"/>
    <x v="4"/>
  </r>
  <r>
    <s v="527.121000"/>
    <x v="4"/>
    <n v="357.17769907797498"/>
    <x v="0"/>
    <s v="010"/>
    <x v="12"/>
    <n v="357.17769907797498"/>
    <x v="2"/>
    <n v="1"/>
    <s v="Povodny Stav"/>
    <x v="4"/>
  </r>
  <r>
    <s v="527.122000"/>
    <x v="4"/>
    <n v="1460.1844448619245"/>
    <x v="1"/>
    <s v="010"/>
    <x v="13"/>
    <n v="1460.1844448619245"/>
    <x v="8"/>
    <n v="1"/>
    <s v="Povodny Stav"/>
    <x v="4"/>
  </r>
  <r>
    <s v="527.124100"/>
    <x v="4"/>
    <n v="652.21544961829068"/>
    <x v="2"/>
    <s v="010"/>
    <x v="14"/>
    <n v="652.21544961829068"/>
    <x v="11"/>
    <n v="1"/>
    <s v="Povodny Stav"/>
    <x v="4"/>
  </r>
  <r>
    <s v="527.151000"/>
    <x v="4"/>
    <n v="104.32812847104765"/>
    <x v="0"/>
    <s v="010"/>
    <x v="12"/>
    <n v="104.32812847104765"/>
    <x v="2"/>
    <n v="1"/>
    <s v="Povodny Stav"/>
    <x v="4"/>
  </r>
  <r>
    <s v="527.152000"/>
    <x v="4"/>
    <n v="296.66123579718646"/>
    <x v="1"/>
    <s v="010"/>
    <x v="13"/>
    <n v="296.66123579718646"/>
    <x v="8"/>
    <n v="1"/>
    <s v="Povodny Stav"/>
    <x v="4"/>
  </r>
  <r>
    <s v="527.154100"/>
    <x v="4"/>
    <n v="2616.6521635405102"/>
    <x v="2"/>
    <s v="010"/>
    <x v="14"/>
    <n v="2616.6521635405102"/>
    <x v="11"/>
    <n v="1"/>
    <s v="Povodny Stav"/>
    <x v="4"/>
  </r>
  <r>
    <s v="527.161000"/>
    <x v="4"/>
    <n v="4147.0302767070016"/>
    <x v="0"/>
    <s v="010"/>
    <x v="12"/>
    <n v="4147.0302767070016"/>
    <x v="2"/>
    <n v="1"/>
    <s v="Povodny Stav"/>
    <x v="4"/>
  </r>
  <r>
    <s v="527.191000"/>
    <x v="4"/>
    <n v="454.65411308305556"/>
    <x v="0"/>
    <s v="010"/>
    <x v="12"/>
    <n v="454.65411308305556"/>
    <x v="2"/>
    <n v="1"/>
    <s v="Povodny Stav"/>
    <x v="4"/>
  </r>
  <r>
    <s v="527.192000"/>
    <x v="4"/>
    <n v="55.524955278525752"/>
    <x v="1"/>
    <s v="010"/>
    <x v="13"/>
    <n v="55.524955278525752"/>
    <x v="8"/>
    <n v="1"/>
    <s v="Povodny Stav"/>
    <x v="4"/>
  </r>
  <r>
    <s v="527.194100"/>
    <x v="4"/>
    <n v="476.91097596837022"/>
    <x v="2"/>
    <s v="010"/>
    <x v="14"/>
    <n v="476.91097596837022"/>
    <x v="11"/>
    <n v="1"/>
    <s v="Povodny Stav"/>
    <x v="4"/>
  </r>
  <r>
    <s v="512.112000"/>
    <x v="5"/>
    <n v="64.837172090876393"/>
    <x v="0"/>
    <s v="202"/>
    <x v="15"/>
    <n v="64.837172090876393"/>
    <x v="12"/>
    <n v="2"/>
    <s v="Povodny Stav"/>
    <x v="5"/>
  </r>
  <r>
    <s v="521.111000"/>
    <x v="5"/>
    <n v="9118.3819303537075"/>
    <x v="0"/>
    <s v="202"/>
    <x v="15"/>
    <n v="9118.3819303537075"/>
    <x v="12"/>
    <n v="2"/>
    <s v="Povodny Stav"/>
    <x v="5"/>
  </r>
  <r>
    <s v="521.112000"/>
    <x v="5"/>
    <n v="59.904635809285864"/>
    <x v="1"/>
    <s v="202"/>
    <x v="16"/>
    <n v="59.904635809285864"/>
    <x v="13"/>
    <n v="2"/>
    <s v="Povodny Stav"/>
    <x v="5"/>
  </r>
  <r>
    <s v="521.114100"/>
    <x v="5"/>
    <n v="158153.96977174823"/>
    <x v="2"/>
    <s v="202"/>
    <x v="17"/>
    <n v="158153.96977174823"/>
    <x v="14"/>
    <n v="2"/>
    <s v="Povodny Stav"/>
    <x v="5"/>
  </r>
  <r>
    <s v="524.111000"/>
    <x v="5"/>
    <n v="2474.6463479758272"/>
    <x v="0"/>
    <s v="202"/>
    <x v="15"/>
    <n v="2474.6463479758272"/>
    <x v="12"/>
    <n v="2"/>
    <s v="Povodny Stav"/>
    <x v="5"/>
  </r>
  <r>
    <s v="524.112000"/>
    <x v="5"/>
    <n v="61.022504310011271"/>
    <x v="1"/>
    <s v="202"/>
    <x v="16"/>
    <n v="61.022504310011271"/>
    <x v="13"/>
    <n v="2"/>
    <s v="Povodny Stav"/>
    <x v="5"/>
  </r>
  <r>
    <s v="524.114100"/>
    <x v="5"/>
    <n v="15646.019937401657"/>
    <x v="2"/>
    <s v="202"/>
    <x v="17"/>
    <n v="15646.019937401657"/>
    <x v="14"/>
    <n v="2"/>
    <s v="Povodny Stav"/>
    <x v="5"/>
  </r>
  <r>
    <s v="524.121000"/>
    <x v="5"/>
    <n v="177.59019107564225"/>
    <x v="0"/>
    <s v="202"/>
    <x v="15"/>
    <n v="177.59019107564225"/>
    <x v="12"/>
    <n v="2"/>
    <s v="Povodny Stav"/>
    <x v="5"/>
  </r>
  <r>
    <s v="524.122000"/>
    <x v="5"/>
    <n v="29.932422284244058"/>
    <x v="1"/>
    <s v="202"/>
    <x v="16"/>
    <n v="29.932422284244058"/>
    <x v="13"/>
    <n v="2"/>
    <s v="Povodny Stav"/>
    <x v="5"/>
  </r>
  <r>
    <s v="524.124100"/>
    <x v="5"/>
    <n v="1787.200672658249"/>
    <x v="2"/>
    <s v="202"/>
    <x v="17"/>
    <n v="1787.200672658249"/>
    <x v="14"/>
    <n v="2"/>
    <s v="Povodny Stav"/>
    <x v="5"/>
  </r>
  <r>
    <s v="524.131000"/>
    <x v="5"/>
    <n v="3123.5727316669722"/>
    <x v="0"/>
    <s v="202"/>
    <x v="15"/>
    <n v="3123.5727316669722"/>
    <x v="12"/>
    <n v="2"/>
    <s v="Povodny Stav"/>
    <x v="5"/>
  </r>
  <r>
    <s v="524.132000"/>
    <x v="5"/>
    <n v="584.60838416905131"/>
    <x v="1"/>
    <s v="202"/>
    <x v="16"/>
    <n v="584.60838416905131"/>
    <x v="13"/>
    <n v="2"/>
    <s v="Povodny Stav"/>
    <x v="5"/>
  </r>
  <r>
    <s v="524.134100"/>
    <x v="5"/>
    <n v="19752.063609200359"/>
    <x v="2"/>
    <s v="202"/>
    <x v="17"/>
    <n v="19752.063609200359"/>
    <x v="14"/>
    <n v="2"/>
    <s v="Povodny Stav"/>
    <x v="5"/>
  </r>
  <r>
    <s v="524.141000"/>
    <x v="5"/>
    <n v="0.74191448627779655"/>
    <x v="0"/>
    <s v="202"/>
    <x v="15"/>
    <n v="0.74191448627779655"/>
    <x v="12"/>
    <n v="2"/>
    <s v="Povodny Stav"/>
    <x v="5"/>
  </r>
  <r>
    <s v="524.142000"/>
    <x v="5"/>
    <n v="10.075225116188211"/>
    <x v="1"/>
    <s v="202"/>
    <x v="16"/>
    <n v="10.075225116188211"/>
    <x v="13"/>
    <n v="2"/>
    <s v="Povodny Stav"/>
    <x v="5"/>
  </r>
  <r>
    <s v="524.144100"/>
    <x v="5"/>
    <n v="102.39432332667702"/>
    <x v="2"/>
    <s v="202"/>
    <x v="17"/>
    <n v="102.39432332667702"/>
    <x v="14"/>
    <n v="2"/>
    <s v="Povodny Stav"/>
    <x v="5"/>
  </r>
  <r>
    <s v="524.151000"/>
    <x v="5"/>
    <n v="16.835143004202408"/>
    <x v="0"/>
    <s v="202"/>
    <x v="15"/>
    <n v="16.835143004202408"/>
    <x v="12"/>
    <n v="2"/>
    <s v="Povodny Stav"/>
    <x v="5"/>
  </r>
  <r>
    <s v="524.152000"/>
    <x v="5"/>
    <n v="25.571902001904014"/>
    <x v="1"/>
    <s v="202"/>
    <x v="16"/>
    <n v="25.571902001904014"/>
    <x v="13"/>
    <n v="2"/>
    <s v="Povodny Stav"/>
    <x v="5"/>
  </r>
  <r>
    <s v="524.154100"/>
    <x v="5"/>
    <n v="1238.7962925164622"/>
    <x v="2"/>
    <s v="202"/>
    <x v="17"/>
    <n v="1238.7962925164622"/>
    <x v="14"/>
    <n v="2"/>
    <s v="Povodny Stav"/>
    <x v="5"/>
  </r>
  <r>
    <s v="524.161000"/>
    <x v="5"/>
    <n v="59.422240951188108"/>
    <x v="0"/>
    <s v="202"/>
    <x v="15"/>
    <n v="59.422240951188108"/>
    <x v="12"/>
    <n v="2"/>
    <s v="Povodny Stav"/>
    <x v="5"/>
  </r>
  <r>
    <s v="524.162000"/>
    <x v="5"/>
    <n v="15.004400273783821"/>
    <x v="1"/>
    <s v="202"/>
    <x v="16"/>
    <n v="15.004400273783821"/>
    <x v="13"/>
    <n v="2"/>
    <s v="Povodny Stav"/>
    <x v="5"/>
  </r>
  <r>
    <s v="524.164100"/>
    <x v="5"/>
    <n v="583.11954039056116"/>
    <x v="2"/>
    <s v="202"/>
    <x v="17"/>
    <n v="583.11954039056116"/>
    <x v="14"/>
    <n v="2"/>
    <s v="Povodny Stav"/>
    <x v="5"/>
  </r>
  <r>
    <s v="524.171000"/>
    <x v="5"/>
    <n v="1172.6453273368525"/>
    <x v="0"/>
    <s v="202"/>
    <x v="15"/>
    <n v="1172.6453273368525"/>
    <x v="12"/>
    <n v="2"/>
    <s v="Povodny Stav"/>
    <x v="5"/>
  </r>
  <r>
    <s v="524.172000"/>
    <x v="5"/>
    <n v="194.39234049147714"/>
    <x v="1"/>
    <s v="202"/>
    <x v="16"/>
    <n v="194.39234049147714"/>
    <x v="13"/>
    <n v="2"/>
    <s v="Povodny Stav"/>
    <x v="5"/>
  </r>
  <r>
    <s v="524.174100"/>
    <x v="5"/>
    <n v="8427.8350349793891"/>
    <x v="2"/>
    <s v="202"/>
    <x v="17"/>
    <n v="8427.8350349793891"/>
    <x v="14"/>
    <n v="2"/>
    <s v="Povodny Stav"/>
    <x v="5"/>
  </r>
  <r>
    <s v="524.181100000"/>
    <x v="5"/>
    <n v="98.597750910835899"/>
    <x v="0"/>
    <s v="202"/>
    <x v="15"/>
    <n v="98.597750910835899"/>
    <x v="12"/>
    <n v="2"/>
    <s v="Povodny Stav"/>
    <x v="5"/>
  </r>
  <r>
    <s v="524.181200000"/>
    <x v="5"/>
    <n v="5.2100021535865082"/>
    <x v="1"/>
    <s v="202"/>
    <x v="16"/>
    <n v="5.2100021535865082"/>
    <x v="13"/>
    <n v="2"/>
    <s v="Povodny Stav"/>
    <x v="5"/>
  </r>
  <r>
    <s v="524.181410000"/>
    <x v="5"/>
    <n v="753.18189087955659"/>
    <x v="2"/>
    <s v="202"/>
    <x v="17"/>
    <n v="753.18189087955659"/>
    <x v="14"/>
    <n v="2"/>
    <s v="Povodny Stav"/>
    <x v="5"/>
  </r>
  <r>
    <s v="527.121000"/>
    <x v="5"/>
    <n v="352.19921083907843"/>
    <x v="0"/>
    <s v="202"/>
    <x v="15"/>
    <n v="352.19921083907843"/>
    <x v="12"/>
    <n v="2"/>
    <s v="Povodny Stav"/>
    <x v="5"/>
  </r>
  <r>
    <s v="527.122000"/>
    <x v="5"/>
    <n v="102.16557423752693"/>
    <x v="1"/>
    <s v="202"/>
    <x v="16"/>
    <n v="102.16557423752693"/>
    <x v="13"/>
    <n v="2"/>
    <s v="Povodny Stav"/>
    <x v="5"/>
  </r>
  <r>
    <s v="527.124100"/>
    <x v="5"/>
    <n v="147.54669882832673"/>
    <x v="2"/>
    <s v="202"/>
    <x v="17"/>
    <n v="147.54669882832673"/>
    <x v="14"/>
    <n v="2"/>
    <s v="Povodny Stav"/>
    <x v="5"/>
  </r>
  <r>
    <s v="527.151000"/>
    <x v="5"/>
    <n v="1.2334274181521592"/>
    <x v="0"/>
    <s v="202"/>
    <x v="15"/>
    <n v="1.2334274181521592"/>
    <x v="12"/>
    <n v="2"/>
    <s v="Povodny Stav"/>
    <x v="5"/>
  </r>
  <r>
    <s v="527.152000"/>
    <x v="5"/>
    <n v="22.321139696698559"/>
    <x v="1"/>
    <s v="202"/>
    <x v="16"/>
    <n v="22.321139696698559"/>
    <x v="13"/>
    <n v="2"/>
    <s v="Povodny Stav"/>
    <x v="5"/>
  </r>
  <r>
    <s v="527.154100"/>
    <x v="5"/>
    <n v="209.13232691886572"/>
    <x v="2"/>
    <s v="202"/>
    <x v="17"/>
    <n v="209.13232691886572"/>
    <x v="14"/>
    <n v="2"/>
    <s v="Povodny Stav"/>
    <x v="5"/>
  </r>
  <r>
    <s v="527.161000"/>
    <x v="5"/>
    <n v="88.415589829100256"/>
    <x v="0"/>
    <s v="202"/>
    <x v="15"/>
    <n v="88.415589829100256"/>
    <x v="12"/>
    <n v="2"/>
    <s v="Povodny Stav"/>
    <x v="5"/>
  </r>
  <r>
    <s v="527.192000"/>
    <x v="5"/>
    <n v="27.417359591140681"/>
    <x v="1"/>
    <s v="202"/>
    <x v="16"/>
    <n v="27.417359591140681"/>
    <x v="13"/>
    <n v="2"/>
    <s v="Povodny Stav"/>
    <x v="5"/>
  </r>
  <r>
    <s v="512.112000"/>
    <x v="6"/>
    <n v="427.86602617207268"/>
    <x v="0"/>
    <s v="013"/>
    <x v="18"/>
    <n v="427.86602617207268"/>
    <x v="15"/>
    <n v="1"/>
    <s v="Povodny Stav"/>
    <x v="6"/>
  </r>
  <r>
    <s v="521.111000"/>
    <x v="6"/>
    <n v="209127.92723246987"/>
    <x v="0"/>
    <s v="013"/>
    <x v="18"/>
    <n v="209127.92723246987"/>
    <x v="15"/>
    <n v="1"/>
    <s v="Povodny Stav"/>
    <x v="6"/>
  </r>
  <r>
    <s v="521.112000"/>
    <x v="6"/>
    <n v="57108.098264490123"/>
    <x v="1"/>
    <s v="013"/>
    <x v="19"/>
    <n v="57108.098264490123"/>
    <x v="1"/>
    <n v="1"/>
    <s v="Povodny Stav"/>
    <x v="6"/>
  </r>
  <r>
    <s v="521.114100"/>
    <x v="6"/>
    <n v="7909.0438083744411"/>
    <x v="2"/>
    <s v="013"/>
    <x v="20"/>
    <n v="7909.0438083744411"/>
    <x v="2"/>
    <n v="1"/>
    <s v="Povodny Stav"/>
    <x v="6"/>
  </r>
  <r>
    <s v="524.111000"/>
    <x v="6"/>
    <n v="45171.244609644826"/>
    <x v="0"/>
    <s v="013"/>
    <x v="18"/>
    <n v="45171.244609644826"/>
    <x v="15"/>
    <n v="1"/>
    <s v="Povodny Stav"/>
    <x v="6"/>
  </r>
  <r>
    <s v="524.112000"/>
    <x v="6"/>
    <n v="818.17853985565318"/>
    <x v="1"/>
    <s v="013"/>
    <x v="19"/>
    <n v="818.17853985565318"/>
    <x v="1"/>
    <n v="1"/>
    <s v="Povodny Stav"/>
    <x v="6"/>
  </r>
  <r>
    <s v="524.114100"/>
    <x v="6"/>
    <n v="16800.252267441665"/>
    <x v="2"/>
    <s v="013"/>
    <x v="20"/>
    <n v="16800.252267441665"/>
    <x v="2"/>
    <n v="1"/>
    <s v="Povodny Stav"/>
    <x v="6"/>
  </r>
  <r>
    <s v="524.121000"/>
    <x v="6"/>
    <n v="4271.2301455869328"/>
    <x v="0"/>
    <s v="013"/>
    <x v="18"/>
    <n v="4271.2301455869328"/>
    <x v="15"/>
    <n v="1"/>
    <s v="Povodny Stav"/>
    <x v="6"/>
  </r>
  <r>
    <s v="524.122000"/>
    <x v="6"/>
    <n v="531.47846624967872"/>
    <x v="1"/>
    <s v="013"/>
    <x v="19"/>
    <n v="531.47846624967872"/>
    <x v="1"/>
    <n v="1"/>
    <s v="Povodny Stav"/>
    <x v="6"/>
  </r>
  <r>
    <s v="524.124100"/>
    <x v="6"/>
    <n v="361.51056032170453"/>
    <x v="2"/>
    <s v="013"/>
    <x v="20"/>
    <n v="361.51056032170453"/>
    <x v="2"/>
    <n v="1"/>
    <s v="Povodny Stav"/>
    <x v="6"/>
  </r>
  <r>
    <s v="524.131000"/>
    <x v="6"/>
    <n v="38092.235924219589"/>
    <x v="0"/>
    <s v="013"/>
    <x v="18"/>
    <n v="38092.235924219589"/>
    <x v="15"/>
    <n v="1"/>
    <s v="Povodny Stav"/>
    <x v="6"/>
  </r>
  <r>
    <s v="524.132000"/>
    <x v="6"/>
    <n v="10478.737488327066"/>
    <x v="1"/>
    <s v="013"/>
    <x v="19"/>
    <n v="10478.737488327066"/>
    <x v="1"/>
    <n v="1"/>
    <s v="Povodny Stav"/>
    <x v="6"/>
  </r>
  <r>
    <s v="524.134100"/>
    <x v="6"/>
    <n v="28843.556403576593"/>
    <x v="2"/>
    <s v="013"/>
    <x v="20"/>
    <n v="28843.556403576593"/>
    <x v="2"/>
    <n v="1"/>
    <s v="Povodny Stav"/>
    <x v="6"/>
  </r>
  <r>
    <s v="524.141000"/>
    <x v="6"/>
    <n v="1330.1127724141206"/>
    <x v="0"/>
    <s v="013"/>
    <x v="18"/>
    <n v="1330.1127724141206"/>
    <x v="15"/>
    <n v="1"/>
    <s v="Povodny Stav"/>
    <x v="6"/>
  </r>
  <r>
    <s v="524.142000"/>
    <x v="6"/>
    <n v="231.57320439757967"/>
    <x v="1"/>
    <s v="013"/>
    <x v="19"/>
    <n v="231.57320439757967"/>
    <x v="1"/>
    <n v="1"/>
    <s v="Povodny Stav"/>
    <x v="6"/>
  </r>
  <r>
    <s v="524.144100"/>
    <x v="6"/>
    <n v="1125.7565409430963"/>
    <x v="2"/>
    <s v="013"/>
    <x v="20"/>
    <n v="1125.7565409430963"/>
    <x v="2"/>
    <n v="1"/>
    <s v="Povodny Stav"/>
    <x v="6"/>
  </r>
  <r>
    <s v="524.151000"/>
    <x v="6"/>
    <n v="6642.5255231683532"/>
    <x v="0"/>
    <s v="013"/>
    <x v="18"/>
    <n v="6642.5255231683532"/>
    <x v="15"/>
    <n v="1"/>
    <s v="Povodny Stav"/>
    <x v="6"/>
  </r>
  <r>
    <s v="524.152000"/>
    <x v="6"/>
    <n v="1412.6046622391325"/>
    <x v="1"/>
    <s v="013"/>
    <x v="19"/>
    <n v="1412.6046622391325"/>
    <x v="1"/>
    <n v="1"/>
    <s v="Povodny Stav"/>
    <x v="6"/>
  </r>
  <r>
    <s v="524.154100"/>
    <x v="6"/>
    <n v="4927.314985769126"/>
    <x v="2"/>
    <s v="013"/>
    <x v="20"/>
    <n v="4927.314985769126"/>
    <x v="2"/>
    <n v="1"/>
    <s v="Povodny Stav"/>
    <x v="6"/>
  </r>
  <r>
    <s v="524.161000"/>
    <x v="6"/>
    <n v="488.00978095455662"/>
    <x v="0"/>
    <s v="013"/>
    <x v="18"/>
    <n v="488.00978095455662"/>
    <x v="15"/>
    <n v="1"/>
    <s v="Povodny Stav"/>
    <x v="6"/>
  </r>
  <r>
    <s v="524.162000"/>
    <x v="6"/>
    <n v="125.69237059099916"/>
    <x v="1"/>
    <s v="013"/>
    <x v="19"/>
    <n v="125.69237059099916"/>
    <x v="1"/>
    <n v="1"/>
    <s v="Povodny Stav"/>
    <x v="6"/>
  </r>
  <r>
    <s v="524.164100"/>
    <x v="6"/>
    <n v="674.71949947780502"/>
    <x v="2"/>
    <s v="013"/>
    <x v="20"/>
    <n v="674.71949947780502"/>
    <x v="2"/>
    <n v="1"/>
    <s v="Povodny Stav"/>
    <x v="6"/>
  </r>
  <r>
    <s v="524.171000"/>
    <x v="6"/>
    <n v="6031.7001358175903"/>
    <x v="0"/>
    <s v="013"/>
    <x v="18"/>
    <n v="6031.7001358175903"/>
    <x v="15"/>
    <n v="1"/>
    <s v="Povodny Stav"/>
    <x v="6"/>
  </r>
  <r>
    <s v="524.172000"/>
    <x v="6"/>
    <n v="3071.1601873890072"/>
    <x v="1"/>
    <s v="013"/>
    <x v="19"/>
    <n v="3071.1601873890072"/>
    <x v="1"/>
    <n v="1"/>
    <s v="Povodny Stav"/>
    <x v="6"/>
  </r>
  <r>
    <s v="524.174100"/>
    <x v="6"/>
    <n v="3697.1727948896928"/>
    <x v="2"/>
    <s v="013"/>
    <x v="20"/>
    <n v="3697.1727948896928"/>
    <x v="2"/>
    <n v="1"/>
    <s v="Povodny Stav"/>
    <x v="6"/>
  </r>
  <r>
    <s v="524.181100000"/>
    <x v="6"/>
    <n v="546.48069671606254"/>
    <x v="0"/>
    <s v="013"/>
    <x v="18"/>
    <n v="546.48069671606254"/>
    <x v="15"/>
    <n v="1"/>
    <s v="Povodny Stav"/>
    <x v="6"/>
  </r>
  <r>
    <s v="524.181200000"/>
    <x v="6"/>
    <n v="207.9782725363518"/>
    <x v="1"/>
    <s v="013"/>
    <x v="19"/>
    <n v="207.9782725363518"/>
    <x v="1"/>
    <n v="1"/>
    <s v="Povodny Stav"/>
    <x v="6"/>
  </r>
  <r>
    <s v="524.181410000"/>
    <x v="6"/>
    <n v="308.44272804876846"/>
    <x v="2"/>
    <s v="013"/>
    <x v="20"/>
    <n v="308.44272804876846"/>
    <x v="2"/>
    <n v="1"/>
    <s v="Povodny Stav"/>
    <x v="6"/>
  </r>
  <r>
    <s v="527.121000"/>
    <x v="6"/>
    <n v="1427.6042613087118"/>
    <x v="0"/>
    <s v="013"/>
    <x v="18"/>
    <n v="1427.6042613087118"/>
    <x v="15"/>
    <n v="1"/>
    <s v="Povodny Stav"/>
    <x v="6"/>
  </r>
  <r>
    <s v="527.122000"/>
    <x v="6"/>
    <n v="929.694503478211"/>
    <x v="1"/>
    <s v="013"/>
    <x v="19"/>
    <n v="929.694503478211"/>
    <x v="1"/>
    <n v="1"/>
    <s v="Povodny Stav"/>
    <x v="6"/>
  </r>
  <r>
    <s v="527.124100"/>
    <x v="6"/>
    <n v="356.66231945624884"/>
    <x v="2"/>
    <s v="013"/>
    <x v="20"/>
    <n v="356.66231945624884"/>
    <x v="2"/>
    <n v="1"/>
    <s v="Povodny Stav"/>
    <x v="6"/>
  </r>
  <r>
    <s v="527.151000"/>
    <x v="6"/>
    <n v="703.4758351677815"/>
    <x v="0"/>
    <s v="013"/>
    <x v="18"/>
    <n v="703.4758351677815"/>
    <x v="15"/>
    <n v="1"/>
    <s v="Povodny Stav"/>
    <x v="6"/>
  </r>
  <r>
    <s v="527.152000"/>
    <x v="6"/>
    <n v="123.6788678821224"/>
    <x v="1"/>
    <s v="013"/>
    <x v="19"/>
    <n v="123.6788678821224"/>
    <x v="1"/>
    <n v="1"/>
    <s v="Povodny Stav"/>
    <x v="6"/>
  </r>
  <r>
    <s v="527.154100"/>
    <x v="6"/>
    <n v="934.91328258923215"/>
    <x v="2"/>
    <s v="013"/>
    <x v="20"/>
    <n v="934.91328258923215"/>
    <x v="2"/>
    <n v="1"/>
    <s v="Povodny Stav"/>
    <x v="6"/>
  </r>
  <r>
    <s v="527.161000"/>
    <x v="6"/>
    <n v="422.48477375794408"/>
    <x v="0"/>
    <s v="013"/>
    <x v="18"/>
    <n v="422.48477375794408"/>
    <x v="15"/>
    <n v="1"/>
    <s v="Povodny Stav"/>
    <x v="6"/>
  </r>
  <r>
    <s v="527.191000"/>
    <x v="6"/>
    <n v="870.79574452864608"/>
    <x v="0"/>
    <s v="013"/>
    <x v="18"/>
    <n v="870.79574452864608"/>
    <x v="15"/>
    <n v="1"/>
    <s v="Povodny Stav"/>
    <x v="6"/>
  </r>
  <r>
    <s v="527.192000"/>
    <x v="6"/>
    <n v="6.7002526167647911"/>
    <x v="1"/>
    <s v="013"/>
    <x v="19"/>
    <n v="6.7002526167647911"/>
    <x v="1"/>
    <n v="1"/>
    <s v="Povodny Stav"/>
    <x v="6"/>
  </r>
  <r>
    <s v="527.194100"/>
    <x v="6"/>
    <n v="199.02553590818411"/>
    <x v="2"/>
    <s v="013"/>
    <x v="20"/>
    <n v="199.02553590818411"/>
    <x v="2"/>
    <n v="1"/>
    <s v="Povodny Stav"/>
    <x v="6"/>
  </r>
  <r>
    <s v="512.112000"/>
    <x v="7"/>
    <n v="1053.5380617277817"/>
    <x v="0"/>
    <s v="025"/>
    <x v="21"/>
    <n v="1053.5380617277817"/>
    <x v="9"/>
    <n v="2"/>
    <s v="Povodny Stav"/>
    <x v="7"/>
  </r>
  <r>
    <s v="521.111000"/>
    <x v="7"/>
    <n v="282334.99858866818"/>
    <x v="0"/>
    <s v="025"/>
    <x v="21"/>
    <n v="282334.99858866818"/>
    <x v="9"/>
    <n v="2"/>
    <s v="Povodny Stav"/>
    <x v="7"/>
  </r>
  <r>
    <s v="521.112000"/>
    <x v="7"/>
    <n v="19482.809459797591"/>
    <x v="1"/>
    <s v="025"/>
    <x v="22"/>
    <n v="19482.809459797591"/>
    <x v="16"/>
    <n v="2"/>
    <s v="Povodny Stav"/>
    <x v="7"/>
  </r>
  <r>
    <s v="521.114100"/>
    <x v="7"/>
    <n v="439485.98055724916"/>
    <x v="2"/>
    <s v="025"/>
    <x v="23"/>
    <n v="439485.98055724916"/>
    <x v="17"/>
    <n v="2"/>
    <s v="Povodny Stav"/>
    <x v="7"/>
  </r>
  <r>
    <s v="524.111000"/>
    <x v="7"/>
    <n v="45613.551709614141"/>
    <x v="0"/>
    <s v="025"/>
    <x v="21"/>
    <n v="45613.551709614141"/>
    <x v="9"/>
    <n v="2"/>
    <s v="Povodny Stav"/>
    <x v="7"/>
  </r>
  <r>
    <s v="524.112000"/>
    <x v="7"/>
    <n v="1399.0294917712552"/>
    <x v="1"/>
    <s v="025"/>
    <x v="22"/>
    <n v="1399.0294917712552"/>
    <x v="16"/>
    <n v="2"/>
    <s v="Povodny Stav"/>
    <x v="7"/>
  </r>
  <r>
    <s v="524.114100"/>
    <x v="7"/>
    <n v="2136.2402242243852"/>
    <x v="2"/>
    <s v="025"/>
    <x v="23"/>
    <n v="2136.2402242243852"/>
    <x v="17"/>
    <n v="2"/>
    <s v="Povodny Stav"/>
    <x v="7"/>
  </r>
  <r>
    <s v="524.121000"/>
    <x v="7"/>
    <n v="5335.5119356477844"/>
    <x v="0"/>
    <s v="025"/>
    <x v="21"/>
    <n v="5335.5119356477844"/>
    <x v="9"/>
    <n v="2"/>
    <s v="Povodny Stav"/>
    <x v="7"/>
  </r>
  <r>
    <s v="524.122000"/>
    <x v="7"/>
    <n v="71.121681785327965"/>
    <x v="1"/>
    <s v="025"/>
    <x v="22"/>
    <n v="71.121681785327965"/>
    <x v="16"/>
    <n v="2"/>
    <s v="Povodny Stav"/>
    <x v="7"/>
  </r>
  <r>
    <s v="524.124100"/>
    <x v="7"/>
    <n v="7328.7879988286577"/>
    <x v="2"/>
    <s v="025"/>
    <x v="23"/>
    <n v="7328.7879988286577"/>
    <x v="17"/>
    <n v="2"/>
    <s v="Povodny Stav"/>
    <x v="7"/>
  </r>
  <r>
    <s v="524.131000"/>
    <x v="7"/>
    <n v="55397.846094787463"/>
    <x v="0"/>
    <s v="025"/>
    <x v="21"/>
    <n v="55397.846094787463"/>
    <x v="9"/>
    <n v="2"/>
    <s v="Povodny Stav"/>
    <x v="7"/>
  </r>
  <r>
    <s v="524.132000"/>
    <x v="7"/>
    <n v="4831.2219545506405"/>
    <x v="1"/>
    <s v="025"/>
    <x v="22"/>
    <n v="4831.2219545506405"/>
    <x v="16"/>
    <n v="2"/>
    <s v="Povodny Stav"/>
    <x v="7"/>
  </r>
  <r>
    <s v="524.134100"/>
    <x v="7"/>
    <n v="24282.18262238583"/>
    <x v="2"/>
    <s v="025"/>
    <x v="23"/>
    <n v="24282.18262238583"/>
    <x v="17"/>
    <n v="2"/>
    <s v="Povodny Stav"/>
    <x v="7"/>
  </r>
  <r>
    <s v="524.141000"/>
    <x v="7"/>
    <n v="1108.2043067219868"/>
    <x v="0"/>
    <s v="025"/>
    <x v="21"/>
    <n v="1108.2043067219868"/>
    <x v="9"/>
    <n v="2"/>
    <s v="Povodny Stav"/>
    <x v="7"/>
  </r>
  <r>
    <s v="524.142000"/>
    <x v="7"/>
    <n v="219.35986554571085"/>
    <x v="1"/>
    <s v="025"/>
    <x v="22"/>
    <n v="219.35986554571085"/>
    <x v="16"/>
    <n v="2"/>
    <s v="Povodny Stav"/>
    <x v="7"/>
  </r>
  <r>
    <s v="524.144100"/>
    <x v="7"/>
    <n v="394.92913629547002"/>
    <x v="2"/>
    <s v="025"/>
    <x v="23"/>
    <n v="394.92913629547002"/>
    <x v="17"/>
    <n v="2"/>
    <s v="Povodny Stav"/>
    <x v="7"/>
  </r>
  <r>
    <s v="524.151000"/>
    <x v="7"/>
    <n v="9385.4594115234413"/>
    <x v="0"/>
    <s v="025"/>
    <x v="21"/>
    <n v="9385.4594115234413"/>
    <x v="9"/>
    <n v="2"/>
    <s v="Povodny Stav"/>
    <x v="7"/>
  </r>
  <r>
    <s v="524.152000"/>
    <x v="7"/>
    <n v="228.36900538516107"/>
    <x v="1"/>
    <s v="025"/>
    <x v="22"/>
    <n v="228.36900538516107"/>
    <x v="16"/>
    <n v="2"/>
    <s v="Povodny Stav"/>
    <x v="7"/>
  </r>
  <r>
    <s v="524.154100"/>
    <x v="7"/>
    <n v="2354.4932823316476"/>
    <x v="2"/>
    <s v="025"/>
    <x v="23"/>
    <n v="2354.4932823316476"/>
    <x v="17"/>
    <n v="2"/>
    <s v="Povodny Stav"/>
    <x v="7"/>
  </r>
  <r>
    <s v="524.161000"/>
    <x v="7"/>
    <n v="6344.7761856484767"/>
    <x v="0"/>
    <s v="025"/>
    <x v="21"/>
    <n v="6344.7761856484767"/>
    <x v="9"/>
    <n v="2"/>
    <s v="Povodny Stav"/>
    <x v="7"/>
  </r>
  <r>
    <s v="524.162000"/>
    <x v="7"/>
    <n v="20.705916973512807"/>
    <x v="1"/>
    <s v="025"/>
    <x v="22"/>
    <n v="20.705916973512807"/>
    <x v="16"/>
    <n v="2"/>
    <s v="Povodny Stav"/>
    <x v="7"/>
  </r>
  <r>
    <s v="524.164100"/>
    <x v="7"/>
    <n v="2423.6343131327112"/>
    <x v="2"/>
    <s v="025"/>
    <x v="23"/>
    <n v="2423.6343131327112"/>
    <x v="17"/>
    <n v="2"/>
    <s v="Povodny Stav"/>
    <x v="7"/>
  </r>
  <r>
    <s v="524.171000"/>
    <x v="7"/>
    <n v="12596.12505516513"/>
    <x v="0"/>
    <s v="025"/>
    <x v="21"/>
    <n v="12596.12505516513"/>
    <x v="9"/>
    <n v="2"/>
    <s v="Povodny Stav"/>
    <x v="7"/>
  </r>
  <r>
    <s v="524.172000"/>
    <x v="7"/>
    <n v="1426.0431363696134"/>
    <x v="1"/>
    <s v="025"/>
    <x v="22"/>
    <n v="1426.0431363696134"/>
    <x v="16"/>
    <n v="2"/>
    <s v="Povodny Stav"/>
    <x v="7"/>
  </r>
  <r>
    <s v="524.174100"/>
    <x v="7"/>
    <n v="23049.038762688826"/>
    <x v="2"/>
    <s v="025"/>
    <x v="23"/>
    <n v="23049.038762688826"/>
    <x v="17"/>
    <n v="2"/>
    <s v="Povodny Stav"/>
    <x v="7"/>
  </r>
  <r>
    <s v="524.181100000"/>
    <x v="7"/>
    <n v="1069.9553825502792"/>
    <x v="0"/>
    <s v="025"/>
    <x v="21"/>
    <n v="1069.9553825502792"/>
    <x v="9"/>
    <n v="2"/>
    <s v="Povodny Stav"/>
    <x v="7"/>
  </r>
  <r>
    <s v="524.181200000"/>
    <x v="7"/>
    <n v="31.277259875948257"/>
    <x v="1"/>
    <s v="025"/>
    <x v="22"/>
    <n v="31.277259875948257"/>
    <x v="16"/>
    <n v="2"/>
    <s v="Povodny Stav"/>
    <x v="7"/>
  </r>
  <r>
    <s v="524.181410000"/>
    <x v="7"/>
    <n v="1673.6237761269108"/>
    <x v="2"/>
    <s v="025"/>
    <x v="23"/>
    <n v="1673.6237761269108"/>
    <x v="17"/>
    <n v="2"/>
    <s v="Povodny Stav"/>
    <x v="7"/>
  </r>
  <r>
    <s v="527.121000"/>
    <x v="7"/>
    <n v="1118.0779524773088"/>
    <x v="0"/>
    <s v="025"/>
    <x v="21"/>
    <n v="1118.0779524773088"/>
    <x v="9"/>
    <n v="2"/>
    <s v="Povodny Stav"/>
    <x v="7"/>
  </r>
  <r>
    <s v="527.122000"/>
    <x v="7"/>
    <n v="2374.0402125083874"/>
    <x v="1"/>
    <s v="025"/>
    <x v="22"/>
    <n v="2374.0402125083874"/>
    <x v="16"/>
    <n v="2"/>
    <s v="Povodny Stav"/>
    <x v="7"/>
  </r>
  <r>
    <s v="527.124100"/>
    <x v="7"/>
    <n v="4189.648776013436"/>
    <x v="2"/>
    <s v="025"/>
    <x v="23"/>
    <n v="4189.648776013436"/>
    <x v="17"/>
    <n v="2"/>
    <s v="Povodny Stav"/>
    <x v="7"/>
  </r>
  <r>
    <s v="527.151000"/>
    <x v="7"/>
    <n v="820.26125824717678"/>
    <x v="0"/>
    <s v="025"/>
    <x v="21"/>
    <n v="820.26125824717678"/>
    <x v="9"/>
    <n v="2"/>
    <s v="Povodny Stav"/>
    <x v="7"/>
  </r>
  <r>
    <s v="527.152000"/>
    <x v="7"/>
    <n v="305.58957690621446"/>
    <x v="1"/>
    <s v="025"/>
    <x v="22"/>
    <n v="305.58957690621446"/>
    <x v="16"/>
    <n v="2"/>
    <s v="Povodny Stav"/>
    <x v="7"/>
  </r>
  <r>
    <s v="527.154100"/>
    <x v="7"/>
    <n v="6563.793391628682"/>
    <x v="2"/>
    <s v="025"/>
    <x v="23"/>
    <n v="6563.793391628682"/>
    <x v="17"/>
    <n v="2"/>
    <s v="Povodny Stav"/>
    <x v="7"/>
  </r>
  <r>
    <s v="527.161000"/>
    <x v="7"/>
    <n v="91.88527084725574"/>
    <x v="0"/>
    <s v="025"/>
    <x v="21"/>
    <n v="91.88527084725574"/>
    <x v="9"/>
    <n v="2"/>
    <s v="Povodny Stav"/>
    <x v="7"/>
  </r>
  <r>
    <s v="527.191000"/>
    <x v="7"/>
    <n v="1300.1666532710094"/>
    <x v="0"/>
    <s v="025"/>
    <x v="21"/>
    <n v="1300.1666532710094"/>
    <x v="9"/>
    <n v="2"/>
    <s v="Povodny Stav"/>
    <x v="7"/>
  </r>
  <r>
    <s v="527.192000"/>
    <x v="7"/>
    <n v="10.82214816602254"/>
    <x v="1"/>
    <s v="025"/>
    <x v="22"/>
    <n v="10.82214816602254"/>
    <x v="16"/>
    <n v="2"/>
    <s v="Povodny Stav"/>
    <x v="7"/>
  </r>
  <r>
    <s v="527.194100"/>
    <x v="7"/>
    <n v="2143.6039251461198"/>
    <x v="2"/>
    <s v="025"/>
    <x v="23"/>
    <n v="2143.6039251461198"/>
    <x v="17"/>
    <n v="2"/>
    <s v="Povodny Stav"/>
    <x v="7"/>
  </r>
  <r>
    <s v="512.112000"/>
    <x v="8"/>
    <n v="43.088263585780531"/>
    <x v="0"/>
    <s v="001"/>
    <x v="24"/>
    <n v="43.088263585780531"/>
    <x v="18"/>
    <n v="9"/>
    <s v="Povodny Stav"/>
    <x v="8"/>
  </r>
  <r>
    <s v="521.111000"/>
    <x v="8"/>
    <n v="6986.0579165178951"/>
    <x v="0"/>
    <s v="001"/>
    <x v="24"/>
    <n v="6986.0579165178951"/>
    <x v="18"/>
    <n v="9"/>
    <s v="Povodny Stav"/>
    <x v="8"/>
  </r>
  <r>
    <s v="521.112000"/>
    <x v="8"/>
    <n v="40.664595142430457"/>
    <x v="1"/>
    <s v="001"/>
    <x v="25"/>
    <n v="40.664595142430457"/>
    <x v="19"/>
    <n v="9"/>
    <s v="Povodny Stav"/>
    <x v="8"/>
  </r>
  <r>
    <s v="521.114100"/>
    <x v="8"/>
    <n v="59.606660619612903"/>
    <x v="2"/>
    <s v="001"/>
    <x v="26"/>
    <n v="59.606660619612903"/>
    <x v="20"/>
    <n v="9"/>
    <s v="Povodny Stav"/>
    <x v="8"/>
  </r>
  <r>
    <s v="524.111000"/>
    <x v="8"/>
    <n v="55.669267603046272"/>
    <x v="0"/>
    <s v="001"/>
    <x v="24"/>
    <n v="55.669267603046272"/>
    <x v="18"/>
    <n v="9"/>
    <s v="Povodny Stav"/>
    <x v="8"/>
  </r>
  <r>
    <s v="524.112000"/>
    <x v="8"/>
    <n v="0.68667460709294148"/>
    <x v="1"/>
    <s v="001"/>
    <x v="25"/>
    <n v="0.68667460709294148"/>
    <x v="19"/>
    <n v="9"/>
    <s v="Povodny Stav"/>
    <x v="8"/>
  </r>
  <r>
    <s v="524.114100"/>
    <x v="8"/>
    <n v="12.734056857538487"/>
    <x v="2"/>
    <s v="001"/>
    <x v="26"/>
    <n v="12.734056857538487"/>
    <x v="20"/>
    <n v="9"/>
    <s v="Povodny Stav"/>
    <x v="8"/>
  </r>
  <r>
    <s v="524.121000"/>
    <x v="8"/>
    <n v="257.94144078918413"/>
    <x v="0"/>
    <s v="001"/>
    <x v="24"/>
    <n v="257.94144078918413"/>
    <x v="18"/>
    <n v="9"/>
    <s v="Povodny Stav"/>
    <x v="8"/>
  </r>
  <r>
    <s v="524.122000"/>
    <x v="8"/>
    <n v="0.40785013655651375"/>
    <x v="1"/>
    <s v="001"/>
    <x v="25"/>
    <n v="0.40785013655651375"/>
    <x v="19"/>
    <n v="9"/>
    <s v="Povodny Stav"/>
    <x v="8"/>
  </r>
  <r>
    <s v="524.124100"/>
    <x v="8"/>
    <n v="5.3136261250840535"/>
    <x v="2"/>
    <s v="001"/>
    <x v="26"/>
    <n v="5.3136261250840535"/>
    <x v="20"/>
    <n v="9"/>
    <s v="Povodny Stav"/>
    <x v="8"/>
  </r>
  <r>
    <s v="524.131000"/>
    <x v="8"/>
    <n v="2840.4277000180141"/>
    <x v="0"/>
    <s v="001"/>
    <x v="24"/>
    <n v="2840.4277000180141"/>
    <x v="18"/>
    <n v="9"/>
    <s v="Povodny Stav"/>
    <x v="8"/>
  </r>
  <r>
    <s v="524.132000"/>
    <x v="8"/>
    <n v="2.1022024789160221"/>
    <x v="1"/>
    <s v="001"/>
    <x v="25"/>
    <n v="2.1022024789160221"/>
    <x v="19"/>
    <n v="9"/>
    <s v="Povodny Stav"/>
    <x v="8"/>
  </r>
  <r>
    <s v="524.134100"/>
    <x v="8"/>
    <n v="36.95660702751271"/>
    <x v="2"/>
    <s v="001"/>
    <x v="26"/>
    <n v="36.95660702751271"/>
    <x v="20"/>
    <n v="9"/>
    <s v="Povodny Stav"/>
    <x v="8"/>
  </r>
  <r>
    <s v="524.141000"/>
    <x v="8"/>
    <n v="2.5191648431902007"/>
    <x v="0"/>
    <s v="001"/>
    <x v="24"/>
    <n v="2.5191648431902007"/>
    <x v="18"/>
    <n v="9"/>
    <s v="Povodny Stav"/>
    <x v="8"/>
  </r>
  <r>
    <s v="524.142000"/>
    <x v="8"/>
    <n v="0.18023376037621638"/>
    <x v="1"/>
    <s v="001"/>
    <x v="25"/>
    <n v="0.18023376037621638"/>
    <x v="19"/>
    <n v="9"/>
    <s v="Povodny Stav"/>
    <x v="8"/>
  </r>
  <r>
    <s v="524.144100"/>
    <x v="8"/>
    <n v="1.7629658948358453"/>
    <x v="2"/>
    <s v="001"/>
    <x v="26"/>
    <n v="1.7629658948358453"/>
    <x v="20"/>
    <n v="9"/>
    <s v="Povodny Stav"/>
    <x v="8"/>
  </r>
  <r>
    <s v="524.151000"/>
    <x v="8"/>
    <n v="181.93792537397545"/>
    <x v="0"/>
    <s v="001"/>
    <x v="24"/>
    <n v="181.93792537397545"/>
    <x v="18"/>
    <n v="9"/>
    <s v="Povodny Stav"/>
    <x v="8"/>
  </r>
  <r>
    <s v="524.152000"/>
    <x v="8"/>
    <n v="0.29967818509655325"/>
    <x v="1"/>
    <s v="001"/>
    <x v="25"/>
    <n v="0.29967818509655325"/>
    <x v="19"/>
    <n v="9"/>
    <s v="Povodny Stav"/>
    <x v="8"/>
  </r>
  <r>
    <s v="524.154100"/>
    <x v="8"/>
    <n v="7.1028954608310508"/>
    <x v="2"/>
    <s v="001"/>
    <x v="26"/>
    <n v="7.1028954608310508"/>
    <x v="20"/>
    <n v="9"/>
    <s v="Povodny Stav"/>
    <x v="8"/>
  </r>
  <r>
    <s v="524.161000"/>
    <x v="8"/>
    <n v="99.021337459072541"/>
    <x v="0"/>
    <s v="001"/>
    <x v="24"/>
    <n v="99.021337459072541"/>
    <x v="18"/>
    <n v="9"/>
    <s v="Povodny Stav"/>
    <x v="8"/>
  </r>
  <r>
    <s v="524.162000"/>
    <x v="8"/>
    <n v="0.10601330213878737"/>
    <x v="1"/>
    <s v="001"/>
    <x v="25"/>
    <n v="0.10601330213878737"/>
    <x v="19"/>
    <n v="9"/>
    <s v="Povodny Stav"/>
    <x v="8"/>
  </r>
  <r>
    <s v="524.164100"/>
    <x v="8"/>
    <n v="2.1166807741071469"/>
    <x v="2"/>
    <s v="001"/>
    <x v="26"/>
    <n v="2.1166807741071469"/>
    <x v="20"/>
    <n v="9"/>
    <s v="Povodny Stav"/>
    <x v="8"/>
  </r>
  <r>
    <s v="524.171000"/>
    <x v="8"/>
    <n v="334.92490845635274"/>
    <x v="0"/>
    <s v="001"/>
    <x v="24"/>
    <n v="334.92490845635274"/>
    <x v="18"/>
    <n v="9"/>
    <s v="Povodny Stav"/>
    <x v="8"/>
  </r>
  <r>
    <s v="524.172000"/>
    <x v="8"/>
    <n v="1.4249291922835792"/>
    <x v="1"/>
    <s v="001"/>
    <x v="25"/>
    <n v="1.4249291922835792"/>
    <x v="19"/>
    <n v="9"/>
    <s v="Povodny Stav"/>
    <x v="8"/>
  </r>
  <r>
    <s v="524.174100"/>
    <x v="8"/>
    <n v="22.798884950937204"/>
    <x v="2"/>
    <s v="001"/>
    <x v="26"/>
    <n v="22.798884950937204"/>
    <x v="20"/>
    <n v="9"/>
    <s v="Povodny Stav"/>
    <x v="8"/>
  </r>
  <r>
    <s v="524.181100000"/>
    <x v="8"/>
    <n v="87.727852298853918"/>
    <x v="0"/>
    <s v="001"/>
    <x v="24"/>
    <n v="87.727852298853918"/>
    <x v="18"/>
    <n v="9"/>
    <s v="Povodny Stav"/>
    <x v="8"/>
  </r>
  <r>
    <s v="524.181200000"/>
    <x v="8"/>
    <n v="2.231626399123754E-3"/>
    <x v="1"/>
    <s v="001"/>
    <x v="25"/>
    <n v="2.231626399123754E-3"/>
    <x v="19"/>
    <n v="9"/>
    <s v="Povodny Stav"/>
    <x v="8"/>
  </r>
  <r>
    <s v="524.181410000"/>
    <x v="8"/>
    <n v="1.2287331599841349"/>
    <x v="2"/>
    <s v="001"/>
    <x v="26"/>
    <n v="1.2287331599841349"/>
    <x v="20"/>
    <n v="9"/>
    <s v="Povodny Stav"/>
    <x v="8"/>
  </r>
  <r>
    <s v="527.121000"/>
    <x v="8"/>
    <n v="197.52950633987999"/>
    <x v="0"/>
    <s v="001"/>
    <x v="24"/>
    <n v="197.52950633987999"/>
    <x v="18"/>
    <n v="9"/>
    <s v="Povodny Stav"/>
    <x v="8"/>
  </r>
  <r>
    <s v="527.122000"/>
    <x v="8"/>
    <n v="60.919076850868592"/>
    <x v="1"/>
    <s v="001"/>
    <x v="25"/>
    <n v="60.919076850868592"/>
    <x v="19"/>
    <n v="9"/>
    <s v="Povodny Stav"/>
    <x v="8"/>
  </r>
  <r>
    <s v="527.124100"/>
    <x v="8"/>
    <n v="90.601732413938876"/>
    <x v="2"/>
    <s v="001"/>
    <x v="26"/>
    <n v="90.601732413938876"/>
    <x v="20"/>
    <n v="9"/>
    <s v="Povodny Stav"/>
    <x v="8"/>
  </r>
  <r>
    <s v="527.151000"/>
    <x v="8"/>
    <n v="1.2502099603378796"/>
    <x v="0"/>
    <s v="001"/>
    <x v="24"/>
    <n v="1.2502099603378796"/>
    <x v="18"/>
    <n v="9"/>
    <s v="Povodny Stav"/>
    <x v="8"/>
  </r>
  <r>
    <s v="527.152000"/>
    <x v="8"/>
    <n v="0.21792378155721159"/>
    <x v="1"/>
    <s v="001"/>
    <x v="25"/>
    <n v="0.21792378155721159"/>
    <x v="19"/>
    <n v="9"/>
    <s v="Povodny Stav"/>
    <x v="8"/>
  </r>
  <r>
    <s v="527.154100"/>
    <x v="8"/>
    <n v="4.5205870271685624"/>
    <x v="2"/>
    <s v="001"/>
    <x v="26"/>
    <n v="4.5205870271685624"/>
    <x v="20"/>
    <n v="9"/>
    <s v="Povodny Stav"/>
    <x v="8"/>
  </r>
  <r>
    <s v="527.161000"/>
    <x v="8"/>
    <n v="6.1039951794153025"/>
    <x v="0"/>
    <s v="001"/>
    <x v="24"/>
    <n v="6.1039951794153025"/>
    <x v="18"/>
    <n v="9"/>
    <s v="Povodny Stav"/>
    <x v="8"/>
  </r>
  <r>
    <s v="512.112000"/>
    <x v="9"/>
    <n v="0.47983411146945176"/>
    <x v="0"/>
    <s v="007"/>
    <x v="27"/>
    <n v="0.47983411146945176"/>
    <x v="3"/>
    <n v="9"/>
    <s v="Povodny Stav"/>
    <x v="9"/>
  </r>
  <r>
    <s v="521.111000"/>
    <x v="9"/>
    <n v="19110.997378344993"/>
    <x v="0"/>
    <s v="007"/>
    <x v="27"/>
    <n v="19110.997378344993"/>
    <x v="3"/>
    <n v="9"/>
    <s v="Povodny Stav"/>
    <x v="9"/>
  </r>
  <r>
    <s v="521.112000"/>
    <x v="9"/>
    <n v="8.7831721973449728"/>
    <x v="1"/>
    <s v="007"/>
    <x v="28"/>
    <n v="8.7831721973449728"/>
    <x v="19"/>
    <n v="9"/>
    <s v="Povodny Stav"/>
    <x v="9"/>
  </r>
  <r>
    <s v="521.114100"/>
    <x v="9"/>
    <n v="18955.113271422677"/>
    <x v="2"/>
    <s v="007"/>
    <x v="29"/>
    <n v="18955.113271422677"/>
    <x v="21"/>
    <n v="9"/>
    <s v="Povodny Stav"/>
    <x v="9"/>
  </r>
  <r>
    <s v="524.111000"/>
    <x v="9"/>
    <n v="2758.4588451096097"/>
    <x v="0"/>
    <s v="007"/>
    <x v="27"/>
    <n v="2758.4588451096097"/>
    <x v="3"/>
    <n v="9"/>
    <s v="Povodny Stav"/>
    <x v="9"/>
  </r>
  <r>
    <s v="524.112000"/>
    <x v="9"/>
    <n v="1.5127454502831672"/>
    <x v="1"/>
    <s v="007"/>
    <x v="28"/>
    <n v="1.5127454502831672"/>
    <x v="19"/>
    <n v="9"/>
    <s v="Povodny Stav"/>
    <x v="9"/>
  </r>
  <r>
    <s v="524.114100"/>
    <x v="9"/>
    <n v="893.73711175662856"/>
    <x v="2"/>
    <s v="007"/>
    <x v="29"/>
    <n v="893.73711175662856"/>
    <x v="21"/>
    <n v="9"/>
    <s v="Povodny Stav"/>
    <x v="9"/>
  </r>
  <r>
    <s v="524.121000"/>
    <x v="9"/>
    <n v="292.46066946791268"/>
    <x v="0"/>
    <s v="007"/>
    <x v="27"/>
    <n v="292.46066946791268"/>
    <x v="3"/>
    <n v="9"/>
    <s v="Povodny Stav"/>
    <x v="9"/>
  </r>
  <r>
    <s v="524.122000"/>
    <x v="9"/>
    <n v="0.31513066948268526"/>
    <x v="1"/>
    <s v="007"/>
    <x v="28"/>
    <n v="0.31513066948268526"/>
    <x v="19"/>
    <n v="9"/>
    <s v="Povodny Stav"/>
    <x v="9"/>
  </r>
  <r>
    <s v="524.124100"/>
    <x v="9"/>
    <n v="51.808941308415214"/>
    <x v="2"/>
    <s v="007"/>
    <x v="29"/>
    <n v="51.808941308415214"/>
    <x v="21"/>
    <n v="9"/>
    <s v="Povodny Stav"/>
    <x v="9"/>
  </r>
  <r>
    <s v="524.131000"/>
    <x v="9"/>
    <n v="1881.15215039891"/>
    <x v="0"/>
    <s v="007"/>
    <x v="27"/>
    <n v="1881.15215039891"/>
    <x v="3"/>
    <n v="9"/>
    <s v="Povodny Stav"/>
    <x v="9"/>
  </r>
  <r>
    <s v="524.132000"/>
    <x v="9"/>
    <n v="0.72248666620944291"/>
    <x v="1"/>
    <s v="007"/>
    <x v="28"/>
    <n v="0.72248666620944291"/>
    <x v="19"/>
    <n v="9"/>
    <s v="Povodny Stav"/>
    <x v="9"/>
  </r>
  <r>
    <s v="524.134100"/>
    <x v="9"/>
    <n v="497.57882775047932"/>
    <x v="2"/>
    <s v="007"/>
    <x v="29"/>
    <n v="497.57882775047932"/>
    <x v="21"/>
    <n v="9"/>
    <s v="Povodny Stav"/>
    <x v="9"/>
  </r>
  <r>
    <s v="524.141000"/>
    <x v="9"/>
    <n v="93.901061908662939"/>
    <x v="0"/>
    <s v="007"/>
    <x v="27"/>
    <n v="93.901061908662939"/>
    <x v="3"/>
    <n v="9"/>
    <s v="Povodny Stav"/>
    <x v="9"/>
  </r>
  <r>
    <s v="524.142000"/>
    <x v="9"/>
    <n v="8.2360701079431164E-2"/>
    <x v="1"/>
    <s v="007"/>
    <x v="28"/>
    <n v="8.2360701079431164E-2"/>
    <x v="19"/>
    <n v="9"/>
    <s v="Povodny Stav"/>
    <x v="9"/>
  </r>
  <r>
    <s v="524.144100"/>
    <x v="9"/>
    <n v="26.988798296374686"/>
    <x v="2"/>
    <s v="007"/>
    <x v="29"/>
    <n v="26.988798296374686"/>
    <x v="21"/>
    <n v="9"/>
    <s v="Povodny Stav"/>
    <x v="9"/>
  </r>
  <r>
    <s v="524.151000"/>
    <x v="9"/>
    <n v="770.44057888398197"/>
    <x v="0"/>
    <s v="007"/>
    <x v="27"/>
    <n v="770.44057888398197"/>
    <x v="3"/>
    <n v="9"/>
    <s v="Povodny Stav"/>
    <x v="9"/>
  </r>
  <r>
    <s v="524.152000"/>
    <x v="9"/>
    <n v="0.53854645054247485"/>
    <x v="1"/>
    <s v="007"/>
    <x v="28"/>
    <n v="0.53854645054247485"/>
    <x v="19"/>
    <n v="9"/>
    <s v="Povodny Stav"/>
    <x v="9"/>
  </r>
  <r>
    <s v="524.154100"/>
    <x v="9"/>
    <n v="23.290985138070955"/>
    <x v="2"/>
    <s v="007"/>
    <x v="29"/>
    <n v="23.290985138070955"/>
    <x v="21"/>
    <n v="9"/>
    <s v="Povodny Stav"/>
    <x v="9"/>
  </r>
  <r>
    <s v="524.161000"/>
    <x v="9"/>
    <n v="290.07710900120327"/>
    <x v="0"/>
    <s v="007"/>
    <x v="27"/>
    <n v="290.07710900120327"/>
    <x v="3"/>
    <n v="9"/>
    <s v="Povodny Stav"/>
    <x v="9"/>
  </r>
  <r>
    <s v="524.162000"/>
    <x v="9"/>
    <n v="0.13078357744071814"/>
    <x v="1"/>
    <s v="007"/>
    <x v="28"/>
    <n v="0.13078357744071814"/>
    <x v="19"/>
    <n v="9"/>
    <s v="Povodny Stav"/>
    <x v="9"/>
  </r>
  <r>
    <s v="524.164100"/>
    <x v="9"/>
    <n v="37.436081328096272"/>
    <x v="2"/>
    <s v="007"/>
    <x v="29"/>
    <n v="37.436081328096272"/>
    <x v="21"/>
    <n v="9"/>
    <s v="Povodny Stav"/>
    <x v="9"/>
  </r>
  <r>
    <s v="524.171000"/>
    <x v="9"/>
    <n v="547.22381240623645"/>
    <x v="0"/>
    <s v="007"/>
    <x v="27"/>
    <n v="547.22381240623645"/>
    <x v="3"/>
    <n v="9"/>
    <s v="Povodny Stav"/>
    <x v="9"/>
  </r>
  <r>
    <s v="524.172000"/>
    <x v="9"/>
    <n v="0.70318725153303785"/>
    <x v="1"/>
    <s v="007"/>
    <x v="28"/>
    <n v="0.70318725153303785"/>
    <x v="19"/>
    <n v="9"/>
    <s v="Povodny Stav"/>
    <x v="9"/>
  </r>
  <r>
    <s v="524.174100"/>
    <x v="9"/>
    <n v="71.84385623718876"/>
    <x v="2"/>
    <s v="007"/>
    <x v="29"/>
    <n v="71.84385623718876"/>
    <x v="21"/>
    <n v="9"/>
    <s v="Povodny Stav"/>
    <x v="9"/>
  </r>
  <r>
    <s v="524.181100000"/>
    <x v="9"/>
    <n v="138.23664945408055"/>
    <x v="0"/>
    <s v="007"/>
    <x v="27"/>
    <n v="138.23664945408055"/>
    <x v="3"/>
    <n v="9"/>
    <s v="Povodny Stav"/>
    <x v="9"/>
  </r>
  <r>
    <s v="524.181200000"/>
    <x v="9"/>
    <n v="1.2060587127201484E-3"/>
    <x v="1"/>
    <s v="007"/>
    <x v="28"/>
    <n v="1.2060587127201484E-3"/>
    <x v="19"/>
    <n v="9"/>
    <s v="Povodny Stav"/>
    <x v="9"/>
  </r>
  <r>
    <s v="524.181410000"/>
    <x v="9"/>
    <n v="12.605823578629943"/>
    <x v="2"/>
    <s v="007"/>
    <x v="29"/>
    <n v="12.605823578629943"/>
    <x v="21"/>
    <n v="9"/>
    <s v="Povodny Stav"/>
    <x v="9"/>
  </r>
  <r>
    <s v="527.121000"/>
    <x v="9"/>
    <n v="61.918457970122049"/>
    <x v="0"/>
    <s v="007"/>
    <x v="27"/>
    <n v="61.918457970122049"/>
    <x v="3"/>
    <n v="9"/>
    <s v="Povodny Stav"/>
    <x v="9"/>
  </r>
  <r>
    <s v="527.122000"/>
    <x v="9"/>
    <n v="30.834383246910143"/>
    <x v="1"/>
    <s v="007"/>
    <x v="28"/>
    <n v="30.834383246910143"/>
    <x v="19"/>
    <n v="9"/>
    <s v="Povodny Stav"/>
    <x v="9"/>
  </r>
  <r>
    <s v="527.124100"/>
    <x v="9"/>
    <n v="78.065465001304887"/>
    <x v="2"/>
    <s v="007"/>
    <x v="29"/>
    <n v="78.065465001304887"/>
    <x v="21"/>
    <n v="9"/>
    <s v="Povodny Stav"/>
    <x v="9"/>
  </r>
  <r>
    <s v="527.151000"/>
    <x v="9"/>
    <n v="119.16305759527948"/>
    <x v="0"/>
    <s v="007"/>
    <x v="27"/>
    <n v="119.16305759527948"/>
    <x v="3"/>
    <n v="9"/>
    <s v="Povodny Stav"/>
    <x v="9"/>
  </r>
  <r>
    <s v="527.152000"/>
    <x v="9"/>
    <n v="0.13004295980751387"/>
    <x v="1"/>
    <s v="007"/>
    <x v="28"/>
    <n v="0.13004295980751387"/>
    <x v="19"/>
    <n v="9"/>
    <s v="Povodny Stav"/>
    <x v="9"/>
  </r>
  <r>
    <s v="527.154100"/>
    <x v="9"/>
    <n v="89.047862876999048"/>
    <x v="2"/>
    <s v="007"/>
    <x v="29"/>
    <n v="89.047862876999048"/>
    <x v="21"/>
    <n v="9"/>
    <s v="Povodny Stav"/>
    <x v="9"/>
  </r>
  <r>
    <s v="527.161000"/>
    <x v="9"/>
    <n v="11.662682259097908"/>
    <x v="0"/>
    <s v="007"/>
    <x v="27"/>
    <n v="11.662682259097908"/>
    <x v="3"/>
    <n v="9"/>
    <s v="Povodny Stav"/>
    <x v="9"/>
  </r>
  <r>
    <s v="527.161000"/>
    <x v="10"/>
    <n v="9.2138268249710329"/>
    <x v="0"/>
    <s v="009"/>
    <x v="30"/>
    <n v="9.2138268249710329"/>
    <x v="22"/>
    <n v="9"/>
    <s v="Povodny Stav"/>
    <x v="10"/>
  </r>
  <r>
    <s v="512.112000"/>
    <x v="11"/>
    <n v="6.1042470902851216"/>
    <x v="0"/>
    <s v="010"/>
    <x v="31"/>
    <n v="6.1042470902851216"/>
    <x v="22"/>
    <n v="9"/>
    <s v="Povodny Stav"/>
    <x v="11"/>
  </r>
  <r>
    <s v="521.111000"/>
    <x v="11"/>
    <n v="2213.0331630838441"/>
    <x v="0"/>
    <s v="010"/>
    <x v="31"/>
    <n v="2213.0331630838441"/>
    <x v="22"/>
    <n v="9"/>
    <s v="Povodny Stav"/>
    <x v="11"/>
  </r>
  <r>
    <s v="521.112000"/>
    <x v="11"/>
    <n v="813.56594236165745"/>
    <x v="1"/>
    <s v="010"/>
    <x v="32"/>
    <n v="813.56594236165745"/>
    <x v="19"/>
    <n v="9"/>
    <s v="Povodny Stav"/>
    <x v="11"/>
  </r>
  <r>
    <s v="521.114100"/>
    <x v="11"/>
    <n v="11473.406708885719"/>
    <x v="2"/>
    <s v="010"/>
    <x v="33"/>
    <n v="11473.406708885719"/>
    <x v="22"/>
    <n v="9"/>
    <s v="Povodny Stav"/>
    <x v="11"/>
  </r>
  <r>
    <s v="521.121000"/>
    <x v="11"/>
    <n v="2557.7101537111589"/>
    <x v="0"/>
    <s v="010"/>
    <x v="31"/>
    <n v="2557.7101537111589"/>
    <x v="22"/>
    <n v="9"/>
    <s v="Povodny Stav"/>
    <x v="11"/>
  </r>
  <r>
    <s v="524.111000"/>
    <x v="11"/>
    <n v="2349.0119055588025"/>
    <x v="0"/>
    <s v="010"/>
    <x v="31"/>
    <n v="2349.0119055588025"/>
    <x v="22"/>
    <n v="9"/>
    <s v="Povodny Stav"/>
    <x v="11"/>
  </r>
  <r>
    <s v="524.112000"/>
    <x v="11"/>
    <n v="71.393591820527448"/>
    <x v="1"/>
    <s v="010"/>
    <x v="32"/>
    <n v="71.393591820527448"/>
    <x v="19"/>
    <n v="9"/>
    <s v="Povodny Stav"/>
    <x v="11"/>
  </r>
  <r>
    <s v="524.114100"/>
    <x v="11"/>
    <n v="820.98212555366695"/>
    <x v="2"/>
    <s v="010"/>
    <x v="33"/>
    <n v="820.98212555366695"/>
    <x v="22"/>
    <n v="9"/>
    <s v="Povodny Stav"/>
    <x v="11"/>
  </r>
  <r>
    <s v="524.121000"/>
    <x v="11"/>
    <n v="392.03490350039749"/>
    <x v="0"/>
    <s v="010"/>
    <x v="31"/>
    <n v="392.03490350039749"/>
    <x v="22"/>
    <n v="9"/>
    <s v="Povodny Stav"/>
    <x v="11"/>
  </r>
  <r>
    <s v="524.122000"/>
    <x v="11"/>
    <n v="6.0361911335791048"/>
    <x v="1"/>
    <s v="010"/>
    <x v="32"/>
    <n v="6.0361911335791048"/>
    <x v="19"/>
    <n v="9"/>
    <s v="Povodny Stav"/>
    <x v="11"/>
  </r>
  <r>
    <s v="524.124100"/>
    <x v="11"/>
    <n v="456.49855307975309"/>
    <x v="2"/>
    <s v="010"/>
    <x v="33"/>
    <n v="456.49855307975309"/>
    <x v="22"/>
    <n v="9"/>
    <s v="Povodny Stav"/>
    <x v="11"/>
  </r>
  <r>
    <s v="524.131000"/>
    <x v="11"/>
    <n v="1521.6405789784371"/>
    <x v="0"/>
    <s v="010"/>
    <x v="31"/>
    <n v="1521.6405789784371"/>
    <x v="22"/>
    <n v="9"/>
    <s v="Povodny Stav"/>
    <x v="11"/>
  </r>
  <r>
    <s v="524.132000"/>
    <x v="11"/>
    <n v="128.83851157477164"/>
    <x v="1"/>
    <s v="010"/>
    <x v="32"/>
    <n v="128.83851157477164"/>
    <x v="19"/>
    <n v="9"/>
    <s v="Povodny Stav"/>
    <x v="11"/>
  </r>
  <r>
    <s v="524.134100"/>
    <x v="11"/>
    <n v="233.81870380804702"/>
    <x v="2"/>
    <s v="010"/>
    <x v="33"/>
    <n v="233.81870380804702"/>
    <x v="22"/>
    <n v="9"/>
    <s v="Povodny Stav"/>
    <x v="11"/>
  </r>
  <r>
    <s v="524.141000"/>
    <x v="11"/>
    <n v="5.8180780165571919"/>
    <x v="0"/>
    <s v="010"/>
    <x v="31"/>
    <n v="5.8180780165571919"/>
    <x v="22"/>
    <n v="9"/>
    <s v="Povodny Stav"/>
    <x v="11"/>
  </r>
  <r>
    <s v="524.142000"/>
    <x v="11"/>
    <n v="1.1593976179543231"/>
    <x v="1"/>
    <s v="010"/>
    <x v="32"/>
    <n v="1.1593976179543231"/>
    <x v="19"/>
    <n v="9"/>
    <s v="Povodny Stav"/>
    <x v="11"/>
  </r>
  <r>
    <s v="524.144100"/>
    <x v="11"/>
    <n v="106.7752625958242"/>
    <x v="2"/>
    <s v="010"/>
    <x v="33"/>
    <n v="106.7752625958242"/>
    <x v="22"/>
    <n v="9"/>
    <s v="Povodny Stav"/>
    <x v="11"/>
  </r>
  <r>
    <s v="524.151000"/>
    <x v="11"/>
    <n v="22.79568665570801"/>
    <x v="0"/>
    <s v="010"/>
    <x v="31"/>
    <n v="22.79568665570801"/>
    <x v="22"/>
    <n v="9"/>
    <s v="Povodny Stav"/>
    <x v="11"/>
  </r>
  <r>
    <s v="524.152000"/>
    <x v="11"/>
    <n v="14.589744276565384"/>
    <x v="1"/>
    <s v="010"/>
    <x v="32"/>
    <n v="14.589744276565384"/>
    <x v="19"/>
    <n v="9"/>
    <s v="Povodny Stav"/>
    <x v="11"/>
  </r>
  <r>
    <s v="524.154100"/>
    <x v="11"/>
    <n v="40.217898473873667"/>
    <x v="2"/>
    <s v="010"/>
    <x v="33"/>
    <n v="40.217898473873667"/>
    <x v="22"/>
    <n v="9"/>
    <s v="Povodny Stav"/>
    <x v="11"/>
  </r>
  <r>
    <s v="524.161000"/>
    <x v="11"/>
    <n v="323.73401471301332"/>
    <x v="0"/>
    <s v="010"/>
    <x v="31"/>
    <n v="323.73401471301332"/>
    <x v="22"/>
    <n v="9"/>
    <s v="Povodny Stav"/>
    <x v="11"/>
  </r>
  <r>
    <s v="524.162000"/>
    <x v="11"/>
    <n v="4.4085054417131566"/>
    <x v="1"/>
    <s v="010"/>
    <x v="32"/>
    <n v="4.4085054417131566"/>
    <x v="19"/>
    <n v="9"/>
    <s v="Povodny Stav"/>
    <x v="11"/>
  </r>
  <r>
    <s v="524.164100"/>
    <x v="11"/>
    <n v="233.49901498444561"/>
    <x v="2"/>
    <s v="010"/>
    <x v="33"/>
    <n v="233.49901498444561"/>
    <x v="22"/>
    <n v="9"/>
    <s v="Povodny Stav"/>
    <x v="11"/>
  </r>
  <r>
    <s v="524.171000"/>
    <x v="11"/>
    <n v="982.83969991102242"/>
    <x v="0"/>
    <s v="010"/>
    <x v="31"/>
    <n v="982.83969991102242"/>
    <x v="22"/>
    <n v="9"/>
    <s v="Povodny Stav"/>
    <x v="11"/>
  </r>
  <r>
    <s v="524.172000"/>
    <x v="11"/>
    <n v="36.328279262562006"/>
    <x v="1"/>
    <s v="010"/>
    <x v="32"/>
    <n v="36.328279262562006"/>
    <x v="19"/>
    <n v="9"/>
    <s v="Povodny Stav"/>
    <x v="11"/>
  </r>
  <r>
    <s v="524.174100"/>
    <x v="11"/>
    <n v="918.37810011329134"/>
    <x v="2"/>
    <s v="010"/>
    <x v="33"/>
    <n v="918.37810011329134"/>
    <x v="22"/>
    <n v="9"/>
    <s v="Povodny Stav"/>
    <x v="11"/>
  </r>
  <r>
    <s v="524.181100000"/>
    <x v="11"/>
    <n v="45.378042018115814"/>
    <x v="0"/>
    <s v="010"/>
    <x v="31"/>
    <n v="45.378042018115814"/>
    <x v="22"/>
    <n v="9"/>
    <s v="Povodny Stav"/>
    <x v="11"/>
  </r>
  <r>
    <s v="524.181200000"/>
    <x v="11"/>
    <n v="0.42545901417409038"/>
    <x v="1"/>
    <s v="010"/>
    <x v="32"/>
    <n v="0.42545901417409038"/>
    <x v="19"/>
    <n v="9"/>
    <s v="Povodny Stav"/>
    <x v="11"/>
  </r>
  <r>
    <s v="524.181410000"/>
    <x v="11"/>
    <n v="105.41779222761267"/>
    <x v="2"/>
    <s v="010"/>
    <x v="33"/>
    <n v="105.41779222761267"/>
    <x v="22"/>
    <n v="9"/>
    <s v="Povodny Stav"/>
    <x v="11"/>
  </r>
  <r>
    <s v="527.121000"/>
    <x v="11"/>
    <n v="75.55552935135411"/>
    <x v="0"/>
    <s v="010"/>
    <x v="31"/>
    <n v="75.55552935135411"/>
    <x v="22"/>
    <n v="9"/>
    <s v="Povodny Stav"/>
    <x v="11"/>
  </r>
  <r>
    <s v="527.122000"/>
    <x v="11"/>
    <n v="155.4010263238311"/>
    <x v="1"/>
    <s v="010"/>
    <x v="32"/>
    <n v="155.4010263238311"/>
    <x v="19"/>
    <n v="9"/>
    <s v="Povodny Stav"/>
    <x v="11"/>
  </r>
  <r>
    <s v="527.124100"/>
    <x v="11"/>
    <n v="22.351585063262583"/>
    <x v="2"/>
    <s v="010"/>
    <x v="33"/>
    <n v="22.351585063262583"/>
    <x v="22"/>
    <n v="9"/>
    <s v="Povodny Stav"/>
    <x v="11"/>
  </r>
  <r>
    <s v="527.151000"/>
    <x v="11"/>
    <n v="1.6558135467473019"/>
    <x v="0"/>
    <s v="010"/>
    <x v="31"/>
    <n v="1.6558135467473019"/>
    <x v="22"/>
    <n v="9"/>
    <s v="Povodny Stav"/>
    <x v="11"/>
  </r>
  <r>
    <s v="527.152000"/>
    <x v="11"/>
    <n v="7.8223536133234246"/>
    <x v="1"/>
    <s v="010"/>
    <x v="32"/>
    <n v="7.8223536133234246"/>
    <x v="19"/>
    <n v="9"/>
    <s v="Povodny Stav"/>
    <x v="11"/>
  </r>
  <r>
    <s v="527.154100"/>
    <x v="11"/>
    <n v="836.3581624818454"/>
    <x v="2"/>
    <s v="010"/>
    <x v="33"/>
    <n v="836.3581624818454"/>
    <x v="22"/>
    <n v="9"/>
    <s v="Povodny Stav"/>
    <x v="11"/>
  </r>
  <r>
    <s v="527.161000"/>
    <x v="11"/>
    <n v="55.453271975916266"/>
    <x v="0"/>
    <s v="010"/>
    <x v="31"/>
    <n v="55.453271975916266"/>
    <x v="22"/>
    <n v="9"/>
    <s v="Povodny Stav"/>
    <x v="11"/>
  </r>
  <r>
    <s v="512.112000"/>
    <x v="12"/>
    <n v="22.204055455623628"/>
    <x v="0"/>
    <s v="011"/>
    <x v="34"/>
    <n v="22.204055455623628"/>
    <x v="13"/>
    <n v="9"/>
    <s v="Povodny Stav"/>
    <x v="12"/>
  </r>
  <r>
    <s v="521.111000"/>
    <x v="12"/>
    <n v="54041.198462391309"/>
    <x v="0"/>
    <s v="011"/>
    <x v="34"/>
    <n v="54041.198462391309"/>
    <x v="13"/>
    <n v="9"/>
    <s v="Povodny Stav"/>
    <x v="12"/>
  </r>
  <r>
    <s v="521.112000"/>
    <x v="12"/>
    <n v="15.665734371523937"/>
    <x v="1"/>
    <s v="011"/>
    <x v="35"/>
    <n v="15.665734371523937"/>
    <x v="22"/>
    <n v="9"/>
    <s v="Povodny Stav"/>
    <x v="12"/>
  </r>
  <r>
    <s v="521.114100"/>
    <x v="12"/>
    <n v="14105.453167340065"/>
    <x v="2"/>
    <s v="011"/>
    <x v="36"/>
    <n v="14105.453167340065"/>
    <x v="12"/>
    <n v="9"/>
    <s v="Povodny Stav"/>
    <x v="12"/>
  </r>
  <r>
    <s v="524.111000"/>
    <x v="12"/>
    <n v="4841.7332552921125"/>
    <x v="0"/>
    <s v="011"/>
    <x v="34"/>
    <n v="4841.7332552921125"/>
    <x v="13"/>
    <n v="9"/>
    <s v="Povodny Stav"/>
    <x v="12"/>
  </r>
  <r>
    <s v="524.112000"/>
    <x v="12"/>
    <n v="34.809157144226518"/>
    <x v="1"/>
    <s v="011"/>
    <x v="35"/>
    <n v="34.809157144226518"/>
    <x v="22"/>
    <n v="9"/>
    <s v="Povodny Stav"/>
    <x v="12"/>
  </r>
  <r>
    <s v="524.114100"/>
    <x v="12"/>
    <n v="1282.1399016526022"/>
    <x v="2"/>
    <s v="011"/>
    <x v="36"/>
    <n v="1282.1399016526022"/>
    <x v="12"/>
    <n v="9"/>
    <s v="Povodny Stav"/>
    <x v="12"/>
  </r>
  <r>
    <s v="524.121000"/>
    <x v="12"/>
    <n v="568.14109223006426"/>
    <x v="0"/>
    <s v="011"/>
    <x v="34"/>
    <n v="568.14109223006426"/>
    <x v="13"/>
    <n v="9"/>
    <s v="Povodny Stav"/>
    <x v="12"/>
  </r>
  <r>
    <s v="524.122000"/>
    <x v="12"/>
    <n v="0.44486993600447039"/>
    <x v="1"/>
    <s v="011"/>
    <x v="35"/>
    <n v="0.44486993600447039"/>
    <x v="22"/>
    <n v="9"/>
    <s v="Povodny Stav"/>
    <x v="12"/>
  </r>
  <r>
    <s v="524.124100"/>
    <x v="12"/>
    <n v="77.04420528099601"/>
    <x v="2"/>
    <s v="011"/>
    <x v="36"/>
    <n v="77.04420528099601"/>
    <x v="12"/>
    <n v="9"/>
    <s v="Povodny Stav"/>
    <x v="12"/>
  </r>
  <r>
    <s v="524.131000"/>
    <x v="12"/>
    <n v="5984.3273351093076"/>
    <x v="0"/>
    <s v="011"/>
    <x v="34"/>
    <n v="5984.3273351093076"/>
    <x v="13"/>
    <n v="9"/>
    <s v="Povodny Stav"/>
    <x v="12"/>
  </r>
  <r>
    <s v="524.132000"/>
    <x v="12"/>
    <n v="13.92578112032507"/>
    <x v="1"/>
    <s v="011"/>
    <x v="35"/>
    <n v="13.92578112032507"/>
    <x v="22"/>
    <n v="9"/>
    <s v="Povodny Stav"/>
    <x v="12"/>
  </r>
  <r>
    <s v="524.134100"/>
    <x v="12"/>
    <n v="272.81662278641267"/>
    <x v="2"/>
    <s v="011"/>
    <x v="36"/>
    <n v="272.81662278641267"/>
    <x v="12"/>
    <n v="9"/>
    <s v="Povodny Stav"/>
    <x v="12"/>
  </r>
  <r>
    <s v="524.141000"/>
    <x v="12"/>
    <n v="113.3776998226874"/>
    <x v="0"/>
    <s v="011"/>
    <x v="34"/>
    <n v="113.3776998226874"/>
    <x v="13"/>
    <n v="9"/>
    <s v="Povodny Stav"/>
    <x v="12"/>
  </r>
  <r>
    <s v="524.142000"/>
    <x v="12"/>
    <n v="2.5575882424588903"/>
    <x v="1"/>
    <s v="011"/>
    <x v="35"/>
    <n v="2.5575882424588903"/>
    <x v="22"/>
    <n v="9"/>
    <s v="Povodny Stav"/>
    <x v="12"/>
  </r>
  <r>
    <s v="524.144100"/>
    <x v="12"/>
    <n v="63.088896428274523"/>
    <x v="2"/>
    <s v="011"/>
    <x v="36"/>
    <n v="63.088896428274523"/>
    <x v="12"/>
    <n v="9"/>
    <s v="Povodny Stav"/>
    <x v="12"/>
  </r>
  <r>
    <s v="524.151000"/>
    <x v="12"/>
    <n v="1174.6252458959702"/>
    <x v="0"/>
    <s v="011"/>
    <x v="34"/>
    <n v="1174.6252458959702"/>
    <x v="13"/>
    <n v="9"/>
    <s v="Povodny Stav"/>
    <x v="12"/>
  </r>
  <r>
    <s v="524.152000"/>
    <x v="12"/>
    <n v="12.833955927144046"/>
    <x v="1"/>
    <s v="011"/>
    <x v="35"/>
    <n v="12.833955927144046"/>
    <x v="22"/>
    <n v="9"/>
    <s v="Povodny Stav"/>
    <x v="12"/>
  </r>
  <r>
    <s v="524.154100"/>
    <x v="12"/>
    <n v="448.23975976851472"/>
    <x v="2"/>
    <s v="011"/>
    <x v="36"/>
    <n v="448.23975976851472"/>
    <x v="12"/>
    <n v="9"/>
    <s v="Povodny Stav"/>
    <x v="12"/>
  </r>
  <r>
    <s v="524.161000"/>
    <x v="12"/>
    <n v="193.80831873531662"/>
    <x v="0"/>
    <s v="011"/>
    <x v="34"/>
    <n v="193.80831873531662"/>
    <x v="13"/>
    <n v="9"/>
    <s v="Povodny Stav"/>
    <x v="12"/>
  </r>
  <r>
    <s v="524.162000"/>
    <x v="12"/>
    <n v="2.4763729607245701"/>
    <x v="1"/>
    <s v="011"/>
    <x v="35"/>
    <n v="2.4763729607245701"/>
    <x v="22"/>
    <n v="9"/>
    <s v="Povodny Stav"/>
    <x v="12"/>
  </r>
  <r>
    <s v="524.164100"/>
    <x v="12"/>
    <n v="4.5559685477995044"/>
    <x v="2"/>
    <s v="011"/>
    <x v="36"/>
    <n v="4.5559685477995044"/>
    <x v="12"/>
    <n v="9"/>
    <s v="Povodny Stav"/>
    <x v="12"/>
  </r>
  <r>
    <s v="524.171000"/>
    <x v="12"/>
    <n v="1901.6347788376008"/>
    <x v="0"/>
    <s v="011"/>
    <x v="34"/>
    <n v="1901.6347788376008"/>
    <x v="13"/>
    <n v="9"/>
    <s v="Povodny Stav"/>
    <x v="12"/>
  </r>
  <r>
    <s v="524.172000"/>
    <x v="12"/>
    <n v="0.58442112281671121"/>
    <x v="1"/>
    <s v="011"/>
    <x v="35"/>
    <n v="0.58442112281671121"/>
    <x v="22"/>
    <n v="9"/>
    <s v="Povodny Stav"/>
    <x v="12"/>
  </r>
  <r>
    <s v="524.174100"/>
    <x v="12"/>
    <n v="632.76171249041647"/>
    <x v="2"/>
    <s v="011"/>
    <x v="36"/>
    <n v="632.76171249041647"/>
    <x v="12"/>
    <n v="9"/>
    <s v="Povodny Stav"/>
    <x v="12"/>
  </r>
  <r>
    <s v="524.181100000"/>
    <x v="12"/>
    <n v="24.641584287376123"/>
    <x v="0"/>
    <s v="011"/>
    <x v="34"/>
    <n v="24.641584287376123"/>
    <x v="13"/>
    <n v="9"/>
    <s v="Povodny Stav"/>
    <x v="12"/>
  </r>
  <r>
    <s v="524.181200000"/>
    <x v="12"/>
    <n v="1.0059353028963838"/>
    <x v="1"/>
    <s v="011"/>
    <x v="35"/>
    <n v="1.0059353028963838"/>
    <x v="22"/>
    <n v="9"/>
    <s v="Povodny Stav"/>
    <x v="12"/>
  </r>
  <r>
    <s v="524.181410000"/>
    <x v="12"/>
    <n v="14.951538153652473"/>
    <x v="2"/>
    <s v="011"/>
    <x v="36"/>
    <n v="14.951538153652473"/>
    <x v="12"/>
    <n v="9"/>
    <s v="Povodny Stav"/>
    <x v="12"/>
  </r>
  <r>
    <s v="527.121000"/>
    <x v="12"/>
    <n v="8.1533979508847381"/>
    <x v="0"/>
    <s v="011"/>
    <x v="34"/>
    <n v="8.1533979508847381"/>
    <x v="13"/>
    <n v="9"/>
    <s v="Povodny Stav"/>
    <x v="12"/>
  </r>
  <r>
    <s v="527.122000"/>
    <x v="12"/>
    <n v="88.818388834068983"/>
    <x v="1"/>
    <s v="011"/>
    <x v="35"/>
    <n v="88.818388834068983"/>
    <x v="22"/>
    <n v="9"/>
    <s v="Povodny Stav"/>
    <x v="12"/>
  </r>
  <r>
    <s v="527.124100"/>
    <x v="12"/>
    <n v="76.82482117252006"/>
    <x v="2"/>
    <s v="011"/>
    <x v="36"/>
    <n v="76.82482117252006"/>
    <x v="12"/>
    <n v="9"/>
    <s v="Povodny Stav"/>
    <x v="12"/>
  </r>
  <r>
    <s v="527.151000"/>
    <x v="12"/>
    <n v="3.1360575252464079E-2"/>
    <x v="0"/>
    <s v="011"/>
    <x v="34"/>
    <n v="3.1360575252464079E-2"/>
    <x v="13"/>
    <n v="9"/>
    <s v="Povodny Stav"/>
    <x v="12"/>
  </r>
  <r>
    <s v="527.152000"/>
    <x v="12"/>
    <n v="7.8927058376786317"/>
    <x v="1"/>
    <s v="011"/>
    <x v="35"/>
    <n v="7.8927058376786317"/>
    <x v="22"/>
    <n v="9"/>
    <s v="Povodny Stav"/>
    <x v="12"/>
  </r>
  <r>
    <s v="527.154100"/>
    <x v="12"/>
    <n v="51.79805154858046"/>
    <x v="2"/>
    <s v="011"/>
    <x v="36"/>
    <n v="51.79805154858046"/>
    <x v="12"/>
    <n v="9"/>
    <s v="Povodny Stav"/>
    <x v="12"/>
  </r>
  <r>
    <s v="527.161000"/>
    <x v="12"/>
    <n v="2.4912682392449894"/>
    <x v="0"/>
    <s v="011"/>
    <x v="34"/>
    <n v="2.4912682392449894"/>
    <x v="13"/>
    <n v="9"/>
    <s v="Povodny Stav"/>
    <x v="12"/>
  </r>
  <r>
    <s v="512.112000"/>
    <x v="13"/>
    <n v="37.119334974910203"/>
    <x v="0"/>
    <s v="013"/>
    <x v="37"/>
    <n v="37.119334974910203"/>
    <x v="21"/>
    <n v="9"/>
    <s v="Povodny Stav"/>
    <x v="13"/>
  </r>
  <r>
    <s v="521.111000"/>
    <x v="13"/>
    <n v="20461.571235140975"/>
    <x v="0"/>
    <s v="013"/>
    <x v="37"/>
    <n v="20461.571235140975"/>
    <x v="21"/>
    <n v="9"/>
    <s v="Povodny Stav"/>
    <x v="13"/>
  </r>
  <r>
    <s v="521.112000"/>
    <x v="13"/>
    <n v="779.69141541856243"/>
    <x v="1"/>
    <s v="013"/>
    <x v="38"/>
    <n v="779.69141541856243"/>
    <x v="19"/>
    <n v="9"/>
    <s v="Povodny Stav"/>
    <x v="13"/>
  </r>
  <r>
    <s v="521.114100"/>
    <x v="13"/>
    <n v="228.48243239263292"/>
    <x v="2"/>
    <s v="013"/>
    <x v="39"/>
    <n v="228.48243239263292"/>
    <x v="23"/>
    <n v="9"/>
    <s v="Povodny Stav"/>
    <x v="13"/>
  </r>
  <r>
    <s v="524.111000"/>
    <x v="13"/>
    <n v="2029.0700775971859"/>
    <x v="0"/>
    <s v="013"/>
    <x v="37"/>
    <n v="2029.0700775971859"/>
    <x v="21"/>
    <n v="9"/>
    <s v="Povodny Stav"/>
    <x v="13"/>
  </r>
  <r>
    <s v="524.112000"/>
    <x v="13"/>
    <n v="109.11827881332167"/>
    <x v="1"/>
    <s v="013"/>
    <x v="38"/>
    <n v="109.11827881332167"/>
    <x v="19"/>
    <n v="9"/>
    <s v="Povodny Stav"/>
    <x v="13"/>
  </r>
  <r>
    <s v="524.114100"/>
    <x v="13"/>
    <n v="344.49231853656636"/>
    <x v="2"/>
    <s v="013"/>
    <x v="39"/>
    <n v="344.49231853656636"/>
    <x v="23"/>
    <n v="9"/>
    <s v="Povodny Stav"/>
    <x v="13"/>
  </r>
  <r>
    <s v="524.121000"/>
    <x v="13"/>
    <n v="248.03048893829285"/>
    <x v="0"/>
    <s v="013"/>
    <x v="37"/>
    <n v="248.03048893829285"/>
    <x v="21"/>
    <n v="9"/>
    <s v="Povodny Stav"/>
    <x v="13"/>
  </r>
  <r>
    <s v="524.122000"/>
    <x v="13"/>
    <n v="27.968342202351959"/>
    <x v="1"/>
    <s v="013"/>
    <x v="38"/>
    <n v="27.968342202351959"/>
    <x v="19"/>
    <n v="9"/>
    <s v="Povodny Stav"/>
    <x v="13"/>
  </r>
  <r>
    <s v="524.124100"/>
    <x v="13"/>
    <n v="32.9355191371872"/>
    <x v="2"/>
    <s v="013"/>
    <x v="39"/>
    <n v="32.9355191371872"/>
    <x v="23"/>
    <n v="9"/>
    <s v="Povodny Stav"/>
    <x v="13"/>
  </r>
  <r>
    <s v="524.131000"/>
    <x v="13"/>
    <n v="1088.0619473805721"/>
    <x v="0"/>
    <s v="013"/>
    <x v="37"/>
    <n v="1088.0619473805721"/>
    <x v="21"/>
    <n v="9"/>
    <s v="Povodny Stav"/>
    <x v="13"/>
  </r>
  <r>
    <s v="524.132000"/>
    <x v="13"/>
    <n v="284.52324373218772"/>
    <x v="1"/>
    <s v="013"/>
    <x v="38"/>
    <n v="284.52324373218772"/>
    <x v="19"/>
    <n v="9"/>
    <s v="Povodny Stav"/>
    <x v="13"/>
  </r>
  <r>
    <s v="524.134100"/>
    <x v="13"/>
    <n v="513.8213752451029"/>
    <x v="2"/>
    <s v="013"/>
    <x v="39"/>
    <n v="513.8213752451029"/>
    <x v="23"/>
    <n v="9"/>
    <s v="Povodny Stav"/>
    <x v="13"/>
  </r>
  <r>
    <s v="524.141000"/>
    <x v="13"/>
    <n v="119.81789463993188"/>
    <x v="0"/>
    <s v="013"/>
    <x v="37"/>
    <n v="119.81789463993188"/>
    <x v="21"/>
    <n v="9"/>
    <s v="Povodny Stav"/>
    <x v="13"/>
  </r>
  <r>
    <s v="524.142000"/>
    <x v="13"/>
    <n v="0.24939293651319616"/>
    <x v="1"/>
    <s v="013"/>
    <x v="38"/>
    <n v="0.24939293651319616"/>
    <x v="19"/>
    <n v="9"/>
    <s v="Povodny Stav"/>
    <x v="13"/>
  </r>
  <r>
    <s v="524.144100"/>
    <x v="13"/>
    <n v="4.4604281517662958"/>
    <x v="2"/>
    <s v="013"/>
    <x v="39"/>
    <n v="4.4604281517662958"/>
    <x v="23"/>
    <n v="9"/>
    <s v="Povodny Stav"/>
    <x v="13"/>
  </r>
  <r>
    <s v="524.151000"/>
    <x v="13"/>
    <n v="15.907180994595528"/>
    <x v="0"/>
    <s v="013"/>
    <x v="37"/>
    <n v="15.907180994595528"/>
    <x v="21"/>
    <n v="9"/>
    <s v="Povodny Stav"/>
    <x v="13"/>
  </r>
  <r>
    <s v="524.152000"/>
    <x v="13"/>
    <n v="32.362542100446241"/>
    <x v="1"/>
    <s v="013"/>
    <x v="38"/>
    <n v="32.362542100446241"/>
    <x v="19"/>
    <n v="9"/>
    <s v="Povodny Stav"/>
    <x v="13"/>
  </r>
  <r>
    <s v="524.154100"/>
    <x v="13"/>
    <n v="21.731414869201323"/>
    <x v="2"/>
    <s v="013"/>
    <x v="39"/>
    <n v="21.731414869201323"/>
    <x v="23"/>
    <n v="9"/>
    <s v="Povodny Stav"/>
    <x v="13"/>
  </r>
  <r>
    <s v="524.161000"/>
    <x v="13"/>
    <n v="157.7819661638222"/>
    <x v="0"/>
    <s v="013"/>
    <x v="37"/>
    <n v="157.7819661638222"/>
    <x v="21"/>
    <n v="9"/>
    <s v="Povodny Stav"/>
    <x v="13"/>
  </r>
  <r>
    <s v="524.162000"/>
    <x v="13"/>
    <n v="22.217716233675205"/>
    <x v="1"/>
    <s v="013"/>
    <x v="38"/>
    <n v="22.217716233675205"/>
    <x v="19"/>
    <n v="9"/>
    <s v="Povodny Stav"/>
    <x v="13"/>
  </r>
  <r>
    <s v="524.164100"/>
    <x v="13"/>
    <n v="17.917239981659339"/>
    <x v="2"/>
    <s v="013"/>
    <x v="39"/>
    <n v="17.917239981659339"/>
    <x v="23"/>
    <n v="9"/>
    <s v="Povodny Stav"/>
    <x v="13"/>
  </r>
  <r>
    <s v="524.171000"/>
    <x v="13"/>
    <n v="580.14655737777764"/>
    <x v="0"/>
    <s v="013"/>
    <x v="37"/>
    <n v="580.14655737777764"/>
    <x v="21"/>
    <n v="9"/>
    <s v="Povodny Stav"/>
    <x v="13"/>
  </r>
  <r>
    <s v="524.172000"/>
    <x v="13"/>
    <n v="129.4731243388114"/>
    <x v="1"/>
    <s v="013"/>
    <x v="38"/>
    <n v="129.4731243388114"/>
    <x v="19"/>
    <n v="9"/>
    <s v="Povodny Stav"/>
    <x v="13"/>
  </r>
  <r>
    <s v="524.174100"/>
    <x v="13"/>
    <n v="137.66905210013348"/>
    <x v="2"/>
    <s v="013"/>
    <x v="39"/>
    <n v="137.66905210013348"/>
    <x v="23"/>
    <n v="9"/>
    <s v="Povodny Stav"/>
    <x v="13"/>
  </r>
  <r>
    <s v="524.181100000"/>
    <x v="13"/>
    <n v="15.281556109789149"/>
    <x v="0"/>
    <s v="013"/>
    <x v="37"/>
    <n v="15.281556109789149"/>
    <x v="21"/>
    <n v="9"/>
    <s v="Povodny Stav"/>
    <x v="13"/>
  </r>
  <r>
    <s v="524.181200000"/>
    <x v="13"/>
    <n v="1.7589683385759014"/>
    <x v="1"/>
    <s v="013"/>
    <x v="38"/>
    <n v="1.7589683385759014"/>
    <x v="19"/>
    <n v="9"/>
    <s v="Povodny Stav"/>
    <x v="13"/>
  </r>
  <r>
    <s v="524.181410000"/>
    <x v="13"/>
    <n v="0.42422418744073759"/>
    <x v="2"/>
    <s v="013"/>
    <x v="39"/>
    <n v="0.42422418744073759"/>
    <x v="23"/>
    <n v="9"/>
    <s v="Povodny Stav"/>
    <x v="13"/>
  </r>
  <r>
    <s v="527.121000"/>
    <x v="13"/>
    <n v="28.145012489535919"/>
    <x v="0"/>
    <s v="013"/>
    <x v="37"/>
    <n v="28.145012489535919"/>
    <x v="21"/>
    <n v="9"/>
    <s v="Povodny Stav"/>
    <x v="13"/>
  </r>
  <r>
    <s v="527.122000"/>
    <x v="13"/>
    <n v="2.3111917938362447"/>
    <x v="1"/>
    <s v="013"/>
    <x v="38"/>
    <n v="2.3111917938362447"/>
    <x v="19"/>
    <n v="9"/>
    <s v="Povodny Stav"/>
    <x v="13"/>
  </r>
  <r>
    <s v="527.124100"/>
    <x v="13"/>
    <n v="40.151048635133719"/>
    <x v="2"/>
    <s v="013"/>
    <x v="39"/>
    <n v="40.151048635133719"/>
    <x v="23"/>
    <n v="9"/>
    <s v="Povodny Stav"/>
    <x v="13"/>
  </r>
  <r>
    <s v="527.151000"/>
    <x v="13"/>
    <n v="14.590330898997541"/>
    <x v="0"/>
    <s v="013"/>
    <x v="37"/>
    <n v="14.590330898997541"/>
    <x v="21"/>
    <n v="9"/>
    <s v="Povodny Stav"/>
    <x v="13"/>
  </r>
  <r>
    <s v="527.152000"/>
    <x v="13"/>
    <n v="5.683280997656631"/>
    <x v="1"/>
    <s v="013"/>
    <x v="38"/>
    <n v="5.683280997656631"/>
    <x v="19"/>
    <n v="9"/>
    <s v="Povodny Stav"/>
    <x v="13"/>
  </r>
  <r>
    <s v="527.154100"/>
    <x v="13"/>
    <n v="6.6644230720026929"/>
    <x v="2"/>
    <s v="013"/>
    <x v="39"/>
    <n v="6.6644230720026929"/>
    <x v="23"/>
    <n v="9"/>
    <s v="Povodny Stav"/>
    <x v="13"/>
  </r>
  <r>
    <s v="527.161000"/>
    <x v="13"/>
    <n v="4.3712424725588193"/>
    <x v="0"/>
    <s v="013"/>
    <x v="37"/>
    <n v="4.3712424725588193"/>
    <x v="21"/>
    <n v="9"/>
    <s v="Povodny Stav"/>
    <x v="13"/>
  </r>
  <r>
    <s v="512.112000"/>
    <x v="14"/>
    <n v="151.04996166129351"/>
    <x v="0"/>
    <s v="975"/>
    <x v="40"/>
    <n v="151.04996166129351"/>
    <x v="19"/>
    <n v="9"/>
    <s v="Povodny Stav"/>
    <x v="14"/>
  </r>
  <r>
    <s v="521.111000"/>
    <x v="14"/>
    <n v="118579.31575711379"/>
    <x v="0"/>
    <s v="975"/>
    <x v="40"/>
    <n v="118579.31575711379"/>
    <x v="19"/>
    <n v="9"/>
    <s v="Povodny Stav"/>
    <x v="14"/>
  </r>
  <r>
    <s v="521.112000"/>
    <x v="14"/>
    <n v="84228.785949500758"/>
    <x v="1"/>
    <s v="975"/>
    <x v="41"/>
    <n v="84228.785949500758"/>
    <x v="24"/>
    <n v="9"/>
    <s v="Povodny Stav"/>
    <x v="14"/>
  </r>
  <r>
    <s v="521.114100"/>
    <x v="14"/>
    <n v="173141.20947832215"/>
    <x v="2"/>
    <s v="975"/>
    <x v="42"/>
    <n v="173141.20947832215"/>
    <x v="25"/>
    <n v="9"/>
    <s v="Povodny Stav"/>
    <x v="14"/>
  </r>
  <r>
    <s v="524.111000"/>
    <x v="14"/>
    <n v="22401.114269342354"/>
    <x v="0"/>
    <s v="975"/>
    <x v="40"/>
    <n v="22401.114269342354"/>
    <x v="19"/>
    <n v="9"/>
    <s v="Povodny Stav"/>
    <x v="14"/>
  </r>
  <r>
    <s v="524.112000"/>
    <x v="14"/>
    <n v="5842.0019798607991"/>
    <x v="1"/>
    <s v="975"/>
    <x v="41"/>
    <n v="5842.0019798607991"/>
    <x v="24"/>
    <n v="9"/>
    <s v="Povodny Stav"/>
    <x v="14"/>
  </r>
  <r>
    <s v="524.114100"/>
    <x v="14"/>
    <n v="49416.574564118717"/>
    <x v="2"/>
    <s v="975"/>
    <x v="42"/>
    <n v="49416.574564118717"/>
    <x v="25"/>
    <n v="9"/>
    <s v="Povodny Stav"/>
    <x v="14"/>
  </r>
  <r>
    <s v="524.121000"/>
    <x v="14"/>
    <n v="4205.6687970119528"/>
    <x v="0"/>
    <s v="975"/>
    <x v="40"/>
    <n v="4205.6687970119528"/>
    <x v="19"/>
    <n v="9"/>
    <s v="Povodny Stav"/>
    <x v="14"/>
  </r>
  <r>
    <s v="524.122000"/>
    <x v="14"/>
    <n v="530.68082236494934"/>
    <x v="1"/>
    <s v="975"/>
    <x v="41"/>
    <n v="530.68082236494934"/>
    <x v="24"/>
    <n v="9"/>
    <s v="Povodny Stav"/>
    <x v="14"/>
  </r>
  <r>
    <s v="524.124100"/>
    <x v="14"/>
    <n v="4808.5389018473516"/>
    <x v="2"/>
    <s v="975"/>
    <x v="42"/>
    <n v="4808.5389018473516"/>
    <x v="25"/>
    <n v="9"/>
    <s v="Povodny Stav"/>
    <x v="14"/>
  </r>
  <r>
    <s v="524.131000"/>
    <x v="14"/>
    <n v="22571.239287562144"/>
    <x v="0"/>
    <s v="975"/>
    <x v="40"/>
    <n v="22571.239287562144"/>
    <x v="19"/>
    <n v="9"/>
    <s v="Povodny Stav"/>
    <x v="14"/>
  </r>
  <r>
    <s v="524.132000"/>
    <x v="14"/>
    <n v="5454.1922128579736"/>
    <x v="1"/>
    <s v="975"/>
    <x v="41"/>
    <n v="5454.1922128579736"/>
    <x v="24"/>
    <n v="9"/>
    <s v="Povodny Stav"/>
    <x v="14"/>
  </r>
  <r>
    <s v="524.134100"/>
    <x v="14"/>
    <n v="64837.620731117073"/>
    <x v="2"/>
    <s v="975"/>
    <x v="42"/>
    <n v="64837.620731117073"/>
    <x v="25"/>
    <n v="9"/>
    <s v="Povodny Stav"/>
    <x v="14"/>
  </r>
  <r>
    <s v="524.141000"/>
    <x v="14"/>
    <n v="1078.2830785565948"/>
    <x v="0"/>
    <s v="975"/>
    <x v="40"/>
    <n v="1078.2830785565948"/>
    <x v="19"/>
    <n v="9"/>
    <s v="Povodny Stav"/>
    <x v="14"/>
  </r>
  <r>
    <s v="524.142000"/>
    <x v="14"/>
    <n v="531.5516940384498"/>
    <x v="1"/>
    <s v="975"/>
    <x v="41"/>
    <n v="531.5516940384498"/>
    <x v="24"/>
    <n v="9"/>
    <s v="Povodny Stav"/>
    <x v="14"/>
  </r>
  <r>
    <s v="524.144100"/>
    <x v="14"/>
    <n v="1539.8664733977989"/>
    <x v="2"/>
    <s v="975"/>
    <x v="42"/>
    <n v="1539.8664733977989"/>
    <x v="25"/>
    <n v="9"/>
    <s v="Povodny Stav"/>
    <x v="14"/>
  </r>
  <r>
    <s v="524.151000"/>
    <x v="14"/>
    <n v="1621.4248254000699"/>
    <x v="0"/>
    <s v="975"/>
    <x v="40"/>
    <n v="1621.4248254000699"/>
    <x v="19"/>
    <n v="9"/>
    <s v="Povodny Stav"/>
    <x v="14"/>
  </r>
  <r>
    <s v="524.152000"/>
    <x v="14"/>
    <n v="2582.4299947750042"/>
    <x v="1"/>
    <s v="975"/>
    <x v="41"/>
    <n v="2582.4299947750042"/>
    <x v="24"/>
    <n v="9"/>
    <s v="Povodny Stav"/>
    <x v="14"/>
  </r>
  <r>
    <s v="524.154100"/>
    <x v="14"/>
    <n v="2680.1197981338655"/>
    <x v="2"/>
    <s v="975"/>
    <x v="42"/>
    <n v="2680.1197981338655"/>
    <x v="25"/>
    <n v="9"/>
    <s v="Povodny Stav"/>
    <x v="14"/>
  </r>
  <r>
    <s v="524.161000"/>
    <x v="14"/>
    <n v="1187.8026765620757"/>
    <x v="0"/>
    <s v="975"/>
    <x v="40"/>
    <n v="1187.8026765620757"/>
    <x v="19"/>
    <n v="9"/>
    <s v="Povodny Stav"/>
    <x v="14"/>
  </r>
  <r>
    <s v="524.162000"/>
    <x v="14"/>
    <n v="722.66783608308106"/>
    <x v="1"/>
    <s v="975"/>
    <x v="41"/>
    <n v="722.66783608308106"/>
    <x v="24"/>
    <n v="9"/>
    <s v="Povodny Stav"/>
    <x v="14"/>
  </r>
  <r>
    <s v="524.164100"/>
    <x v="14"/>
    <n v="3895.0745280617271"/>
    <x v="2"/>
    <s v="975"/>
    <x v="42"/>
    <n v="3895.0745280617271"/>
    <x v="25"/>
    <n v="9"/>
    <s v="Povodny Stav"/>
    <x v="14"/>
  </r>
  <r>
    <s v="524.171000"/>
    <x v="14"/>
    <n v="12781.43061982687"/>
    <x v="0"/>
    <s v="975"/>
    <x v="40"/>
    <n v="12781.43061982687"/>
    <x v="19"/>
    <n v="9"/>
    <s v="Povodny Stav"/>
    <x v="14"/>
  </r>
  <r>
    <s v="524.172000"/>
    <x v="14"/>
    <n v="5155.1356870798818"/>
    <x v="1"/>
    <s v="975"/>
    <x v="41"/>
    <n v="5155.1356870798818"/>
    <x v="24"/>
    <n v="9"/>
    <s v="Povodny Stav"/>
    <x v="14"/>
  </r>
  <r>
    <s v="524.174100"/>
    <x v="14"/>
    <n v="9267.4554027270424"/>
    <x v="2"/>
    <s v="975"/>
    <x v="42"/>
    <n v="9267.4554027270424"/>
    <x v="25"/>
    <n v="9"/>
    <s v="Povodny Stav"/>
    <x v="14"/>
  </r>
  <r>
    <s v="524.181100000"/>
    <x v="14"/>
    <n v="1109.3522333983476"/>
    <x v="0"/>
    <s v="975"/>
    <x v="40"/>
    <n v="1109.3522333983476"/>
    <x v="19"/>
    <n v="9"/>
    <s v="Povodny Stav"/>
    <x v="14"/>
  </r>
  <r>
    <s v="524.181200000"/>
    <x v="14"/>
    <n v="46.846966946386658"/>
    <x v="1"/>
    <s v="975"/>
    <x v="41"/>
    <n v="46.846966946386658"/>
    <x v="24"/>
    <n v="9"/>
    <s v="Povodny Stav"/>
    <x v="14"/>
  </r>
  <r>
    <s v="524.181410000"/>
    <x v="14"/>
    <n v="580.06865763604674"/>
    <x v="2"/>
    <s v="975"/>
    <x v="42"/>
    <n v="580.06865763604674"/>
    <x v="25"/>
    <n v="9"/>
    <s v="Povodny Stav"/>
    <x v="14"/>
  </r>
  <r>
    <s v="527.121000"/>
    <x v="14"/>
    <n v="1373.0030770962328"/>
    <x v="0"/>
    <s v="975"/>
    <x v="40"/>
    <n v="1373.0030770962328"/>
    <x v="19"/>
    <n v="9"/>
    <s v="Povodny Stav"/>
    <x v="14"/>
  </r>
  <r>
    <s v="527.122000"/>
    <x v="14"/>
    <n v="1759.643902894195"/>
    <x v="1"/>
    <s v="975"/>
    <x v="41"/>
    <n v="1759.643902894195"/>
    <x v="24"/>
    <n v="9"/>
    <s v="Povodny Stav"/>
    <x v="14"/>
  </r>
  <r>
    <s v="527.124100"/>
    <x v="14"/>
    <n v="1887.21319473371"/>
    <x v="2"/>
    <s v="975"/>
    <x v="42"/>
    <n v="1887.21319473371"/>
    <x v="25"/>
    <n v="9"/>
    <s v="Povodny Stav"/>
    <x v="14"/>
  </r>
  <r>
    <s v="527.151000"/>
    <x v="14"/>
    <n v="1106.6931149988338"/>
    <x v="0"/>
    <s v="975"/>
    <x v="40"/>
    <n v="1106.6931149988338"/>
    <x v="19"/>
    <n v="9"/>
    <s v="Povodny Stav"/>
    <x v="14"/>
  </r>
  <r>
    <s v="527.152000"/>
    <x v="14"/>
    <n v="155.53309838957901"/>
    <x v="1"/>
    <s v="975"/>
    <x v="41"/>
    <n v="155.53309838957901"/>
    <x v="24"/>
    <n v="9"/>
    <s v="Povodny Stav"/>
    <x v="14"/>
  </r>
  <r>
    <s v="527.154100"/>
    <x v="14"/>
    <n v="3017.7540146023625"/>
    <x v="2"/>
    <s v="975"/>
    <x v="42"/>
    <n v="3017.7540146023625"/>
    <x v="25"/>
    <n v="9"/>
    <s v="Povodny Stav"/>
    <x v="14"/>
  </r>
  <r>
    <s v="527.161000"/>
    <x v="14"/>
    <n v="5420.7934668100188"/>
    <x v="0"/>
    <s v="975"/>
    <x v="40"/>
    <n v="5420.7934668100188"/>
    <x v="19"/>
    <n v="9"/>
    <s v="Povodny Stav"/>
    <x v="14"/>
  </r>
  <r>
    <s v="527.194100"/>
    <x v="14"/>
    <n v="1256.5018858797671"/>
    <x v="2"/>
    <s v="975"/>
    <x v="42"/>
    <n v="1256.5018858797671"/>
    <x v="25"/>
    <n v="9"/>
    <s v="Povodny Stav"/>
    <x v="14"/>
  </r>
  <r>
    <s v="512.112000"/>
    <x v="15"/>
    <n v="33.3054902393148"/>
    <x v="0"/>
    <s v="049"/>
    <x v="43"/>
    <n v="33.3054902393148"/>
    <x v="8"/>
    <n v="9"/>
    <s v="Povodny Stav"/>
    <x v="15"/>
  </r>
  <r>
    <s v="521.111000"/>
    <x v="15"/>
    <n v="4924.590479293498"/>
    <x v="0"/>
    <s v="049"/>
    <x v="43"/>
    <n v="4924.590479293498"/>
    <x v="8"/>
    <n v="9"/>
    <s v="Povodny Stav"/>
    <x v="15"/>
  </r>
  <r>
    <s v="521.112000"/>
    <x v="15"/>
    <n v="36.466800718709919"/>
    <x v="1"/>
    <s v="049"/>
    <x v="44"/>
    <n v="36.466800718709919"/>
    <x v="12"/>
    <n v="9"/>
    <s v="Povodny Stav"/>
    <x v="15"/>
  </r>
  <r>
    <s v="521.114100"/>
    <x v="15"/>
    <n v="7302.7628596379"/>
    <x v="2"/>
    <s v="049"/>
    <x v="45"/>
    <n v="7302.7628596379"/>
    <x v="23"/>
    <n v="9"/>
    <s v="Povodny Stav"/>
    <x v="15"/>
  </r>
  <r>
    <s v="524.111000"/>
    <x v="15"/>
    <n v="6239.1812473919144"/>
    <x v="0"/>
    <s v="049"/>
    <x v="43"/>
    <n v="6239.1812473919144"/>
    <x v="8"/>
    <n v="9"/>
    <s v="Povodny Stav"/>
    <x v="15"/>
  </r>
  <r>
    <s v="524.112000"/>
    <x v="15"/>
    <n v="3.1674822154208924"/>
    <x v="1"/>
    <s v="049"/>
    <x v="44"/>
    <n v="3.1674822154208924"/>
    <x v="12"/>
    <n v="9"/>
    <s v="Povodny Stav"/>
    <x v="15"/>
  </r>
  <r>
    <s v="524.114100"/>
    <x v="15"/>
    <n v="911.27039991580386"/>
    <x v="2"/>
    <s v="049"/>
    <x v="45"/>
    <n v="911.27039991580386"/>
    <x v="23"/>
    <n v="9"/>
    <s v="Povodny Stav"/>
    <x v="15"/>
  </r>
  <r>
    <s v="524.121000"/>
    <x v="15"/>
    <n v="434.79282281101217"/>
    <x v="0"/>
    <s v="049"/>
    <x v="43"/>
    <n v="434.79282281101217"/>
    <x v="8"/>
    <n v="9"/>
    <s v="Povodny Stav"/>
    <x v="15"/>
  </r>
  <r>
    <s v="524.122000"/>
    <x v="15"/>
    <n v="0.14444189951946432"/>
    <x v="1"/>
    <s v="049"/>
    <x v="44"/>
    <n v="0.14444189951946432"/>
    <x v="12"/>
    <n v="9"/>
    <s v="Povodny Stav"/>
    <x v="15"/>
  </r>
  <r>
    <s v="524.124100"/>
    <x v="15"/>
    <n v="139.53395162862554"/>
    <x v="2"/>
    <s v="049"/>
    <x v="45"/>
    <n v="139.53395162862554"/>
    <x v="23"/>
    <n v="9"/>
    <s v="Povodny Stav"/>
    <x v="15"/>
  </r>
  <r>
    <s v="524.131000"/>
    <x v="15"/>
    <n v="9789.7506818356669"/>
    <x v="0"/>
    <s v="049"/>
    <x v="43"/>
    <n v="9789.7506818356669"/>
    <x v="8"/>
    <n v="9"/>
    <s v="Povodny Stav"/>
    <x v="15"/>
  </r>
  <r>
    <s v="524.132000"/>
    <x v="15"/>
    <n v="3.537573692783984"/>
    <x v="1"/>
    <s v="049"/>
    <x v="44"/>
    <n v="3.537573692783984"/>
    <x v="12"/>
    <n v="9"/>
    <s v="Povodny Stav"/>
    <x v="15"/>
  </r>
  <r>
    <s v="524.134100"/>
    <x v="15"/>
    <n v="134.08194305500834"/>
    <x v="2"/>
    <s v="049"/>
    <x v="45"/>
    <n v="134.08194305500834"/>
    <x v="23"/>
    <n v="9"/>
    <s v="Povodny Stav"/>
    <x v="15"/>
  </r>
  <r>
    <s v="524.141000"/>
    <x v="15"/>
    <n v="284.44252305318929"/>
    <x v="0"/>
    <s v="049"/>
    <x v="43"/>
    <n v="284.44252305318929"/>
    <x v="8"/>
    <n v="9"/>
    <s v="Povodny Stav"/>
    <x v="15"/>
  </r>
  <r>
    <s v="524.142000"/>
    <x v="15"/>
    <n v="0.14543741166546814"/>
    <x v="1"/>
    <s v="049"/>
    <x v="44"/>
    <n v="0.14543741166546814"/>
    <x v="12"/>
    <n v="9"/>
    <s v="Povodny Stav"/>
    <x v="15"/>
  </r>
  <r>
    <s v="524.144100"/>
    <x v="15"/>
    <n v="2.4797250547582088"/>
    <x v="2"/>
    <s v="049"/>
    <x v="45"/>
    <n v="2.4797250547582088"/>
    <x v="23"/>
    <n v="9"/>
    <s v="Povodny Stav"/>
    <x v="15"/>
  </r>
  <r>
    <s v="524.151000"/>
    <x v="15"/>
    <n v="1809.9764818292042"/>
    <x v="0"/>
    <s v="049"/>
    <x v="43"/>
    <n v="1809.9764818292042"/>
    <x v="8"/>
    <n v="9"/>
    <s v="Povodny Stav"/>
    <x v="15"/>
  </r>
  <r>
    <s v="524.152000"/>
    <x v="15"/>
    <n v="0.68295378649541949"/>
    <x v="1"/>
    <s v="049"/>
    <x v="44"/>
    <n v="0.68295378649541949"/>
    <x v="12"/>
    <n v="9"/>
    <s v="Povodny Stav"/>
    <x v="15"/>
  </r>
  <r>
    <s v="524.154100"/>
    <x v="15"/>
    <n v="213.96976438745313"/>
    <x v="2"/>
    <s v="049"/>
    <x v="45"/>
    <n v="213.96976438745313"/>
    <x v="23"/>
    <n v="9"/>
    <s v="Povodny Stav"/>
    <x v="15"/>
  </r>
  <r>
    <s v="524.161000"/>
    <x v="15"/>
    <n v="272.81035117016626"/>
    <x v="0"/>
    <s v="049"/>
    <x v="43"/>
    <n v="272.81035117016626"/>
    <x v="8"/>
    <n v="9"/>
    <s v="Povodny Stav"/>
    <x v="15"/>
  </r>
  <r>
    <s v="524.162000"/>
    <x v="15"/>
    <n v="6.6668868503966472E-2"/>
    <x v="1"/>
    <s v="049"/>
    <x v="44"/>
    <n v="6.6668868503966472E-2"/>
    <x v="12"/>
    <n v="9"/>
    <s v="Povodny Stav"/>
    <x v="15"/>
  </r>
  <r>
    <s v="524.164100"/>
    <x v="15"/>
    <n v="91.546977879517684"/>
    <x v="2"/>
    <s v="049"/>
    <x v="45"/>
    <n v="91.546977879517684"/>
    <x v="23"/>
    <n v="9"/>
    <s v="Povodny Stav"/>
    <x v="15"/>
  </r>
  <r>
    <s v="524.171000"/>
    <x v="15"/>
    <n v="2923.2587884280938"/>
    <x v="0"/>
    <s v="049"/>
    <x v="43"/>
    <n v="2923.2587884280938"/>
    <x v="8"/>
    <n v="9"/>
    <s v="Povodny Stav"/>
    <x v="15"/>
  </r>
  <r>
    <s v="524.172000"/>
    <x v="15"/>
    <n v="1.5772038763294194"/>
    <x v="1"/>
    <s v="049"/>
    <x v="44"/>
    <n v="1.5772038763294194"/>
    <x v="12"/>
    <n v="9"/>
    <s v="Povodny Stav"/>
    <x v="15"/>
  </r>
  <r>
    <s v="524.174100"/>
    <x v="15"/>
    <n v="1100.3161356360783"/>
    <x v="2"/>
    <s v="049"/>
    <x v="45"/>
    <n v="1100.3161356360783"/>
    <x v="23"/>
    <n v="9"/>
    <s v="Povodny Stav"/>
    <x v="15"/>
  </r>
  <r>
    <s v="524.181100000"/>
    <x v="15"/>
    <n v="36.885170691130426"/>
    <x v="0"/>
    <s v="049"/>
    <x v="43"/>
    <n v="36.885170691130426"/>
    <x v="8"/>
    <n v="9"/>
    <s v="Povodny Stav"/>
    <x v="15"/>
  </r>
  <r>
    <s v="524.181200000"/>
    <x v="15"/>
    <n v="3.6390036950788754E-2"/>
    <x v="1"/>
    <s v="049"/>
    <x v="44"/>
    <n v="3.6390036950788754E-2"/>
    <x v="12"/>
    <n v="9"/>
    <s v="Povodny Stav"/>
    <x v="15"/>
  </r>
  <r>
    <s v="524.181410000"/>
    <x v="15"/>
    <n v="25.786262013622991"/>
    <x v="2"/>
    <s v="049"/>
    <x v="45"/>
    <n v="25.786262013622991"/>
    <x v="23"/>
    <n v="9"/>
    <s v="Povodny Stav"/>
    <x v="15"/>
  </r>
  <r>
    <s v="527.121000"/>
    <x v="15"/>
    <n v="167.94892074968951"/>
    <x v="0"/>
    <s v="049"/>
    <x v="43"/>
    <n v="167.94892074968951"/>
    <x v="8"/>
    <n v="9"/>
    <s v="Povodny Stav"/>
    <x v="15"/>
  </r>
  <r>
    <s v="527.122000"/>
    <x v="15"/>
    <n v="9.9234346907842585"/>
    <x v="1"/>
    <s v="049"/>
    <x v="44"/>
    <n v="9.9234346907842585"/>
    <x v="12"/>
    <n v="9"/>
    <s v="Povodny Stav"/>
    <x v="15"/>
  </r>
  <r>
    <s v="527.124100"/>
    <x v="15"/>
    <n v="378.19242615155019"/>
    <x v="2"/>
    <s v="049"/>
    <x v="45"/>
    <n v="378.19242615155019"/>
    <x v="23"/>
    <n v="9"/>
    <s v="Povodny Stav"/>
    <x v="15"/>
  </r>
  <r>
    <s v="527.151000"/>
    <x v="15"/>
    <n v="246.04704350705268"/>
    <x v="0"/>
    <s v="049"/>
    <x v="43"/>
    <n v="246.04704350705268"/>
    <x v="8"/>
    <n v="9"/>
    <s v="Povodny Stav"/>
    <x v="15"/>
  </r>
  <r>
    <s v="527.152000"/>
    <x v="15"/>
    <n v="0.61669366197161102"/>
    <x v="1"/>
    <s v="049"/>
    <x v="44"/>
    <n v="0.61669366197161102"/>
    <x v="12"/>
    <n v="9"/>
    <s v="Povodny Stav"/>
    <x v="15"/>
  </r>
  <r>
    <s v="527.154100"/>
    <x v="15"/>
    <n v="171.07510537542697"/>
    <x v="2"/>
    <s v="049"/>
    <x v="45"/>
    <n v="171.07510537542697"/>
    <x v="23"/>
    <n v="9"/>
    <s v="Povodny Stav"/>
    <x v="15"/>
  </r>
  <r>
    <s v="527.161000"/>
    <x v="15"/>
    <n v="0.44024518267874407"/>
    <x v="0"/>
    <s v="049"/>
    <x v="43"/>
    <n v="0.44024518267874407"/>
    <x v="8"/>
    <n v="9"/>
    <s v="Povodny Stav"/>
    <x v="15"/>
  </r>
  <r>
    <s v="527.191000"/>
    <x v="15"/>
    <n v="140.737394769437"/>
    <x v="0"/>
    <s v="049"/>
    <x v="43"/>
    <n v="140.737394769437"/>
    <x v="8"/>
    <n v="9"/>
    <s v="Povodny Stav"/>
    <x v="15"/>
  </r>
  <r>
    <s v="512.112000"/>
    <x v="16"/>
    <n v="3659.3011950998107"/>
    <x v="0"/>
    <s v="023"/>
    <x v="46"/>
    <n v="3659.3011950998107"/>
    <x v="22"/>
    <n v="7"/>
    <s v="Povodny Stav"/>
    <x v="16"/>
  </r>
  <r>
    <s v="521.111000"/>
    <x v="16"/>
    <n v="95425.058411521954"/>
    <x v="0"/>
    <s v="023"/>
    <x v="46"/>
    <n v="95425.058411521954"/>
    <x v="22"/>
    <n v="7"/>
    <s v="Povodny Stav"/>
    <x v="16"/>
  </r>
  <r>
    <s v="521.112000"/>
    <x v="16"/>
    <n v="318978.34888618864"/>
    <x v="1"/>
    <s v="023"/>
    <x v="47"/>
    <n v="318978.34888618864"/>
    <x v="22"/>
    <n v="7"/>
    <s v="Povodny Stav"/>
    <x v="16"/>
  </r>
  <r>
    <s v="521.114100"/>
    <x v="16"/>
    <n v="1949.9370885595358"/>
    <x v="2"/>
    <s v="023"/>
    <x v="48"/>
    <n v="1949.9370885595358"/>
    <x v="22"/>
    <n v="7"/>
    <s v="Povodny Stav"/>
    <x v="16"/>
  </r>
  <r>
    <s v="521.121000"/>
    <x v="16"/>
    <n v="1187.7771622499672"/>
    <x v="0"/>
    <s v="023"/>
    <x v="46"/>
    <n v="1187.7771622499672"/>
    <x v="22"/>
    <n v="7"/>
    <s v="Povodny Stav"/>
    <x v="16"/>
  </r>
  <r>
    <s v="524.111000"/>
    <x v="16"/>
    <n v="114.47312668695699"/>
    <x v="0"/>
    <s v="023"/>
    <x v="46"/>
    <n v="114.47312668695699"/>
    <x v="22"/>
    <n v="7"/>
    <s v="Povodny Stav"/>
    <x v="16"/>
  </r>
  <r>
    <s v="524.112000"/>
    <x v="16"/>
    <n v="19905.196257094256"/>
    <x v="1"/>
    <s v="023"/>
    <x v="47"/>
    <n v="19905.196257094256"/>
    <x v="22"/>
    <n v="7"/>
    <s v="Povodny Stav"/>
    <x v="16"/>
  </r>
  <r>
    <s v="524.114100"/>
    <x v="16"/>
    <n v="205.14078934015157"/>
    <x v="2"/>
    <s v="023"/>
    <x v="48"/>
    <n v="205.14078934015157"/>
    <x v="22"/>
    <n v="7"/>
    <s v="Povodny Stav"/>
    <x v="16"/>
  </r>
  <r>
    <s v="524.121000"/>
    <x v="16"/>
    <n v="699.6754639464441"/>
    <x v="0"/>
    <s v="023"/>
    <x v="46"/>
    <n v="699.6754639464441"/>
    <x v="22"/>
    <n v="7"/>
    <s v="Povodny Stav"/>
    <x v="16"/>
  </r>
  <r>
    <s v="524.122000"/>
    <x v="16"/>
    <n v="1189.4612410238096"/>
    <x v="1"/>
    <s v="023"/>
    <x v="47"/>
    <n v="1189.4612410238096"/>
    <x v="22"/>
    <n v="7"/>
    <s v="Povodny Stav"/>
    <x v="16"/>
  </r>
  <r>
    <s v="524.124100"/>
    <x v="16"/>
    <n v="26.19261525194581"/>
    <x v="2"/>
    <s v="023"/>
    <x v="48"/>
    <n v="26.19261525194581"/>
    <x v="22"/>
    <n v="7"/>
    <s v="Povodny Stav"/>
    <x v="16"/>
  </r>
  <r>
    <s v="524.131000"/>
    <x v="16"/>
    <n v="20136.001947007109"/>
    <x v="0"/>
    <s v="023"/>
    <x v="46"/>
    <n v="20136.001947007109"/>
    <x v="22"/>
    <n v="7"/>
    <s v="Povodny Stav"/>
    <x v="16"/>
  </r>
  <r>
    <s v="524.132000"/>
    <x v="16"/>
    <n v="18635.942578012073"/>
    <x v="1"/>
    <s v="023"/>
    <x v="47"/>
    <n v="18635.942578012073"/>
    <x v="22"/>
    <n v="7"/>
    <s v="Povodny Stav"/>
    <x v="16"/>
  </r>
  <r>
    <s v="524.134100"/>
    <x v="16"/>
    <n v="437.58952681375524"/>
    <x v="2"/>
    <s v="023"/>
    <x v="48"/>
    <n v="437.58952681375524"/>
    <x v="22"/>
    <n v="7"/>
    <s v="Povodny Stav"/>
    <x v="16"/>
  </r>
  <r>
    <s v="524.141000"/>
    <x v="16"/>
    <n v="1190.2297701743234"/>
    <x v="0"/>
    <s v="023"/>
    <x v="46"/>
    <n v="1190.2297701743234"/>
    <x v="22"/>
    <n v="7"/>
    <s v="Povodny Stav"/>
    <x v="16"/>
  </r>
  <r>
    <s v="524.142000"/>
    <x v="16"/>
    <n v="202.69951213059056"/>
    <x v="1"/>
    <s v="023"/>
    <x v="47"/>
    <n v="202.69951213059056"/>
    <x v="22"/>
    <n v="7"/>
    <s v="Povodny Stav"/>
    <x v="16"/>
  </r>
  <r>
    <s v="524.144100"/>
    <x v="16"/>
    <n v="6.1654653324408981"/>
    <x v="2"/>
    <s v="023"/>
    <x v="48"/>
    <n v="6.1654653324408981"/>
    <x v="22"/>
    <n v="7"/>
    <s v="Povodny Stav"/>
    <x v="16"/>
  </r>
  <r>
    <s v="524.151000"/>
    <x v="16"/>
    <n v="4915.9108885958976"/>
    <x v="0"/>
    <s v="023"/>
    <x v="46"/>
    <n v="4915.9108885958976"/>
    <x v="22"/>
    <n v="7"/>
    <s v="Povodny Stav"/>
    <x v="16"/>
  </r>
  <r>
    <s v="524.152000"/>
    <x v="16"/>
    <n v="8225.6395227070952"/>
    <x v="1"/>
    <s v="023"/>
    <x v="47"/>
    <n v="8225.6395227070952"/>
    <x v="22"/>
    <n v="7"/>
    <s v="Povodny Stav"/>
    <x v="16"/>
  </r>
  <r>
    <s v="524.154100"/>
    <x v="16"/>
    <n v="83.424244768661978"/>
    <x v="2"/>
    <s v="023"/>
    <x v="48"/>
    <n v="83.424244768661978"/>
    <x v="22"/>
    <n v="7"/>
    <s v="Povodny Stav"/>
    <x v="16"/>
  </r>
  <r>
    <s v="524.161000"/>
    <x v="16"/>
    <n v="2348.0699271219255"/>
    <x v="0"/>
    <s v="023"/>
    <x v="46"/>
    <n v="2348.0699271219255"/>
    <x v="22"/>
    <n v="7"/>
    <s v="Povodny Stav"/>
    <x v="16"/>
  </r>
  <r>
    <s v="524.162000"/>
    <x v="16"/>
    <n v="410.90624264835208"/>
    <x v="1"/>
    <s v="023"/>
    <x v="47"/>
    <n v="410.90624264835208"/>
    <x v="22"/>
    <n v="7"/>
    <s v="Povodny Stav"/>
    <x v="16"/>
  </r>
  <r>
    <s v="524.164100"/>
    <x v="16"/>
    <n v="8.0668604657989054"/>
    <x v="2"/>
    <s v="023"/>
    <x v="48"/>
    <n v="8.0668604657989054"/>
    <x v="22"/>
    <n v="7"/>
    <s v="Povodny Stav"/>
    <x v="16"/>
  </r>
  <r>
    <s v="524.171000"/>
    <x v="16"/>
    <n v="10468.061719940502"/>
    <x v="0"/>
    <s v="023"/>
    <x v="46"/>
    <n v="10468.061719940502"/>
    <x v="22"/>
    <n v="7"/>
    <s v="Povodny Stav"/>
    <x v="16"/>
  </r>
  <r>
    <s v="524.172000"/>
    <x v="16"/>
    <n v="7383.7778250692791"/>
    <x v="1"/>
    <s v="023"/>
    <x v="47"/>
    <n v="7383.7778250692791"/>
    <x v="22"/>
    <n v="7"/>
    <s v="Povodny Stav"/>
    <x v="16"/>
  </r>
  <r>
    <s v="524.174100"/>
    <x v="16"/>
    <n v="80.970463019379423"/>
    <x v="2"/>
    <s v="023"/>
    <x v="48"/>
    <n v="80.970463019379423"/>
    <x v="22"/>
    <n v="7"/>
    <s v="Povodny Stav"/>
    <x v="16"/>
  </r>
  <r>
    <s v="524.181100000"/>
    <x v="16"/>
    <n v="710.23444087279199"/>
    <x v="0"/>
    <s v="023"/>
    <x v="46"/>
    <n v="710.23444087279199"/>
    <x v="22"/>
    <n v="7"/>
    <s v="Povodny Stav"/>
    <x v="16"/>
  </r>
  <r>
    <s v="524.181200000"/>
    <x v="16"/>
    <n v="391.02092540974076"/>
    <x v="1"/>
    <s v="023"/>
    <x v="47"/>
    <n v="391.02092540974076"/>
    <x v="22"/>
    <n v="7"/>
    <s v="Povodny Stav"/>
    <x v="16"/>
  </r>
  <r>
    <s v="524.181410000"/>
    <x v="16"/>
    <n v="12.067353216628543"/>
    <x v="2"/>
    <s v="023"/>
    <x v="48"/>
    <n v="12.067353216628543"/>
    <x v="22"/>
    <n v="7"/>
    <s v="Povodny Stav"/>
    <x v="16"/>
  </r>
  <r>
    <s v="527.121000"/>
    <x v="16"/>
    <n v="226.23229933699835"/>
    <x v="0"/>
    <s v="023"/>
    <x v="46"/>
    <n v="226.23229933699835"/>
    <x v="22"/>
    <n v="7"/>
    <s v="Povodny Stav"/>
    <x v="16"/>
  </r>
  <r>
    <s v="527.122000"/>
    <x v="16"/>
    <n v="648.10965664194737"/>
    <x v="1"/>
    <s v="023"/>
    <x v="47"/>
    <n v="648.10965664194737"/>
    <x v="22"/>
    <n v="7"/>
    <s v="Povodny Stav"/>
    <x v="16"/>
  </r>
  <r>
    <s v="527.124100"/>
    <x v="16"/>
    <n v="230.41354227035009"/>
    <x v="2"/>
    <s v="023"/>
    <x v="48"/>
    <n v="230.41354227035009"/>
    <x v="22"/>
    <n v="7"/>
    <s v="Povodny Stav"/>
    <x v="16"/>
  </r>
  <r>
    <s v="527.151000"/>
    <x v="16"/>
    <n v="104.16088562022973"/>
    <x v="0"/>
    <s v="023"/>
    <x v="46"/>
    <n v="104.16088562022973"/>
    <x v="22"/>
    <n v="7"/>
    <s v="Povodny Stav"/>
    <x v="16"/>
  </r>
  <r>
    <s v="527.152000"/>
    <x v="16"/>
    <n v="1845.2404107304426"/>
    <x v="1"/>
    <s v="023"/>
    <x v="47"/>
    <n v="1845.2404107304426"/>
    <x v="22"/>
    <n v="7"/>
    <s v="Povodny Stav"/>
    <x v="16"/>
  </r>
  <r>
    <s v="527.154100"/>
    <x v="16"/>
    <n v="17.569088406527648"/>
    <x v="2"/>
    <s v="023"/>
    <x v="48"/>
    <n v="17.569088406527648"/>
    <x v="22"/>
    <n v="7"/>
    <s v="Povodny Stav"/>
    <x v="16"/>
  </r>
  <r>
    <s v="527.161000"/>
    <x v="16"/>
    <n v="21.181964958453978"/>
    <x v="0"/>
    <s v="023"/>
    <x v="46"/>
    <n v="21.181964958453978"/>
    <x v="22"/>
    <n v="7"/>
    <s v="Povodny Stav"/>
    <x v="16"/>
  </r>
  <r>
    <s v="527.191000"/>
    <x v="16"/>
    <n v="167.27812406326328"/>
    <x v="0"/>
    <s v="023"/>
    <x v="46"/>
    <n v="167.27812406326328"/>
    <x v="22"/>
    <n v="7"/>
    <s v="Povodny Stav"/>
    <x v="16"/>
  </r>
  <r>
    <s v="527.192000"/>
    <x v="16"/>
    <n v="106.17012892917481"/>
    <x v="1"/>
    <s v="023"/>
    <x v="47"/>
    <n v="106.17012892917481"/>
    <x v="22"/>
    <n v="7"/>
    <s v="Povodny Stav"/>
    <x v="16"/>
  </r>
  <r>
    <s v="512.112000"/>
    <x v="17"/>
    <n v="26.78638868574291"/>
    <x v="0"/>
    <s v="023"/>
    <x v="49"/>
    <n v="26.78638868574291"/>
    <x v="26"/>
    <n v="7"/>
    <s v="Povodny Stav"/>
    <x v="17"/>
  </r>
  <r>
    <s v="521.111000"/>
    <x v="17"/>
    <n v="13318.082064616696"/>
    <x v="0"/>
    <s v="023"/>
    <x v="49"/>
    <n v="13318.082064616696"/>
    <x v="26"/>
    <n v="7"/>
    <s v="Povodny Stav"/>
    <x v="17"/>
  </r>
  <r>
    <s v="521.112000"/>
    <x v="17"/>
    <n v="1851.0644240124961"/>
    <x v="1"/>
    <s v="023"/>
    <x v="50"/>
    <n v="1851.0644240124961"/>
    <x v="27"/>
    <n v="7"/>
    <s v="Povodny Stav"/>
    <x v="17"/>
  </r>
  <r>
    <s v="521.114100"/>
    <x v="17"/>
    <n v="138.25989789948687"/>
    <x v="2"/>
    <s v="023"/>
    <x v="51"/>
    <n v="138.25989789948687"/>
    <x v="3"/>
    <n v="7"/>
    <s v="Povodny Stav"/>
    <x v="17"/>
  </r>
  <r>
    <s v="524.111000"/>
    <x v="17"/>
    <n v="1533.1889564128053"/>
    <x v="0"/>
    <s v="023"/>
    <x v="49"/>
    <n v="1533.1889564128053"/>
    <x v="26"/>
    <n v="7"/>
    <s v="Povodny Stav"/>
    <x v="17"/>
  </r>
  <r>
    <s v="524.112000"/>
    <x v="17"/>
    <n v="1234.6306447211671"/>
    <x v="1"/>
    <s v="023"/>
    <x v="50"/>
    <n v="1234.6306447211671"/>
    <x v="27"/>
    <n v="7"/>
    <s v="Povodny Stav"/>
    <x v="17"/>
  </r>
  <r>
    <s v="524.114100"/>
    <x v="17"/>
    <n v="13.096412144953625"/>
    <x v="2"/>
    <s v="023"/>
    <x v="51"/>
    <n v="13.096412144953625"/>
    <x v="3"/>
    <n v="7"/>
    <s v="Povodny Stav"/>
    <x v="17"/>
  </r>
  <r>
    <s v="524.121000"/>
    <x v="17"/>
    <n v="161.10979871930451"/>
    <x v="0"/>
    <s v="023"/>
    <x v="49"/>
    <n v="161.10979871930451"/>
    <x v="26"/>
    <n v="7"/>
    <s v="Povodny Stav"/>
    <x v="17"/>
  </r>
  <r>
    <s v="524.122000"/>
    <x v="17"/>
    <n v="68.64675853319028"/>
    <x v="1"/>
    <s v="023"/>
    <x v="50"/>
    <n v="68.64675853319028"/>
    <x v="27"/>
    <n v="7"/>
    <s v="Povodny Stav"/>
    <x v="17"/>
  </r>
  <r>
    <s v="524.124100"/>
    <x v="17"/>
    <n v="1.8999837607389698"/>
    <x v="2"/>
    <s v="023"/>
    <x v="51"/>
    <n v="1.8999837607389698"/>
    <x v="3"/>
    <n v="7"/>
    <s v="Povodny Stav"/>
    <x v="17"/>
  </r>
  <r>
    <s v="524.131000"/>
    <x v="17"/>
    <n v="2115.1586680975261"/>
    <x v="0"/>
    <s v="023"/>
    <x v="49"/>
    <n v="2115.1586680975261"/>
    <x v="26"/>
    <n v="7"/>
    <s v="Povodny Stav"/>
    <x v="17"/>
  </r>
  <r>
    <s v="524.132000"/>
    <x v="17"/>
    <n v="4429.142722180809"/>
    <x v="1"/>
    <s v="023"/>
    <x v="50"/>
    <n v="4429.142722180809"/>
    <x v="27"/>
    <n v="7"/>
    <s v="Povodny Stav"/>
    <x v="17"/>
  </r>
  <r>
    <s v="524.134100"/>
    <x v="17"/>
    <n v="29.99626769264491"/>
    <x v="2"/>
    <s v="023"/>
    <x v="51"/>
    <n v="29.99626769264491"/>
    <x v="3"/>
    <n v="7"/>
    <s v="Povodny Stav"/>
    <x v="17"/>
  </r>
  <r>
    <s v="524.141000"/>
    <x v="17"/>
    <n v="79.029751651566897"/>
    <x v="0"/>
    <s v="023"/>
    <x v="49"/>
    <n v="79.029751651566897"/>
    <x v="26"/>
    <n v="7"/>
    <s v="Povodny Stav"/>
    <x v="17"/>
  </r>
  <r>
    <s v="524.142000"/>
    <x v="17"/>
    <n v="11.386914092916161"/>
    <x v="1"/>
    <s v="023"/>
    <x v="50"/>
    <n v="11.386914092916161"/>
    <x v="27"/>
    <n v="7"/>
    <s v="Povodny Stav"/>
    <x v="17"/>
  </r>
  <r>
    <s v="524.144100"/>
    <x v="17"/>
    <n v="0.55953630518215114"/>
    <x v="2"/>
    <s v="023"/>
    <x v="51"/>
    <n v="0.55953630518215114"/>
    <x v="3"/>
    <n v="7"/>
    <s v="Povodny Stav"/>
    <x v="17"/>
  </r>
  <r>
    <s v="524.151000"/>
    <x v="17"/>
    <n v="419.99069935013108"/>
    <x v="0"/>
    <s v="023"/>
    <x v="49"/>
    <n v="419.99069935013108"/>
    <x v="26"/>
    <n v="7"/>
    <s v="Povodny Stav"/>
    <x v="17"/>
  </r>
  <r>
    <s v="524.152000"/>
    <x v="17"/>
    <n v="285.59854889244167"/>
    <x v="1"/>
    <s v="023"/>
    <x v="50"/>
    <n v="285.59854889244167"/>
    <x v="27"/>
    <n v="7"/>
    <s v="Povodny Stav"/>
    <x v="17"/>
  </r>
  <r>
    <s v="524.154100"/>
    <x v="17"/>
    <n v="2.7300268353996668"/>
    <x v="2"/>
    <s v="023"/>
    <x v="51"/>
    <n v="2.7300268353996668"/>
    <x v="3"/>
    <n v="7"/>
    <s v="Povodny Stav"/>
    <x v="17"/>
  </r>
  <r>
    <s v="524.161000"/>
    <x v="17"/>
    <n v="44.139835444894175"/>
    <x v="0"/>
    <s v="023"/>
    <x v="49"/>
    <n v="44.139835444894175"/>
    <x v="26"/>
    <n v="7"/>
    <s v="Povodny Stav"/>
    <x v="17"/>
  </r>
  <r>
    <s v="524.162000"/>
    <x v="17"/>
    <n v="196.91649049927656"/>
    <x v="1"/>
    <s v="023"/>
    <x v="50"/>
    <n v="196.91649049927656"/>
    <x v="27"/>
    <n v="7"/>
    <s v="Povodny Stav"/>
    <x v="17"/>
  </r>
  <r>
    <s v="524.164100"/>
    <x v="17"/>
    <n v="0.73533957412960604"/>
    <x v="2"/>
    <s v="023"/>
    <x v="51"/>
    <n v="0.73533957412960604"/>
    <x v="3"/>
    <n v="7"/>
    <s v="Povodny Stav"/>
    <x v="17"/>
  </r>
  <r>
    <s v="524.171000"/>
    <x v="17"/>
    <n v="394.93548700023331"/>
    <x v="0"/>
    <s v="023"/>
    <x v="49"/>
    <n v="394.93548700023331"/>
    <x v="26"/>
    <n v="7"/>
    <s v="Povodny Stav"/>
    <x v="17"/>
  </r>
  <r>
    <s v="524.172000"/>
    <x v="17"/>
    <n v="1758.5688331081305"/>
    <x v="1"/>
    <s v="023"/>
    <x v="50"/>
    <n v="1758.5688331081305"/>
    <x v="27"/>
    <n v="7"/>
    <s v="Povodny Stav"/>
    <x v="17"/>
  </r>
  <r>
    <s v="524.174100"/>
    <x v="17"/>
    <n v="8.9215372515195597"/>
    <x v="2"/>
    <s v="023"/>
    <x v="51"/>
    <n v="8.9215372515195597"/>
    <x v="3"/>
    <n v="7"/>
    <s v="Povodny Stav"/>
    <x v="17"/>
  </r>
  <r>
    <s v="524.181100000"/>
    <x v="17"/>
    <n v="8.8124708653611474"/>
    <x v="0"/>
    <s v="023"/>
    <x v="49"/>
    <n v="8.8124708653611474"/>
    <x v="26"/>
    <n v="7"/>
    <s v="Povodny Stav"/>
    <x v="17"/>
  </r>
  <r>
    <s v="524.181200000"/>
    <x v="17"/>
    <n v="35.01849198754492"/>
    <x v="1"/>
    <s v="023"/>
    <x v="50"/>
    <n v="35.01849198754492"/>
    <x v="27"/>
    <n v="7"/>
    <s v="Povodny Stav"/>
    <x v="17"/>
  </r>
  <r>
    <s v="524.181410000"/>
    <x v="17"/>
    <n v="1.2025119019520263"/>
    <x v="2"/>
    <s v="023"/>
    <x v="51"/>
    <n v="1.2025119019520263"/>
    <x v="3"/>
    <n v="7"/>
    <s v="Povodny Stav"/>
    <x v="17"/>
  </r>
  <r>
    <s v="527.121000"/>
    <x v="17"/>
    <n v="80.281467079756538"/>
    <x v="0"/>
    <s v="023"/>
    <x v="49"/>
    <n v="80.281467079756538"/>
    <x v="26"/>
    <n v="7"/>
    <s v="Povodny Stav"/>
    <x v="17"/>
  </r>
  <r>
    <s v="527.122000"/>
    <x v="17"/>
    <n v="98.509776120554932"/>
    <x v="1"/>
    <s v="023"/>
    <x v="50"/>
    <n v="98.509776120554932"/>
    <x v="27"/>
    <n v="7"/>
    <s v="Povodny Stav"/>
    <x v="17"/>
  </r>
  <r>
    <s v="527.124100"/>
    <x v="17"/>
    <n v="64.0305031880672"/>
    <x v="2"/>
    <s v="023"/>
    <x v="51"/>
    <n v="64.0305031880672"/>
    <x v="3"/>
    <n v="7"/>
    <s v="Povodny Stav"/>
    <x v="17"/>
  </r>
  <r>
    <s v="527.151000"/>
    <x v="17"/>
    <n v="0.42319884871448471"/>
    <x v="0"/>
    <s v="023"/>
    <x v="49"/>
    <n v="0.42319884871448471"/>
    <x v="26"/>
    <n v="7"/>
    <s v="Povodny Stav"/>
    <x v="17"/>
  </r>
  <r>
    <s v="527.152000"/>
    <x v="17"/>
    <n v="0.4053976526489364"/>
    <x v="1"/>
    <s v="023"/>
    <x v="50"/>
    <n v="0.4053976526489364"/>
    <x v="27"/>
    <n v="7"/>
    <s v="Povodny Stav"/>
    <x v="17"/>
  </r>
  <r>
    <s v="527.154100"/>
    <x v="17"/>
    <n v="2.3509136123861119"/>
    <x v="2"/>
    <s v="023"/>
    <x v="51"/>
    <n v="2.3509136123861119"/>
    <x v="3"/>
    <n v="7"/>
    <s v="Povodny Stav"/>
    <x v="17"/>
  </r>
  <r>
    <s v="527.161000"/>
    <x v="17"/>
    <n v="54.107991385459613"/>
    <x v="0"/>
    <s v="023"/>
    <x v="49"/>
    <n v="54.107991385459613"/>
    <x v="26"/>
    <n v="7"/>
    <s v="Povodny Stav"/>
    <x v="17"/>
  </r>
  <r>
    <s v="512.112000"/>
    <x v="18"/>
    <n v="246.6647218257601"/>
    <x v="0"/>
    <s v="024"/>
    <x v="52"/>
    <n v="246.6647218257601"/>
    <x v="28"/>
    <n v="8"/>
    <s v="Povodny Stav"/>
    <x v="18"/>
  </r>
  <r>
    <s v="521.111000"/>
    <x v="18"/>
    <n v="1204.7217238641788"/>
    <x v="0"/>
    <s v="024"/>
    <x v="52"/>
    <n v="1204.7217238641788"/>
    <x v="28"/>
    <n v="8"/>
    <s v="Povodny Stav"/>
    <x v="18"/>
  </r>
  <r>
    <s v="521.112000"/>
    <x v="18"/>
    <n v="279693.08632027416"/>
    <x v="1"/>
    <s v="024"/>
    <x v="53"/>
    <n v="279693.08632027416"/>
    <x v="23"/>
    <n v="8"/>
    <s v="Povodny Stav"/>
    <x v="18"/>
  </r>
  <r>
    <s v="521.114100"/>
    <x v="18"/>
    <n v="4713.9192532189199"/>
    <x v="2"/>
    <s v="024"/>
    <x v="54"/>
    <n v="4713.9192532189199"/>
    <x v="29"/>
    <n v="8"/>
    <s v="Povodny Stav"/>
    <x v="18"/>
  </r>
  <r>
    <s v="524.111000"/>
    <x v="18"/>
    <n v="1071.5194309019034"/>
    <x v="0"/>
    <s v="024"/>
    <x v="52"/>
    <n v="1071.5194309019034"/>
    <x v="28"/>
    <n v="8"/>
    <s v="Povodny Stav"/>
    <x v="18"/>
  </r>
  <r>
    <s v="524.112000"/>
    <x v="18"/>
    <n v="26348.159381615042"/>
    <x v="1"/>
    <s v="024"/>
    <x v="53"/>
    <n v="26348.159381615042"/>
    <x v="23"/>
    <n v="8"/>
    <s v="Povodny Stav"/>
    <x v="18"/>
  </r>
  <r>
    <s v="524.114100"/>
    <x v="18"/>
    <n v="157.41742934272747"/>
    <x v="2"/>
    <s v="024"/>
    <x v="54"/>
    <n v="157.41742934272747"/>
    <x v="29"/>
    <n v="8"/>
    <s v="Povodny Stav"/>
    <x v="18"/>
  </r>
  <r>
    <s v="524.121000"/>
    <x v="18"/>
    <n v="134.28023725872066"/>
    <x v="0"/>
    <s v="024"/>
    <x v="52"/>
    <n v="134.28023725872066"/>
    <x v="28"/>
    <n v="8"/>
    <s v="Povodny Stav"/>
    <x v="18"/>
  </r>
  <r>
    <s v="524.122000"/>
    <x v="18"/>
    <n v="2524.7213460429311"/>
    <x v="1"/>
    <s v="024"/>
    <x v="53"/>
    <n v="2524.7213460429311"/>
    <x v="23"/>
    <n v="8"/>
    <s v="Povodny Stav"/>
    <x v="18"/>
  </r>
  <r>
    <s v="524.124100"/>
    <x v="18"/>
    <n v="80.436115157947427"/>
    <x v="2"/>
    <s v="024"/>
    <x v="54"/>
    <n v="80.436115157947427"/>
    <x v="29"/>
    <n v="8"/>
    <s v="Povodny Stav"/>
    <x v="18"/>
  </r>
  <r>
    <s v="524.131000"/>
    <x v="18"/>
    <n v="1332.1592834375826"/>
    <x v="0"/>
    <s v="024"/>
    <x v="52"/>
    <n v="1332.1592834375826"/>
    <x v="28"/>
    <n v="8"/>
    <s v="Povodny Stav"/>
    <x v="18"/>
  </r>
  <r>
    <s v="524.132000"/>
    <x v="18"/>
    <n v="14805.823230248257"/>
    <x v="1"/>
    <s v="024"/>
    <x v="53"/>
    <n v="14805.823230248257"/>
    <x v="23"/>
    <n v="8"/>
    <s v="Povodny Stav"/>
    <x v="18"/>
  </r>
  <r>
    <s v="524.134100"/>
    <x v="18"/>
    <n v="765.31256907425814"/>
    <x v="2"/>
    <s v="024"/>
    <x v="54"/>
    <n v="765.31256907425814"/>
    <x v="29"/>
    <n v="8"/>
    <s v="Povodny Stav"/>
    <x v="18"/>
  </r>
  <r>
    <s v="524.141000"/>
    <x v="18"/>
    <n v="13.17051157409702"/>
    <x v="0"/>
    <s v="024"/>
    <x v="52"/>
    <n v="13.17051157409702"/>
    <x v="28"/>
    <n v="8"/>
    <s v="Povodny Stav"/>
    <x v="18"/>
  </r>
  <r>
    <s v="524.142000"/>
    <x v="18"/>
    <n v="304.03778981021134"/>
    <x v="1"/>
    <s v="024"/>
    <x v="53"/>
    <n v="304.03778981021134"/>
    <x v="23"/>
    <n v="8"/>
    <s v="Povodny Stav"/>
    <x v="18"/>
  </r>
  <r>
    <s v="524.144100"/>
    <x v="18"/>
    <n v="8.9443921702684932"/>
    <x v="2"/>
    <s v="024"/>
    <x v="54"/>
    <n v="8.9443921702684932"/>
    <x v="29"/>
    <n v="8"/>
    <s v="Povodny Stav"/>
    <x v="18"/>
  </r>
  <r>
    <s v="524.151000"/>
    <x v="18"/>
    <n v="322.57557454873483"/>
    <x v="0"/>
    <s v="024"/>
    <x v="52"/>
    <n v="322.57557454873483"/>
    <x v="28"/>
    <n v="8"/>
    <s v="Povodny Stav"/>
    <x v="18"/>
  </r>
  <r>
    <s v="524.152000"/>
    <x v="18"/>
    <n v="3343.2472342536462"/>
    <x v="1"/>
    <s v="024"/>
    <x v="53"/>
    <n v="3343.2472342536462"/>
    <x v="23"/>
    <n v="8"/>
    <s v="Povodny Stav"/>
    <x v="18"/>
  </r>
  <r>
    <s v="524.154100"/>
    <x v="18"/>
    <n v="181.62383926802022"/>
    <x v="2"/>
    <s v="024"/>
    <x v="54"/>
    <n v="181.62383926802022"/>
    <x v="29"/>
    <n v="8"/>
    <s v="Povodny Stav"/>
    <x v="18"/>
  </r>
  <r>
    <s v="524.161000"/>
    <x v="18"/>
    <n v="42.05488014001466"/>
    <x v="0"/>
    <s v="024"/>
    <x v="52"/>
    <n v="42.05488014001466"/>
    <x v="28"/>
    <n v="8"/>
    <s v="Povodny Stav"/>
    <x v="18"/>
  </r>
  <r>
    <s v="524.162000"/>
    <x v="18"/>
    <n v="2795.9071391677048"/>
    <x v="1"/>
    <s v="024"/>
    <x v="53"/>
    <n v="2795.9071391677048"/>
    <x v="23"/>
    <n v="8"/>
    <s v="Povodny Stav"/>
    <x v="18"/>
  </r>
  <r>
    <s v="524.164100"/>
    <x v="18"/>
    <n v="45.928844420390966"/>
    <x v="2"/>
    <s v="024"/>
    <x v="54"/>
    <n v="45.928844420390966"/>
    <x v="29"/>
    <n v="8"/>
    <s v="Povodny Stav"/>
    <x v="18"/>
  </r>
  <r>
    <s v="524.171000"/>
    <x v="18"/>
    <n v="71.931038108370828"/>
    <x v="0"/>
    <s v="024"/>
    <x v="52"/>
    <n v="71.931038108370828"/>
    <x v="28"/>
    <n v="8"/>
    <s v="Povodny Stav"/>
    <x v="18"/>
  </r>
  <r>
    <s v="524.172000"/>
    <x v="18"/>
    <n v="9031.7623757884485"/>
    <x v="1"/>
    <s v="024"/>
    <x v="53"/>
    <n v="9031.7623757884485"/>
    <x v="23"/>
    <n v="8"/>
    <s v="Povodny Stav"/>
    <x v="18"/>
  </r>
  <r>
    <s v="524.174100"/>
    <x v="18"/>
    <n v="266.0391821640132"/>
    <x v="2"/>
    <s v="024"/>
    <x v="54"/>
    <n v="266.0391821640132"/>
    <x v="29"/>
    <n v="8"/>
    <s v="Povodny Stav"/>
    <x v="18"/>
  </r>
  <r>
    <s v="524.181100000"/>
    <x v="18"/>
    <n v="28.733092741744155"/>
    <x v="0"/>
    <s v="024"/>
    <x v="52"/>
    <n v="28.733092741744155"/>
    <x v="28"/>
    <n v="8"/>
    <s v="Povodny Stav"/>
    <x v="18"/>
  </r>
  <r>
    <s v="524.181200000"/>
    <x v="18"/>
    <n v="1219.8441611428325"/>
    <x v="1"/>
    <s v="024"/>
    <x v="53"/>
    <n v="1219.8441611428325"/>
    <x v="23"/>
    <n v="8"/>
    <s v="Povodny Stav"/>
    <x v="18"/>
  </r>
  <r>
    <s v="524.181410000"/>
    <x v="18"/>
    <n v="12.971606151960307"/>
    <x v="2"/>
    <s v="024"/>
    <x v="54"/>
    <n v="12.971606151960307"/>
    <x v="29"/>
    <n v="8"/>
    <s v="Povodny Stav"/>
    <x v="18"/>
  </r>
  <r>
    <s v="527.121000"/>
    <x v="18"/>
    <n v="319.4640310443192"/>
    <x v="0"/>
    <s v="024"/>
    <x v="52"/>
    <n v="319.4640310443192"/>
    <x v="28"/>
    <n v="8"/>
    <s v="Povodny Stav"/>
    <x v="18"/>
  </r>
  <r>
    <s v="527.122000"/>
    <x v="18"/>
    <n v="820.62719123996794"/>
    <x v="1"/>
    <s v="024"/>
    <x v="53"/>
    <n v="820.62719123996794"/>
    <x v="23"/>
    <n v="8"/>
    <s v="Povodny Stav"/>
    <x v="18"/>
  </r>
  <r>
    <s v="527.124100"/>
    <x v="18"/>
    <n v="97.822514542483731"/>
    <x v="2"/>
    <s v="024"/>
    <x v="54"/>
    <n v="97.822514542483731"/>
    <x v="29"/>
    <n v="8"/>
    <s v="Povodny Stav"/>
    <x v="18"/>
  </r>
  <r>
    <s v="527.151000"/>
    <x v="18"/>
    <n v="11.911643461657507"/>
    <x v="0"/>
    <s v="024"/>
    <x v="52"/>
    <n v="11.911643461657507"/>
    <x v="28"/>
    <n v="8"/>
    <s v="Povodny Stav"/>
    <x v="18"/>
  </r>
  <r>
    <s v="527.152000"/>
    <x v="18"/>
    <n v="1412.5063354452193"/>
    <x v="1"/>
    <s v="024"/>
    <x v="53"/>
    <n v="1412.5063354452193"/>
    <x v="23"/>
    <n v="8"/>
    <s v="Povodny Stav"/>
    <x v="18"/>
  </r>
  <r>
    <s v="527.154100"/>
    <x v="18"/>
    <n v="253.94743193676854"/>
    <x v="2"/>
    <s v="024"/>
    <x v="54"/>
    <n v="253.94743193676854"/>
    <x v="29"/>
    <n v="8"/>
    <s v="Povodny Stav"/>
    <x v="18"/>
  </r>
  <r>
    <s v="527.161000"/>
    <x v="18"/>
    <n v="53.346111188206841"/>
    <x v="0"/>
    <s v="024"/>
    <x v="52"/>
    <n v="53.346111188206841"/>
    <x v="28"/>
    <n v="8"/>
    <s v="Povodny Stav"/>
    <x v="18"/>
  </r>
  <r>
    <s v="527.192000"/>
    <x v="18"/>
    <n v="1202.0257819517108"/>
    <x v="1"/>
    <s v="024"/>
    <x v="53"/>
    <n v="1202.0257819517108"/>
    <x v="23"/>
    <n v="8"/>
    <s v="Povodny Stav"/>
    <x v="18"/>
  </r>
  <r>
    <s v="512.112000"/>
    <x v="19"/>
    <n v="99.168461406028911"/>
    <x v="0"/>
    <s v="558"/>
    <x v="55"/>
    <n v="99.168461406028911"/>
    <x v="13"/>
    <s v="6b"/>
    <s v="Povodny Stav"/>
    <x v="19"/>
  </r>
  <r>
    <s v="521.111000"/>
    <x v="19"/>
    <n v="19798.190809644813"/>
    <x v="0"/>
    <s v="558"/>
    <x v="55"/>
    <n v="19798.190809644813"/>
    <x v="13"/>
    <s v="6b"/>
    <s v="Povodny Stav"/>
    <x v="19"/>
  </r>
  <r>
    <s v="521.112000"/>
    <x v="19"/>
    <n v="139.47625176979116"/>
    <x v="1"/>
    <s v="558"/>
    <x v="56"/>
    <n v="139.47625176979116"/>
    <x v="22"/>
    <s v="6b"/>
    <s v="Povodny Stav"/>
    <x v="19"/>
  </r>
  <r>
    <s v="521.114100"/>
    <x v="19"/>
    <n v="48789.314608527748"/>
    <x v="2"/>
    <s v="558"/>
    <x v="57"/>
    <n v="48789.314608527748"/>
    <x v="30"/>
    <s v="6b"/>
    <s v="Povodny Stav"/>
    <x v="19"/>
  </r>
  <r>
    <s v="521.121000"/>
    <x v="19"/>
    <n v="1465.8075101950403"/>
    <x v="0"/>
    <s v="558"/>
    <x v="55"/>
    <n v="1465.8075101950403"/>
    <x v="13"/>
    <s v="6b"/>
    <s v="Povodny Stav"/>
    <x v="19"/>
  </r>
  <r>
    <s v="524.111000"/>
    <x v="19"/>
    <n v="264.66349173624491"/>
    <x v="0"/>
    <s v="558"/>
    <x v="55"/>
    <n v="264.66349173624491"/>
    <x v="13"/>
    <s v="6b"/>
    <s v="Povodny Stav"/>
    <x v="19"/>
  </r>
  <r>
    <s v="524.112000"/>
    <x v="19"/>
    <n v="18.907280892101397"/>
    <x v="1"/>
    <s v="558"/>
    <x v="56"/>
    <n v="18.907280892101397"/>
    <x v="22"/>
    <s v="6b"/>
    <s v="Povodny Stav"/>
    <x v="19"/>
  </r>
  <r>
    <s v="524.114100"/>
    <x v="19"/>
    <n v="7333.2851716846299"/>
    <x v="2"/>
    <s v="558"/>
    <x v="57"/>
    <n v="7333.2851716846299"/>
    <x v="30"/>
    <s v="6b"/>
    <s v="Povodny Stav"/>
    <x v="19"/>
  </r>
  <r>
    <s v="524.121000"/>
    <x v="19"/>
    <n v="307.22914027640002"/>
    <x v="0"/>
    <s v="558"/>
    <x v="55"/>
    <n v="307.22914027640002"/>
    <x v="13"/>
    <s v="6b"/>
    <s v="Povodny Stav"/>
    <x v="19"/>
  </r>
  <r>
    <s v="524.122000"/>
    <x v="19"/>
    <n v="1.9522664997523878"/>
    <x v="1"/>
    <s v="558"/>
    <x v="56"/>
    <n v="1.9522664997523878"/>
    <x v="22"/>
    <s v="6b"/>
    <s v="Povodny Stav"/>
    <x v="19"/>
  </r>
  <r>
    <s v="524.124100"/>
    <x v="19"/>
    <n v="1623.4066181144776"/>
    <x v="2"/>
    <s v="558"/>
    <x v="57"/>
    <n v="1623.4066181144776"/>
    <x v="30"/>
    <s v="6b"/>
    <s v="Povodny Stav"/>
    <x v="19"/>
  </r>
  <r>
    <s v="524.131000"/>
    <x v="19"/>
    <n v="5181.0453613443296"/>
    <x v="0"/>
    <s v="558"/>
    <x v="55"/>
    <n v="5181.0453613443296"/>
    <x v="13"/>
    <s v="6b"/>
    <s v="Povodny Stav"/>
    <x v="19"/>
  </r>
  <r>
    <s v="524.132000"/>
    <x v="19"/>
    <n v="12.026253628364707"/>
    <x v="1"/>
    <s v="558"/>
    <x v="56"/>
    <n v="12.026253628364707"/>
    <x v="22"/>
    <s v="6b"/>
    <s v="Povodny Stav"/>
    <x v="19"/>
  </r>
  <r>
    <s v="524.134100"/>
    <x v="19"/>
    <n v="9907.132651397862"/>
    <x v="2"/>
    <s v="558"/>
    <x v="57"/>
    <n v="9907.132651397862"/>
    <x v="30"/>
    <s v="6b"/>
    <s v="Povodny Stav"/>
    <x v="19"/>
  </r>
  <r>
    <s v="524.141000"/>
    <x v="19"/>
    <n v="80.145890557045377"/>
    <x v="0"/>
    <s v="558"/>
    <x v="55"/>
    <n v="80.145890557045377"/>
    <x v="13"/>
    <s v="6b"/>
    <s v="Povodny Stav"/>
    <x v="19"/>
  </r>
  <r>
    <s v="524.142000"/>
    <x v="19"/>
    <n v="0.1538338752165094"/>
    <x v="1"/>
    <s v="558"/>
    <x v="56"/>
    <n v="0.1538338752165094"/>
    <x v="22"/>
    <s v="6b"/>
    <s v="Povodny Stav"/>
    <x v="19"/>
  </r>
  <r>
    <s v="524.144100"/>
    <x v="19"/>
    <n v="197.99722028204414"/>
    <x v="2"/>
    <s v="558"/>
    <x v="57"/>
    <n v="197.99722028204414"/>
    <x v="30"/>
    <s v="6b"/>
    <s v="Povodny Stav"/>
    <x v="19"/>
  </r>
  <r>
    <s v="524.151000"/>
    <x v="19"/>
    <n v="1730.2372517369188"/>
    <x v="0"/>
    <s v="558"/>
    <x v="55"/>
    <n v="1730.2372517369188"/>
    <x v="13"/>
    <s v="6b"/>
    <s v="Povodny Stav"/>
    <x v="19"/>
  </r>
  <r>
    <s v="524.152000"/>
    <x v="19"/>
    <n v="1.1109082479855443"/>
    <x v="1"/>
    <s v="558"/>
    <x v="56"/>
    <n v="1.1109082479855443"/>
    <x v="22"/>
    <s v="6b"/>
    <s v="Povodny Stav"/>
    <x v="19"/>
  </r>
  <r>
    <s v="524.154100"/>
    <x v="19"/>
    <n v="1191.5070823733117"/>
    <x v="2"/>
    <s v="558"/>
    <x v="57"/>
    <n v="1191.5070823733117"/>
    <x v="30"/>
    <s v="6b"/>
    <s v="Povodny Stav"/>
    <x v="19"/>
  </r>
  <r>
    <s v="524.161000"/>
    <x v="19"/>
    <n v="583.08081616766378"/>
    <x v="0"/>
    <s v="558"/>
    <x v="55"/>
    <n v="583.08081616766378"/>
    <x v="13"/>
    <s v="6b"/>
    <s v="Povodny Stav"/>
    <x v="19"/>
  </r>
  <r>
    <s v="524.162000"/>
    <x v="19"/>
    <n v="1.9479233416361139"/>
    <x v="1"/>
    <s v="558"/>
    <x v="56"/>
    <n v="1.9479233416361139"/>
    <x v="22"/>
    <s v="6b"/>
    <s v="Povodny Stav"/>
    <x v="19"/>
  </r>
  <r>
    <s v="524.164100"/>
    <x v="19"/>
    <n v="903.20307958891419"/>
    <x v="2"/>
    <s v="558"/>
    <x v="57"/>
    <n v="903.20307958891419"/>
    <x v="30"/>
    <s v="6b"/>
    <s v="Povodny Stav"/>
    <x v="19"/>
  </r>
  <r>
    <s v="524.171000"/>
    <x v="19"/>
    <n v="761.55366801410366"/>
    <x v="0"/>
    <s v="558"/>
    <x v="55"/>
    <n v="761.55366801410366"/>
    <x v="13"/>
    <s v="6b"/>
    <s v="Povodny Stav"/>
    <x v="19"/>
  </r>
  <r>
    <s v="524.172000"/>
    <x v="19"/>
    <n v="2.8522339493929647"/>
    <x v="1"/>
    <s v="558"/>
    <x v="56"/>
    <n v="2.8522339493929647"/>
    <x v="22"/>
    <s v="6b"/>
    <s v="Povodny Stav"/>
    <x v="19"/>
  </r>
  <r>
    <s v="524.174100"/>
    <x v="19"/>
    <n v="4850.8976171680133"/>
    <x v="2"/>
    <s v="558"/>
    <x v="57"/>
    <n v="4850.8976171680133"/>
    <x v="30"/>
    <s v="6b"/>
    <s v="Povodny Stav"/>
    <x v="19"/>
  </r>
  <r>
    <s v="524.181100000"/>
    <x v="19"/>
    <n v="233.52495132067611"/>
    <x v="0"/>
    <s v="558"/>
    <x v="55"/>
    <n v="233.52495132067611"/>
    <x v="13"/>
    <s v="6b"/>
    <s v="Povodny Stav"/>
    <x v="19"/>
  </r>
  <r>
    <s v="524.181200000"/>
    <x v="19"/>
    <n v="0.14103356463409106"/>
    <x v="1"/>
    <s v="558"/>
    <x v="56"/>
    <n v="0.14103356463409106"/>
    <x v="22"/>
    <s v="6b"/>
    <s v="Povodny Stav"/>
    <x v="19"/>
  </r>
  <r>
    <s v="524.181410000"/>
    <x v="19"/>
    <n v="110.64239446911276"/>
    <x v="2"/>
    <s v="558"/>
    <x v="57"/>
    <n v="110.64239446911276"/>
    <x v="30"/>
    <s v="6b"/>
    <s v="Povodny Stav"/>
    <x v="19"/>
  </r>
  <r>
    <s v="527.121000"/>
    <x v="19"/>
    <n v="32.533413412917596"/>
    <x v="0"/>
    <s v="558"/>
    <x v="55"/>
    <n v="32.533413412917596"/>
    <x v="13"/>
    <s v="6b"/>
    <s v="Povodny Stav"/>
    <x v="19"/>
  </r>
  <r>
    <s v="527.122000"/>
    <x v="19"/>
    <n v="115.24360584890292"/>
    <x v="1"/>
    <s v="558"/>
    <x v="56"/>
    <n v="115.24360584890292"/>
    <x v="22"/>
    <s v="6b"/>
    <s v="Povodny Stav"/>
    <x v="19"/>
  </r>
  <r>
    <s v="527.124100"/>
    <x v="19"/>
    <n v="684.90628284933882"/>
    <x v="2"/>
    <s v="558"/>
    <x v="57"/>
    <n v="684.90628284933882"/>
    <x v="30"/>
    <s v="6b"/>
    <s v="Povodny Stav"/>
    <x v="19"/>
  </r>
  <r>
    <s v="527.151000"/>
    <x v="19"/>
    <n v="237.86293873937205"/>
    <x v="0"/>
    <s v="558"/>
    <x v="55"/>
    <n v="237.86293873937205"/>
    <x v="13"/>
    <s v="6b"/>
    <s v="Povodny Stav"/>
    <x v="19"/>
  </r>
  <r>
    <s v="527.152000"/>
    <x v="19"/>
    <n v="2.3761549767076504"/>
    <x v="1"/>
    <s v="558"/>
    <x v="56"/>
    <n v="2.3761549767076504"/>
    <x v="22"/>
    <s v="6b"/>
    <s v="Povodny Stav"/>
    <x v="19"/>
  </r>
  <r>
    <s v="527.154100"/>
    <x v="19"/>
    <n v="1997.7789641374102"/>
    <x v="2"/>
    <s v="558"/>
    <x v="57"/>
    <n v="1997.7789641374102"/>
    <x v="30"/>
    <s v="6b"/>
    <s v="Povodny Stav"/>
    <x v="19"/>
  </r>
  <r>
    <s v="527.161000"/>
    <x v="19"/>
    <n v="79.87389349947631"/>
    <x v="0"/>
    <s v="558"/>
    <x v="55"/>
    <n v="79.87389349947631"/>
    <x v="13"/>
    <s v="6b"/>
    <s v="Povodny Stav"/>
    <x v="19"/>
  </r>
  <r>
    <s v="527.194100"/>
    <x v="19"/>
    <n v="152.37814112470079"/>
    <x v="2"/>
    <s v="558"/>
    <x v="57"/>
    <n v="152.37814112470079"/>
    <x v="30"/>
    <s v="6b"/>
    <s v="Povodny Stav"/>
    <x v="19"/>
  </r>
  <r>
    <s v="512.112000"/>
    <x v="20"/>
    <n v="239.26114834254327"/>
    <x v="0"/>
    <s v="185"/>
    <x v="58"/>
    <n v="239.26114834254327"/>
    <x v="21"/>
    <n v="3"/>
    <s v="Povodny Stav"/>
    <x v="20"/>
  </r>
  <r>
    <s v="521.111000"/>
    <x v="20"/>
    <n v="7569.9279540922416"/>
    <x v="0"/>
    <s v="185"/>
    <x v="58"/>
    <n v="7569.9279540922416"/>
    <x v="21"/>
    <n v="3"/>
    <s v="Povodny Stav"/>
    <x v="20"/>
  </r>
  <r>
    <s v="521.112000"/>
    <x v="20"/>
    <n v="225720.89525571236"/>
    <x v="1"/>
    <s v="185"/>
    <x v="59"/>
    <n v="225720.89525571236"/>
    <x v="31"/>
    <n v="3"/>
    <s v="Povodny Stav"/>
    <x v="20"/>
  </r>
  <r>
    <s v="521.114100"/>
    <x v="20"/>
    <n v="43745.782556161947"/>
    <x v="2"/>
    <s v="185"/>
    <x v="60"/>
    <n v="43745.782556161947"/>
    <x v="23"/>
    <n v="3"/>
    <s v="Povodny Stav"/>
    <x v="20"/>
  </r>
  <r>
    <s v="524.111000"/>
    <x v="20"/>
    <n v="1320.275349064709"/>
    <x v="0"/>
    <s v="185"/>
    <x v="58"/>
    <n v="1320.275349064709"/>
    <x v="21"/>
    <n v="3"/>
    <s v="Povodny Stav"/>
    <x v="20"/>
  </r>
  <r>
    <s v="524.112000"/>
    <x v="20"/>
    <n v="42137.633321517867"/>
    <x v="1"/>
    <s v="185"/>
    <x v="59"/>
    <n v="42137.633321517867"/>
    <x v="31"/>
    <n v="3"/>
    <s v="Povodny Stav"/>
    <x v="20"/>
  </r>
  <r>
    <s v="524.114100"/>
    <x v="20"/>
    <n v="494.40318457453327"/>
    <x v="2"/>
    <s v="185"/>
    <x v="60"/>
    <n v="494.40318457453327"/>
    <x v="23"/>
    <n v="3"/>
    <s v="Povodny Stav"/>
    <x v="20"/>
  </r>
  <r>
    <s v="524.121000"/>
    <x v="20"/>
    <n v="167.58221292562644"/>
    <x v="0"/>
    <s v="185"/>
    <x v="58"/>
    <n v="167.58221292562644"/>
    <x v="21"/>
    <n v="3"/>
    <s v="Povodny Stav"/>
    <x v="20"/>
  </r>
  <r>
    <s v="524.122000"/>
    <x v="20"/>
    <n v="6288.0950597386854"/>
    <x v="1"/>
    <s v="185"/>
    <x v="59"/>
    <n v="6288.0950597386854"/>
    <x v="31"/>
    <n v="3"/>
    <s v="Povodny Stav"/>
    <x v="20"/>
  </r>
  <r>
    <s v="524.124100"/>
    <x v="20"/>
    <n v="94.275217718840238"/>
    <x v="2"/>
    <s v="185"/>
    <x v="60"/>
    <n v="94.275217718840238"/>
    <x v="23"/>
    <n v="3"/>
    <s v="Povodny Stav"/>
    <x v="20"/>
  </r>
  <r>
    <s v="524.131000"/>
    <x v="20"/>
    <n v="2006.7789353274695"/>
    <x v="0"/>
    <s v="185"/>
    <x v="58"/>
    <n v="2006.7789353274695"/>
    <x v="21"/>
    <n v="3"/>
    <s v="Povodny Stav"/>
    <x v="20"/>
  </r>
  <r>
    <s v="524.132000"/>
    <x v="20"/>
    <n v="46457.985145143226"/>
    <x v="1"/>
    <s v="185"/>
    <x v="59"/>
    <n v="46457.985145143226"/>
    <x v="31"/>
    <n v="3"/>
    <s v="Povodny Stav"/>
    <x v="20"/>
  </r>
  <r>
    <s v="524.134100"/>
    <x v="20"/>
    <n v="2400.4375489361942"/>
    <x v="2"/>
    <s v="185"/>
    <x v="60"/>
    <n v="2400.4375489361942"/>
    <x v="23"/>
    <n v="3"/>
    <s v="Povodny Stav"/>
    <x v="20"/>
  </r>
  <r>
    <s v="524.141000"/>
    <x v="20"/>
    <n v="17.811583483764611"/>
    <x v="0"/>
    <s v="185"/>
    <x v="58"/>
    <n v="17.811583483764611"/>
    <x v="21"/>
    <n v="3"/>
    <s v="Povodny Stav"/>
    <x v="20"/>
  </r>
  <r>
    <s v="524.142000"/>
    <x v="20"/>
    <n v="727.23184873651746"/>
    <x v="1"/>
    <s v="185"/>
    <x v="59"/>
    <n v="727.23184873651746"/>
    <x v="31"/>
    <n v="3"/>
    <s v="Povodny Stav"/>
    <x v="20"/>
  </r>
  <r>
    <s v="524.144100"/>
    <x v="20"/>
    <n v="74.74124187239704"/>
    <x v="2"/>
    <s v="185"/>
    <x v="60"/>
    <n v="74.74124187239704"/>
    <x v="23"/>
    <n v="3"/>
    <s v="Povodny Stav"/>
    <x v="20"/>
  </r>
  <r>
    <s v="524.151000"/>
    <x v="20"/>
    <n v="185.53234187516682"/>
    <x v="0"/>
    <s v="185"/>
    <x v="58"/>
    <n v="185.53234187516682"/>
    <x v="21"/>
    <n v="3"/>
    <s v="Povodny Stav"/>
    <x v="20"/>
  </r>
  <r>
    <s v="524.152000"/>
    <x v="20"/>
    <n v="7034.6796843103466"/>
    <x v="1"/>
    <s v="185"/>
    <x v="59"/>
    <n v="7034.6796843103466"/>
    <x v="31"/>
    <n v="3"/>
    <s v="Povodny Stav"/>
    <x v="20"/>
  </r>
  <r>
    <s v="524.154100"/>
    <x v="20"/>
    <n v="424.45644473850848"/>
    <x v="2"/>
    <s v="185"/>
    <x v="60"/>
    <n v="424.45644473850848"/>
    <x v="23"/>
    <n v="3"/>
    <s v="Povodny Stav"/>
    <x v="20"/>
  </r>
  <r>
    <s v="524.161000"/>
    <x v="20"/>
    <n v="99.788048276690716"/>
    <x v="0"/>
    <s v="185"/>
    <x v="58"/>
    <n v="99.788048276690716"/>
    <x v="21"/>
    <n v="3"/>
    <s v="Povodny Stav"/>
    <x v="20"/>
  </r>
  <r>
    <s v="524.162000"/>
    <x v="20"/>
    <n v="3464.6835466807238"/>
    <x v="1"/>
    <s v="185"/>
    <x v="59"/>
    <n v="3464.6835466807238"/>
    <x v="31"/>
    <n v="3"/>
    <s v="Povodny Stav"/>
    <x v="20"/>
  </r>
  <r>
    <s v="524.164100"/>
    <x v="20"/>
    <n v="18.249065617210114"/>
    <x v="2"/>
    <s v="185"/>
    <x v="60"/>
    <n v="18.249065617210114"/>
    <x v="23"/>
    <n v="3"/>
    <s v="Povodny Stav"/>
    <x v="20"/>
  </r>
  <r>
    <s v="524.171000"/>
    <x v="20"/>
    <n v="329.26778180190229"/>
    <x v="0"/>
    <s v="185"/>
    <x v="58"/>
    <n v="329.26778180190229"/>
    <x v="21"/>
    <n v="3"/>
    <s v="Povodny Stav"/>
    <x v="20"/>
  </r>
  <r>
    <s v="524.172000"/>
    <x v="20"/>
    <n v="15005.958944108033"/>
    <x v="1"/>
    <s v="185"/>
    <x v="59"/>
    <n v="15005.958944108033"/>
    <x v="31"/>
    <n v="3"/>
    <s v="Povodny Stav"/>
    <x v="20"/>
  </r>
  <r>
    <s v="524.174100"/>
    <x v="20"/>
    <n v="765.05825064543853"/>
    <x v="2"/>
    <s v="185"/>
    <x v="60"/>
    <n v="765.05825064543853"/>
    <x v="23"/>
    <n v="3"/>
    <s v="Povodny Stav"/>
    <x v="20"/>
  </r>
  <r>
    <s v="524.181100000"/>
    <x v="20"/>
    <n v="80.507014598892439"/>
    <x v="0"/>
    <s v="185"/>
    <x v="58"/>
    <n v="80.507014598892439"/>
    <x v="21"/>
    <n v="3"/>
    <s v="Povodny Stav"/>
    <x v="20"/>
  </r>
  <r>
    <s v="524.181200000"/>
    <x v="20"/>
    <n v="129.32634454094563"/>
    <x v="1"/>
    <s v="185"/>
    <x v="59"/>
    <n v="129.32634454094563"/>
    <x v="31"/>
    <n v="3"/>
    <s v="Povodny Stav"/>
    <x v="20"/>
  </r>
  <r>
    <s v="524.181410000"/>
    <x v="20"/>
    <n v="134.37146160941626"/>
    <x v="2"/>
    <s v="185"/>
    <x v="60"/>
    <n v="134.37146160941626"/>
    <x v="23"/>
    <n v="3"/>
    <s v="Povodny Stav"/>
    <x v="20"/>
  </r>
  <r>
    <s v="527.121000"/>
    <x v="20"/>
    <n v="1814.0036397047122"/>
    <x v="0"/>
    <s v="185"/>
    <x v="58"/>
    <n v="1814.0036397047122"/>
    <x v="21"/>
    <n v="3"/>
    <s v="Povodny Stav"/>
    <x v="20"/>
  </r>
  <r>
    <s v="527.122000"/>
    <x v="20"/>
    <n v="465.39029498657806"/>
    <x v="1"/>
    <s v="185"/>
    <x v="59"/>
    <n v="465.39029498657806"/>
    <x v="31"/>
    <n v="3"/>
    <s v="Povodny Stav"/>
    <x v="20"/>
  </r>
  <r>
    <s v="527.124100"/>
    <x v="20"/>
    <n v="2770.8620113106349"/>
    <x v="2"/>
    <s v="185"/>
    <x v="60"/>
    <n v="2770.8620113106349"/>
    <x v="23"/>
    <n v="3"/>
    <s v="Povodny Stav"/>
    <x v="20"/>
  </r>
  <r>
    <s v="527.151000"/>
    <x v="20"/>
    <n v="6.6637519483709884"/>
    <x v="0"/>
    <s v="185"/>
    <x v="58"/>
    <n v="6.6637519483709884"/>
    <x v="21"/>
    <n v="3"/>
    <s v="Povodny Stav"/>
    <x v="20"/>
  </r>
  <r>
    <s v="527.152000"/>
    <x v="20"/>
    <n v="919.22015379912887"/>
    <x v="1"/>
    <s v="185"/>
    <x v="59"/>
    <n v="919.22015379912887"/>
    <x v="31"/>
    <n v="3"/>
    <s v="Povodny Stav"/>
    <x v="20"/>
  </r>
  <r>
    <s v="527.154100"/>
    <x v="20"/>
    <n v="38.625763929294287"/>
    <x v="2"/>
    <s v="185"/>
    <x v="60"/>
    <n v="38.625763929294287"/>
    <x v="23"/>
    <n v="3"/>
    <s v="Povodny Stav"/>
    <x v="20"/>
  </r>
  <r>
    <s v="527.161000"/>
    <x v="20"/>
    <n v="14335.806469349993"/>
    <x v="0"/>
    <s v="185"/>
    <x v="58"/>
    <n v="14335.806469349993"/>
    <x v="21"/>
    <n v="3"/>
    <s v="Povodny Stav"/>
    <x v="20"/>
  </r>
  <r>
    <s v="527.192000"/>
    <x v="20"/>
    <n v="1997.2440834411789"/>
    <x v="1"/>
    <s v="185"/>
    <x v="59"/>
    <n v="1997.2440834411789"/>
    <x v="31"/>
    <n v="3"/>
    <s v="Povodny Stav"/>
    <x v="20"/>
  </r>
  <r>
    <s v="527.161000"/>
    <x v="21"/>
    <n v="0"/>
    <x v="0"/>
    <s v="023"/>
    <x v="61"/>
    <n v="0"/>
    <x v="32"/>
    <n v="7"/>
    <s v="Povodny Stav"/>
    <x v="21"/>
  </r>
  <r>
    <s v="527.161000"/>
    <x v="22"/>
    <n v="0"/>
    <x v="0"/>
    <s v="023"/>
    <x v="62"/>
    <n v="0"/>
    <x v="33"/>
    <n v="7"/>
    <s v="Povodny Stav"/>
    <x v="22"/>
  </r>
  <r>
    <s v="527.161000"/>
    <x v="23"/>
    <n v="0"/>
    <x v="0"/>
    <s v="023"/>
    <x v="63"/>
    <n v="0"/>
    <x v="14"/>
    <n v="7"/>
    <s v="Povodny Stav"/>
    <x v="23"/>
  </r>
  <r>
    <s v="527.152000"/>
    <x v="21"/>
    <n v="0"/>
    <x v="1"/>
    <s v="023"/>
    <x v="64"/>
    <n v="0"/>
    <x v="32"/>
    <n v="7"/>
    <s v="Povodny Stav"/>
    <x v="21"/>
  </r>
  <r>
    <s v="527.152000"/>
    <x v="22"/>
    <n v="0"/>
    <x v="1"/>
    <s v="023"/>
    <x v="65"/>
    <n v="0"/>
    <x v="19"/>
    <n v="7"/>
    <s v="Povodny Stav"/>
    <x v="22"/>
  </r>
  <r>
    <s v="527.152000"/>
    <x v="23"/>
    <n v="0"/>
    <x v="1"/>
    <s v="023"/>
    <x v="66"/>
    <n v="0"/>
    <x v="32"/>
    <n v="7"/>
    <s v="Povodny Stav"/>
    <x v="23"/>
  </r>
  <r>
    <m/>
    <x v="24"/>
    <m/>
    <x v="3"/>
    <s v=""/>
    <x v="67"/>
    <n v="0"/>
    <x v="34"/>
    <e v="#N/A"/>
    <s v="Povodny Stav"/>
    <x v="24"/>
  </r>
  <r>
    <m/>
    <x v="24"/>
    <m/>
    <x v="3"/>
    <m/>
    <x v="68"/>
    <m/>
    <x v="35"/>
    <m/>
    <m/>
    <x v="2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x v="0"/>
    <x v="0"/>
    <x v="0"/>
    <x v="0"/>
    <n v="0"/>
    <e v="#N/A"/>
    <m/>
    <m/>
    <m/>
    <m/>
    <e v="#N/A"/>
    <e v="#N/A"/>
    <x v="0"/>
    <x v="0"/>
    <x v="0"/>
    <e v="#N/A"/>
    <e v="#N/A"/>
    <x v="0"/>
    <m/>
  </r>
  <r>
    <x v="1"/>
    <x v="1"/>
    <x v="1"/>
    <x v="1"/>
    <n v="141373.64732719664"/>
    <n v="0.1"/>
    <m/>
    <m/>
    <m/>
    <m/>
    <m/>
    <m/>
    <x v="1"/>
    <x v="0"/>
    <x v="1"/>
    <m/>
    <m/>
    <x v="0"/>
    <m/>
  </r>
  <r>
    <x v="2"/>
    <x v="1"/>
    <x v="2"/>
    <x v="1"/>
    <n v="3057.5370374451759"/>
    <n v="0.1"/>
    <m/>
    <m/>
    <m/>
    <m/>
    <m/>
    <m/>
    <x v="1"/>
    <x v="0"/>
    <x v="1"/>
    <m/>
    <m/>
    <x v="0"/>
    <m/>
  </r>
  <r>
    <x v="3"/>
    <x v="1"/>
    <x v="3"/>
    <x v="1"/>
    <n v="377922.51318658539"/>
    <n v="0.1"/>
    <m/>
    <m/>
    <m/>
    <m/>
    <m/>
    <m/>
    <x v="1"/>
    <x v="0"/>
    <x v="1"/>
    <m/>
    <m/>
    <x v="0"/>
    <m/>
  </r>
  <r>
    <x v="4"/>
    <x v="2"/>
    <x v="1"/>
    <x v="2"/>
    <n v="0"/>
    <n v="0"/>
    <m/>
    <m/>
    <m/>
    <m/>
    <m/>
    <m/>
    <x v="1"/>
    <x v="0"/>
    <x v="1"/>
    <m/>
    <m/>
    <x v="0"/>
    <m/>
  </r>
  <r>
    <x v="5"/>
    <x v="2"/>
    <x v="3"/>
    <x v="2"/>
    <n v="0"/>
    <n v="0"/>
    <m/>
    <m/>
    <m/>
    <n v="1.6"/>
    <n v="1.6"/>
    <n v="116670.43946427312"/>
    <x v="2"/>
    <x v="1"/>
    <x v="2"/>
    <n v="-1.6"/>
    <n v="-116670.43946427312"/>
    <x v="1"/>
    <m/>
  </r>
  <r>
    <x v="6"/>
    <x v="3"/>
    <x v="1"/>
    <x v="3"/>
    <n v="18236.04677815819"/>
    <n v="2.7"/>
    <m/>
    <m/>
    <m/>
    <m/>
    <m/>
    <m/>
    <x v="1"/>
    <x v="0"/>
    <x v="1"/>
    <m/>
    <m/>
    <x v="0"/>
    <m/>
  </r>
  <r>
    <x v="7"/>
    <x v="3"/>
    <x v="2"/>
    <x v="3"/>
    <n v="263.78293016646074"/>
    <n v="1.5"/>
    <m/>
    <m/>
    <m/>
    <m/>
    <m/>
    <m/>
    <x v="1"/>
    <x v="0"/>
    <x v="1"/>
    <m/>
    <m/>
    <x v="0"/>
    <m/>
  </r>
  <r>
    <x v="8"/>
    <x v="3"/>
    <x v="3"/>
    <x v="3"/>
    <n v="9969.8890018011753"/>
    <n v="0.13"/>
    <m/>
    <m/>
    <m/>
    <m/>
    <m/>
    <m/>
    <x v="1"/>
    <x v="0"/>
    <x v="1"/>
    <m/>
    <m/>
    <x v="0"/>
    <m/>
  </r>
  <r>
    <x v="9"/>
    <x v="4"/>
    <x v="1"/>
    <x v="4"/>
    <n v="0"/>
    <n v="1.4"/>
    <m/>
    <m/>
    <m/>
    <m/>
    <m/>
    <m/>
    <x v="1"/>
    <x v="0"/>
    <x v="1"/>
    <m/>
    <m/>
    <x v="0"/>
    <m/>
  </r>
  <r>
    <x v="10"/>
    <x v="4"/>
    <x v="3"/>
    <x v="4"/>
    <n v="0"/>
    <n v="0.15"/>
    <m/>
    <m/>
    <m/>
    <m/>
    <m/>
    <m/>
    <x v="1"/>
    <x v="0"/>
    <x v="1"/>
    <m/>
    <m/>
    <x v="0"/>
    <m/>
  </r>
  <r>
    <x v="11"/>
    <x v="5"/>
    <x v="1"/>
    <x v="5"/>
    <n v="0"/>
    <n v="3.5"/>
    <m/>
    <m/>
    <m/>
    <m/>
    <m/>
    <m/>
    <x v="1"/>
    <x v="0"/>
    <x v="1"/>
    <m/>
    <m/>
    <x v="0"/>
    <m/>
  </r>
  <r>
    <x v="12"/>
    <x v="5"/>
    <x v="3"/>
    <x v="5"/>
    <n v="0"/>
    <n v="0"/>
    <m/>
    <m/>
    <m/>
    <m/>
    <m/>
    <m/>
    <x v="1"/>
    <x v="0"/>
    <x v="1"/>
    <m/>
    <m/>
    <x v="0"/>
    <m/>
  </r>
  <r>
    <x v="13"/>
    <x v="6"/>
    <x v="1"/>
    <x v="6"/>
    <n v="4852.5322800952908"/>
    <n v="2"/>
    <m/>
    <m/>
    <m/>
    <m/>
    <m/>
    <m/>
    <x v="1"/>
    <x v="0"/>
    <x v="1"/>
    <m/>
    <m/>
    <x v="0"/>
    <m/>
  </r>
  <r>
    <x v="14"/>
    <x v="6"/>
    <x v="2"/>
    <x v="6"/>
    <n v="6584.363177447759"/>
    <n v="6.5"/>
    <m/>
    <m/>
    <m/>
    <m/>
    <m/>
    <m/>
    <x v="1"/>
    <x v="0"/>
    <x v="1"/>
    <m/>
    <m/>
    <x v="0"/>
    <m/>
  </r>
  <r>
    <x v="15"/>
    <x v="6"/>
    <x v="3"/>
    <x v="6"/>
    <n v="343501.74828698015"/>
    <n v="0.5"/>
    <m/>
    <m/>
    <m/>
    <m/>
    <m/>
    <m/>
    <x v="1"/>
    <x v="0"/>
    <x v="1"/>
    <m/>
    <m/>
    <x v="0"/>
    <m/>
  </r>
  <r>
    <x v="16"/>
    <x v="7"/>
    <x v="1"/>
    <x v="7"/>
    <n v="30854.917598051034"/>
    <n v="0.6"/>
    <m/>
    <m/>
    <m/>
    <m/>
    <m/>
    <m/>
    <x v="1"/>
    <x v="0"/>
    <x v="1"/>
    <m/>
    <m/>
    <x v="0"/>
    <m/>
  </r>
  <r>
    <x v="17"/>
    <x v="7"/>
    <x v="2"/>
    <x v="7"/>
    <n v="77742.449831717575"/>
    <n v="0.4"/>
    <m/>
    <m/>
    <m/>
    <m/>
    <m/>
    <m/>
    <x v="1"/>
    <x v="0"/>
    <x v="1"/>
    <m/>
    <m/>
    <x v="0"/>
    <m/>
  </r>
  <r>
    <x v="18"/>
    <x v="7"/>
    <x v="3"/>
    <x v="7"/>
    <n v="296.18774659448547"/>
    <n v="0.1"/>
    <m/>
    <m/>
    <m/>
    <m/>
    <m/>
    <m/>
    <x v="1"/>
    <x v="0"/>
    <x v="1"/>
    <m/>
    <m/>
    <x v="0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">
  <r>
    <x v="0"/>
    <x v="0"/>
    <x v="0"/>
    <x v="0"/>
    <n v="0.1"/>
    <n v="141373.64732719661"/>
  </r>
  <r>
    <x v="0"/>
    <x v="1"/>
    <x v="0"/>
    <x v="1"/>
    <n v="0.1"/>
    <n v="3057.5370374451759"/>
  </r>
  <r>
    <x v="0"/>
    <x v="2"/>
    <x v="0"/>
    <x v="2"/>
    <n v="0.1"/>
    <n v="377922.51318658539"/>
  </r>
  <r>
    <x v="1"/>
    <x v="3"/>
    <x v="1"/>
    <x v="0"/>
    <n v="1.4"/>
    <n v="0"/>
  </r>
  <r>
    <x v="1"/>
    <x v="4"/>
    <x v="1"/>
    <x v="2"/>
    <n v="0.15"/>
    <n v="0"/>
  </r>
  <r>
    <x v="2"/>
    <x v="5"/>
    <x v="2"/>
    <x v="0"/>
    <n v="2.7"/>
    <n v="18236.04677815819"/>
  </r>
  <r>
    <x v="2"/>
    <x v="6"/>
    <x v="2"/>
    <x v="1"/>
    <n v="1.5"/>
    <n v="263.78293016646069"/>
  </r>
  <r>
    <x v="2"/>
    <x v="7"/>
    <x v="2"/>
    <x v="2"/>
    <n v="0.13"/>
    <n v="9969.8890018011753"/>
  </r>
  <r>
    <x v="3"/>
    <x v="8"/>
    <x v="3"/>
    <x v="0"/>
    <n v="3.5"/>
    <n v="0"/>
  </r>
  <r>
    <x v="3"/>
    <x v="9"/>
    <x v="3"/>
    <x v="2"/>
    <n v="0"/>
    <n v="0"/>
  </r>
  <r>
    <x v="4"/>
    <x v="10"/>
    <x v="4"/>
    <x v="0"/>
    <n v="0"/>
    <n v="0"/>
  </r>
  <r>
    <x v="4"/>
    <x v="11"/>
    <x v="4"/>
    <x v="2"/>
    <n v="0"/>
    <n v="0"/>
  </r>
  <r>
    <x v="5"/>
    <x v="12"/>
    <x v="5"/>
    <x v="3"/>
    <m/>
    <n v="550823.41626135295"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7"/>
    <x v="13"/>
    <x v="6"/>
    <x v="4"/>
    <s v="Sum of Zmena úväzkov Pôvodné NS"/>
    <s v="Sum of Suma zmena - Pôvodné NS"/>
  </r>
  <r>
    <x v="0"/>
    <x v="0"/>
    <x v="0"/>
    <x v="0"/>
    <m/>
    <m/>
  </r>
  <r>
    <x v="0"/>
    <x v="1"/>
    <x v="0"/>
    <x v="1"/>
    <m/>
    <m/>
  </r>
  <r>
    <x v="0"/>
    <x v="2"/>
    <x v="0"/>
    <x v="2"/>
    <m/>
    <m/>
  </r>
  <r>
    <x v="4"/>
    <x v="10"/>
    <x v="4"/>
    <x v="0"/>
    <m/>
    <m/>
  </r>
  <r>
    <x v="4"/>
    <x v="11"/>
    <x v="4"/>
    <x v="2"/>
    <n v="1.6"/>
    <n v="116670.43946427312"/>
  </r>
  <r>
    <x v="2"/>
    <x v="5"/>
    <x v="2"/>
    <x v="0"/>
    <m/>
    <m/>
  </r>
  <r>
    <x v="2"/>
    <x v="6"/>
    <x v="2"/>
    <x v="1"/>
    <m/>
    <m/>
  </r>
  <r>
    <x v="2"/>
    <x v="7"/>
    <x v="2"/>
    <x v="2"/>
    <m/>
    <m/>
  </r>
  <r>
    <x v="1"/>
    <x v="3"/>
    <x v="1"/>
    <x v="0"/>
    <m/>
    <m/>
  </r>
  <r>
    <x v="1"/>
    <x v="4"/>
    <x v="1"/>
    <x v="2"/>
    <m/>
    <m/>
  </r>
  <r>
    <x v="3"/>
    <x v="8"/>
    <x v="3"/>
    <x v="0"/>
    <m/>
    <m/>
  </r>
  <r>
    <x v="3"/>
    <x v="9"/>
    <x v="3"/>
    <x v="2"/>
    <m/>
    <m/>
  </r>
  <r>
    <x v="5"/>
    <x v="12"/>
    <x v="5"/>
    <x v="3"/>
    <n v="1.6"/>
    <n v="116670.43946427312"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  <x v="0"/>
    <x v="0"/>
    <x v="0"/>
    <s v="Sum of Sum of Suma.22"/>
    <s v="Sum of Pocet uvazkov"/>
    <m/>
    <m/>
    <m/>
    <m/>
    <m/>
    <m/>
    <m/>
    <m/>
    <m/>
    <m/>
    <m/>
    <x v="0"/>
    <m/>
  </r>
  <r>
    <x v="1"/>
    <x v="1"/>
    <x v="1"/>
    <x v="1"/>
    <n v="141373.64732719661"/>
    <n v="0.1"/>
    <n v="56151924.875661075"/>
    <n v="0.15877773629209824"/>
    <m/>
    <n v="1.2225885694491565"/>
    <n v="1.1225885694491564"/>
    <n v="-116031.18140687412"/>
    <m/>
    <m/>
    <m/>
    <m/>
    <m/>
    <x v="1"/>
    <s v="Úväzky SND1"/>
  </r>
  <r>
    <x v="2"/>
    <x v="2"/>
    <x v="1"/>
    <x v="2"/>
    <n v="0"/>
    <n v="0"/>
    <n v="6858494.5984252598"/>
    <n v="1.9393391217147043E-2"/>
    <m/>
    <n v="0.14932911237203222"/>
    <n v="0.14932911237203222"/>
    <n v="3095.3732398343141"/>
    <m/>
    <m/>
    <m/>
    <m/>
    <m/>
    <x v="1"/>
    <s v="Úväzky SND1"/>
  </r>
  <r>
    <x v="3"/>
    <x v="3"/>
    <x v="1"/>
    <x v="3"/>
    <n v="18236.04677815819"/>
    <n v="2.7"/>
    <n v="13780974.88735589"/>
    <n v="3.8967711282521932E-2"/>
    <m/>
    <n v="0.30005137687541888"/>
    <n v="-2.3999486231245815"/>
    <n v="-12016.422300369082"/>
    <m/>
    <m/>
    <m/>
    <m/>
    <m/>
    <x v="1"/>
    <s v="Úväzky SND1"/>
  </r>
  <r>
    <x v="4"/>
    <x v="4"/>
    <x v="1"/>
    <x v="4"/>
    <n v="0"/>
    <n v="1.4"/>
    <n v="227554338.02541834"/>
    <n v="0.64344299425403251"/>
    <m/>
    <n v="4.9545110557560506"/>
    <n v="3.5545110557560506"/>
    <n v="102699.7394871197"/>
    <m/>
    <m/>
    <m/>
    <m/>
    <m/>
    <x v="1"/>
    <s v="Úväzky SND1"/>
  </r>
  <r>
    <x v="5"/>
    <x v="5"/>
    <x v="1"/>
    <x v="5"/>
    <n v="0"/>
    <n v="3.5"/>
    <n v="49305391.422841601"/>
    <n v="0.13941816695420026"/>
    <m/>
    <n v="1.073519885547342"/>
    <n v="-2.4264801144526578"/>
    <n v="22252.490980289189"/>
    <m/>
    <m/>
    <m/>
    <m/>
    <m/>
    <x v="1"/>
    <s v="Úväzky SND1"/>
  </r>
  <r>
    <x v="6"/>
    <x v="6"/>
    <x v="2"/>
    <x v="6"/>
    <n v="159609.69410535481"/>
    <n v="7.7"/>
    <n v="353651123.80970216"/>
    <m/>
    <m/>
    <m/>
    <m/>
    <m/>
    <m/>
    <m/>
    <m/>
    <m/>
    <m/>
    <x v="1"/>
    <s v="Úväzky SND1"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0"/>
    <x v="0"/>
    <x v="0"/>
    <x v="0"/>
    <s v="Sum of Sum of Suma.22"/>
    <s v="Sum of Pocet uvazkov"/>
    <m/>
    <m/>
    <m/>
    <m/>
    <m/>
    <m/>
    <m/>
    <m/>
    <m/>
    <m/>
    <m/>
    <x v="0"/>
    <m/>
  </r>
  <r>
    <x v="8"/>
    <x v="1"/>
    <x v="3"/>
    <x v="1"/>
    <n v="377922.51318658539"/>
    <n v="0.1"/>
    <n v="56151924.875661075"/>
    <n v="0.15877773629209824"/>
    <m/>
    <n v="0.31437991785835451"/>
    <n v="0.2143799178583545"/>
    <n v="-297809.16737186769"/>
    <m/>
    <m/>
    <m/>
    <m/>
    <m/>
    <x v="1"/>
    <s v="Úväzky SND3"/>
  </r>
  <r>
    <x v="9"/>
    <x v="2"/>
    <x v="3"/>
    <x v="2"/>
    <n v="116670.43946427312"/>
    <n v="1.6"/>
    <n v="6858494.5984252598"/>
    <n v="1.9393391217147043E-2"/>
    <m/>
    <n v="3.8398914609951144E-2"/>
    <n v="-1.561601085390049"/>
    <n v="-106885.25488246768"/>
    <m/>
    <m/>
    <m/>
    <m/>
    <m/>
    <x v="1"/>
    <s v="Úväzky SND3"/>
  </r>
  <r>
    <x v="10"/>
    <x v="3"/>
    <x v="3"/>
    <x v="3"/>
    <n v="9969.8890018011753"/>
    <n v="0.13"/>
    <n v="13780974.88735589"/>
    <n v="3.8967711282521932E-2"/>
    <m/>
    <n v="7.7156068339393424E-2"/>
    <n v="-5.284393166060658E-2"/>
    <n v="9691.7701356084999"/>
    <m/>
    <m/>
    <m/>
    <m/>
    <m/>
    <x v="1"/>
    <s v="Úväzky SND3"/>
  </r>
  <r>
    <x v="11"/>
    <x v="4"/>
    <x v="3"/>
    <x v="4"/>
    <n v="0"/>
    <n v="0.15"/>
    <n v="227554338.02541834"/>
    <n v="0.64344299425403251"/>
    <m/>
    <n v="1.2740171286229844"/>
    <n v="1.1240171286229845"/>
    <n v="324657.42562231061"/>
    <m/>
    <m/>
    <m/>
    <m/>
    <m/>
    <x v="1"/>
    <s v="Úväzky SND3"/>
  </r>
  <r>
    <x v="12"/>
    <x v="5"/>
    <x v="3"/>
    <x v="5"/>
    <n v="0"/>
    <n v="0"/>
    <n v="49305391.422841601"/>
    <n v="0.13941816695420026"/>
    <m/>
    <n v="0.27604797056931651"/>
    <n v="0.27604797056931651"/>
    <n v="70345.226496416217"/>
    <m/>
    <m/>
    <m/>
    <m/>
    <m/>
    <x v="1"/>
    <s v="Úväzky SND3"/>
  </r>
  <r>
    <x v="6"/>
    <x v="6"/>
    <x v="2"/>
    <x v="6"/>
    <n v="504562.8416526597"/>
    <n v="1.98"/>
    <n v="353651123.80970216"/>
    <m/>
    <m/>
    <m/>
    <m/>
    <m/>
    <m/>
    <m/>
    <m/>
    <m/>
    <m/>
    <x v="1"/>
    <s v="Úväzky SND3"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3EF146-38ED-4552-A7C9-7048172102B1}" name="PivotTable1" cacheId="14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B3:G19" firstHeaderRow="0" firstDataRow="1" firstDataCol="4"/>
  <pivotFields count="7">
    <pivotField axis="axisRow" compact="0" outline="0" multipleItemSelectionAllowed="1" showAll="0" defaultSubtotal="0">
      <items count="12">
        <item h="1" x="2"/>
        <item x="3"/>
        <item x="1"/>
        <item x="0"/>
        <item x="6"/>
        <item x="7"/>
        <item x="8"/>
        <item x="10"/>
        <item x="9"/>
        <item x="11"/>
        <item x="5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9">
        <item h="1" x="2"/>
        <item h="1" x="4"/>
        <item h="1" x="1"/>
        <item x="0"/>
        <item x="3"/>
        <item h="1" x="11"/>
        <item h="1" x="12"/>
        <item h="1" x="13"/>
        <item x="17"/>
        <item h="1" x="23"/>
        <item x="14"/>
        <item x="15"/>
        <item h="1" x="24"/>
        <item h="1" x="61"/>
        <item h="1" x="62"/>
        <item h="1" x="27"/>
        <item h="1" x="54"/>
        <item x="18"/>
        <item x="19"/>
        <item x="20"/>
        <item h="1" x="47"/>
        <item h="1" x="49"/>
        <item h="1" x="48"/>
        <item h="1" x="50"/>
        <item h="1" x="52"/>
        <item h="1" x="51"/>
        <item h="1" x="21"/>
        <item h="1" x="44"/>
        <item h="1" x="22"/>
        <item h="1" x="25"/>
        <item h="1" x="29"/>
        <item h="1" x="32"/>
        <item h="1" x="33"/>
        <item h="1" x="69"/>
        <item h="1" x="34"/>
        <item h="1" x="35"/>
        <item h="1" x="36"/>
        <item h="1" x="37"/>
        <item h="1" x="38"/>
        <item h="1" x="39"/>
        <item h="1" x="40"/>
        <item h="1" x="31"/>
        <item h="1" x="5"/>
        <item h="1" x="6"/>
        <item h="1" x="7"/>
        <item x="16"/>
        <item h="1" x="43"/>
        <item h="1" x="41"/>
        <item h="1" x="45"/>
        <item h="1" x="46"/>
        <item h="1" x="53"/>
        <item h="1" x="28"/>
        <item h="1" x="55"/>
        <item h="1" x="56"/>
        <item h="1" x="57"/>
        <item h="1" x="8"/>
        <item h="1" x="10"/>
        <item h="1" x="9"/>
        <item h="1" x="58"/>
        <item h="1" x="59"/>
        <item h="1" x="60"/>
        <item h="1" x="63"/>
        <item h="1" x="64"/>
        <item h="1" x="65"/>
        <item h="1" x="66"/>
        <item h="1" x="67"/>
        <item h="1" x="68"/>
        <item h="1" x="70"/>
        <item h="1" x="71"/>
        <item h="1" x="72"/>
        <item h="1" x="73"/>
        <item h="1" x="42"/>
        <item h="1" x="74"/>
        <item h="1" x="75"/>
        <item h="1" x="76"/>
        <item h="1" x="77"/>
        <item h="1" x="78"/>
        <item h="1" x="30"/>
        <item h="1"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2">
        <item x="2"/>
        <item x="4"/>
        <item x="1"/>
        <item x="0"/>
        <item x="3"/>
        <item x="7"/>
        <item x="10"/>
        <item x="11"/>
        <item x="13"/>
        <item x="8"/>
        <item x="23"/>
        <item x="24"/>
        <item x="9"/>
        <item x="12"/>
        <item x="14"/>
        <item x="16"/>
        <item x="17"/>
        <item x="18"/>
        <item x="19"/>
        <item x="15"/>
        <item x="5"/>
        <item x="22"/>
        <item x="20"/>
        <item x="25"/>
        <item x="26"/>
        <item x="6"/>
        <item x="27"/>
        <item x="28"/>
        <item x="29"/>
        <item x="30"/>
        <item x="21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h="1" x="1"/>
        <item h="1" x="2"/>
        <item x="0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2"/>
    <field x="3"/>
    <field x="0"/>
    <field x="4"/>
  </rowFields>
  <rowItems count="16">
    <i>
      <x v="3"/>
      <x v="3"/>
      <x v="3"/>
      <x v="2"/>
    </i>
    <i r="2">
      <x v="9"/>
      <x v="2"/>
    </i>
    <i r="2">
      <x v="10"/>
      <x v="2"/>
    </i>
    <i>
      <x v="4"/>
      <x v="4"/>
      <x v="3"/>
      <x v="2"/>
    </i>
    <i r="2">
      <x v="7"/>
      <x v="2"/>
    </i>
    <i r="2">
      <x v="9"/>
      <x v="2"/>
    </i>
    <i r="2">
      <x v="10"/>
      <x v="2"/>
    </i>
    <i>
      <x v="8"/>
      <x v="3"/>
      <x v="9"/>
      <x v="4"/>
    </i>
    <i>
      <x v="10"/>
      <x v="4"/>
      <x v="9"/>
      <x v="4"/>
    </i>
    <i>
      <x v="11"/>
      <x v="4"/>
      <x v="9"/>
      <x v="3"/>
    </i>
    <i>
      <x v="17"/>
      <x v="9"/>
      <x v="6"/>
      <x v="4"/>
    </i>
    <i r="2">
      <x v="9"/>
      <x v="2"/>
    </i>
    <i>
      <x v="18"/>
      <x v="9"/>
      <x v="9"/>
      <x v="3"/>
    </i>
    <i>
      <x v="19"/>
      <x v="9"/>
      <x v="9"/>
      <x v="4"/>
    </i>
    <i>
      <x v="45"/>
      <x v="3"/>
      <x v="9"/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Zmena úväzkov Pôvodné NS" fld="5" baseField="4" baseItem="2" numFmtId="2"/>
    <dataField name="Suma zmena - Pôvodné NS" fld="6" baseField="4" baseItem="3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AAC06F-6E51-486D-AB3C-31893AE60B42}" name="PivotTable18" cacheId="6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294:G297" firstHeaderRow="0" firstDataRow="1" firstDataCol="5"/>
  <pivotFields count="19"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3">
    <i>
      <x v="1"/>
      <x/>
      <x/>
      <x/>
      <x/>
    </i>
    <i r="2">
      <x v="2"/>
      <x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2" baseItem="0" numFmtId="4"/>
    <dataField name="Sum of Suma zmena - Pôvodné NS" fld="11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A78488-15C3-4A31-BF76-D0DA0C563722}" name="PivotTable12" cacheId="4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47:G49" firstHeaderRow="0" firstDataRow="1" firstDataCol="5"/>
  <pivotFields count="1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h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14"/>
    <field x="13"/>
    <field x="12"/>
    <field x="2"/>
  </rowFields>
  <rowItems count="2">
    <i>
      <x/>
      <x/>
      <x v="1"/>
      <x v="1"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- cieľové NS SND" fld="15" baseField="2" baseItem="0" numFmtId="4"/>
    <dataField name="Sum of Suma zmena - Cieľové NS" fld="16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93C974-879F-4DC2-88F4-1C1B899B0280}" name="PivotTable14" cacheId="13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95:G105" firstHeaderRow="0" firstDataRow="1" firstDataCol="5"/>
  <pivotFields count="19">
    <pivotField axis="axisRow" compact="0" outline="0" showAll="0" defaultSubtotal="0">
      <items count="13">
        <item x="0"/>
        <item x="4"/>
        <item x="6"/>
        <item x="5"/>
        <item x="7"/>
        <item x="9"/>
        <item x="8"/>
        <item x="1"/>
        <item x="3"/>
        <item x="2"/>
        <item x="10"/>
        <item x="12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3"/>
        <item x="4"/>
        <item x="1"/>
        <item x="5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1"/>
        <item x="3"/>
        <item x="2"/>
        <item h="1" x="0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5"/>
        <item x="0"/>
        <item x="3"/>
        <item x="4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10">
    <i>
      <x v="1"/>
      <x/>
      <x v="10"/>
      <x v="4"/>
      <x/>
    </i>
    <i r="2">
      <x v="11"/>
      <x v="4"/>
      <x v="1"/>
    </i>
    <i r="2">
      <x v="12"/>
      <x v="4"/>
      <x v="2"/>
    </i>
    <i r="1">
      <x v="2"/>
      <x v="1"/>
      <x v="1"/>
      <x/>
    </i>
    <i r="2">
      <x v="2"/>
      <x v="1"/>
      <x v="1"/>
    </i>
    <i r="2">
      <x v="3"/>
      <x v="1"/>
      <x v="2"/>
    </i>
    <i r="1">
      <x v="3"/>
      <x v="4"/>
      <x v="2"/>
      <x/>
    </i>
    <i r="2">
      <x v="5"/>
      <x v="2"/>
      <x v="1"/>
    </i>
    <i r="2">
      <x v="6"/>
      <x v="2"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2" baseItem="1" numFmtId="4"/>
    <dataField name="Sum of Suma zmena - Pôvodné NS" fld="11" baseField="2" baseItem="1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63E0AF-DDFA-4C55-B761-3BDD60BA917F}" name="PivotTable16" cacheId="5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245:G249" firstHeaderRow="0" firstDataRow="1" firstDataCol="5"/>
  <pivotFields count="1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1"/>
        <item x="2"/>
        <item x="5"/>
        <item x="0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1"/>
        <item x="2"/>
        <item x="4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1"/>
        <item x="5"/>
        <item x="2"/>
        <item h="1" x="0"/>
        <item h="1" x="4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14"/>
    <field x="13"/>
    <field x="12"/>
    <field x="2"/>
  </rowFields>
  <rowItems count="4">
    <i>
      <x v="1"/>
      <x/>
      <x/>
      <x/>
      <x/>
    </i>
    <i r="1">
      <x v="1"/>
      <x v="2"/>
      <x v="2"/>
      <x/>
    </i>
    <i r="1">
      <x v="2"/>
      <x v="1"/>
      <x v="1"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- cieľové NS SND" fld="15" baseField="2" baseItem="0" numFmtId="4"/>
    <dataField name="Sum of Suma zmena - Cieľové NS" fld="16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14F4BA-AC44-47A3-A3AD-AF33ED913594}" name="PivotTable25" cacheId="12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650:G653" firstHeaderRow="0" firstDataRow="1" firstDataCol="5"/>
  <pivotFields count="19">
    <pivotField axis="axisRow" compact="0" outline="0" showAll="0" defaultSubtotal="0">
      <items count="23">
        <item x="1"/>
        <item x="3"/>
        <item x="2"/>
        <item x="4"/>
        <item x="6"/>
        <item x="5"/>
        <item x="7"/>
        <item x="8"/>
        <item x="10"/>
        <item x="9"/>
        <item x="11"/>
        <item x="13"/>
        <item x="12"/>
        <item x="14"/>
        <item x="16"/>
        <item x="15"/>
        <item x="17"/>
        <item x="19"/>
        <item x="18"/>
        <item x="0"/>
        <item x="20"/>
        <item x="21"/>
        <item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1"/>
        <item x="2"/>
        <item x="3"/>
        <item x="4"/>
        <item x="5"/>
        <item x="6"/>
        <item x="7"/>
        <item x="0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4"/>
        <item x="2"/>
        <item x="7"/>
        <item x="5"/>
        <item x="6"/>
        <item x="1"/>
        <item x="3"/>
        <item x="0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3">
    <i>
      <x v="1"/>
      <x/>
      <x v="7"/>
      <x v="3"/>
      <x/>
    </i>
    <i r="1">
      <x v="8"/>
      <x v="20"/>
      <x v="8"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0" baseItem="0" numFmtId="4"/>
    <dataField name="Sum of Suma zmena - Pôvodné NS" fld="11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987555-08DD-40D3-A0BE-B7977314DE6F}" name="PivotTable22" cacheId="9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495:G497" firstHeaderRow="0" firstDataRow="1" firstDataCol="5"/>
  <pivotFields count="19">
    <pivotField axis="axisRow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2">
    <i>
      <x v="1"/>
      <x v="2"/>
      <x v="5"/>
      <x v="2"/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0" baseItem="0" numFmtId="4"/>
    <dataField name="Sum of Suma zmena - Pôvodné NS" fld="11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23F5D1-7A7A-4117-804B-F2FA5BBA7D99}" name="PivotTable6" cacheId="11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600:G611" firstHeaderRow="0" firstDataRow="1" firstDataCol="5"/>
  <pivotFields count="19">
    <pivotField axis="axisRow" compact="0" outline="0" showAll="0" defaultSubtotal="0">
      <items count="13">
        <item x="6"/>
        <item x="7"/>
        <item x="1"/>
        <item x="4"/>
        <item x="3"/>
        <item x="5"/>
        <item x="2"/>
        <item x="8"/>
        <item x="11"/>
        <item x="10"/>
        <item x="12"/>
        <item x="9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6"/>
        <item x="1"/>
        <item x="4"/>
        <item x="3"/>
        <item x="5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5">
        <item x="0"/>
        <item h="1" x="2"/>
        <item x="1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6"/>
        <item x="1"/>
        <item x="3"/>
        <item x="4"/>
        <item x="5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h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11">
    <i>
      <x/>
      <x v="2"/>
      <x v="2"/>
      <x v="2"/>
      <x v="2"/>
    </i>
    <i r="2">
      <x v="7"/>
      <x v="2"/>
      <x v="3"/>
    </i>
    <i r="1">
      <x v="3"/>
      <x v="4"/>
      <x v="4"/>
      <x v="2"/>
    </i>
    <i r="2">
      <x v="9"/>
      <x v="4"/>
      <x v="3"/>
    </i>
    <i r="1">
      <x v="4"/>
      <x v="3"/>
      <x v="3"/>
      <x v="2"/>
    </i>
    <i r="2">
      <x v="8"/>
      <x v="3"/>
      <x v="3"/>
    </i>
    <i r="1">
      <x v="5"/>
      <x v="5"/>
      <x v="5"/>
      <x v="2"/>
    </i>
    <i r="2">
      <x v="10"/>
      <x v="5"/>
      <x v="3"/>
    </i>
    <i r="1">
      <x v="6"/>
      <x v="6"/>
      <x v="6"/>
      <x v="2"/>
    </i>
    <i r="2">
      <x v="11"/>
      <x v="6"/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0" baseItem="0"/>
    <dataField name="Sum of Suma zmena - Pôvodné NS" fld="11" baseField="0" baseItem="0"/>
  </dataFields>
  <formats count="2">
    <format dxfId="8">
      <pivotArea outline="0" collapsedLevelsAreSubtotals="1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337A4A-2032-4744-BD4A-D83B4B0CF6FD}" name="PivotTable21" cacheId="7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395:G398" firstHeaderRow="0" firstDataRow="1" firstDataCol="5"/>
  <pivotFields count="19"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3">
    <i>
      <x v="1"/>
      <x/>
      <x/>
      <x/>
      <x/>
    </i>
    <i r="2">
      <x v="2"/>
      <x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0" baseItem="0" numFmtId="4"/>
    <dataField name="Sum of Suma zmena - Pôvodné NS" fld="11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4A4E44-0F37-4F43-9759-D56D7764BE60}" name="PivotTable17" cacheId="5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194:G198" firstHeaderRow="0" firstDataRow="1" firstDataCol="5"/>
  <pivotFields count="19">
    <pivotField axis="axisRow" compact="0" outline="0" showAll="0" defaultSubtotal="0">
      <items count="7">
        <item x="4"/>
        <item x="5"/>
        <item x="6"/>
        <item x="1"/>
        <item x="3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4">
    <i>
      <x v="1"/>
      <x/>
      <x v="3"/>
      <x v="1"/>
      <x/>
    </i>
    <i r="2">
      <x v="6"/>
      <x v="1"/>
      <x v="2"/>
    </i>
    <i r="1">
      <x v="1"/>
      <x/>
      <x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2" baseItem="0" numFmtId="4"/>
    <dataField name="Sum of Suma zmena - Pôvodné NS" fld="11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A1E025-2170-46C4-957C-6599576BFDCD}" name="PivotTable11" cacheId="4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1:G3" firstHeaderRow="0" firstDataRow="1" firstDataCol="5"/>
  <pivotFields count="19">
    <pivotField axis="axisRow" compact="0" outline="0" showAll="0" defaultSubtotal="0">
      <items count="16">
        <item x="1"/>
        <item x="3"/>
        <item x="2"/>
        <item x="4"/>
        <item x="6"/>
        <item x="5"/>
        <item x="7"/>
        <item x="9"/>
        <item x="8"/>
        <item x="10"/>
        <item x="12"/>
        <item x="11"/>
        <item x="13"/>
        <item x="15"/>
        <item x="1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1"/>
        <item x="2"/>
        <item x="3"/>
        <item x="4"/>
        <item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4"/>
        <item x="2"/>
        <item x="1"/>
        <item x="3"/>
        <item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h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2">
    <i>
      <x/>
      <x v="4"/>
      <x v="12"/>
      <x v="4"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2" baseItem="0" numFmtId="4"/>
    <dataField name="Sum of Suma zmena - Pôvodné NS" fld="11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56B5E1-1D8D-444C-AB05-015530A72D7F}" name="PivotTable3" cacheId="10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2:F8" firstHeaderRow="0" firstDataRow="1" firstDataCol="4"/>
  <pivotFields count="6">
    <pivotField axis="axisRow" compact="0" outline="0" showAll="0" defaultSubtotal="0">
      <items count="8">
        <item x="5"/>
        <item x="6"/>
        <item x="0"/>
        <item x="2"/>
        <item x="1"/>
        <item x="3"/>
        <item x="4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10"/>
        <item x="11"/>
        <item x="5"/>
        <item x="6"/>
        <item x="7"/>
        <item x="3"/>
        <item x="4"/>
        <item x="8"/>
        <item x="9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5"/>
        <item x="0"/>
        <item x="1"/>
        <item x="2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h="1" x="3"/>
        <item x="0"/>
        <item h="1" x="1"/>
        <item h="1" x="2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Sum of Suma.22"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2"/>
    <field x="3"/>
    <field x="0"/>
  </rowFields>
  <rowItems count="6">
    <i>
      <x/>
      <x v="1"/>
      <x v="1"/>
      <x v="2"/>
    </i>
    <i>
      <x v="3"/>
      <x v="5"/>
      <x v="1"/>
      <x v="6"/>
    </i>
    <i>
      <x v="5"/>
      <x v="3"/>
      <x v="1"/>
      <x v="3"/>
    </i>
    <i>
      <x v="8"/>
      <x v="2"/>
      <x v="1"/>
      <x v="4"/>
    </i>
    <i>
      <x v="10"/>
      <x v="4"/>
      <x v="1"/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um of Suma.22" fld="5" baseField="0" baseItem="6" numFmtId="4"/>
    <dataField name="Sum of Pocet uvazkov" fld="4" baseField="0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7D0E80-103E-41F7-A212-7ECD3DC7570D}" name="PivotTable19" cacheId="6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345:G348" firstHeaderRow="0" firstDataRow="1" firstDataCol="5"/>
  <pivotFields count="1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14"/>
    <field x="13"/>
    <field x="12"/>
    <field x="2"/>
  </rowFields>
  <rowItems count="3">
    <i>
      <x v="1"/>
      <x/>
      <x v="1"/>
      <x/>
      <x/>
    </i>
    <i r="2">
      <x v="2"/>
      <x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- cieľové NS SND" fld="15" baseField="2" baseItem="0" numFmtId="4"/>
    <dataField name="Sum of Suma zmena - Cieľové NS" fld="16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1DDB86-875C-422A-9571-6AE3583F0648}" name="PivotTable20" cacheId="7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446:G449" firstHeaderRow="0" firstDataRow="1" firstDataCol="5"/>
  <pivotFields count="1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14"/>
    <field x="13"/>
    <field x="12"/>
    <field x="2"/>
  </rowFields>
  <rowItems count="3">
    <i>
      <x v="1"/>
      <x/>
      <x/>
      <x/>
      <x/>
    </i>
    <i r="2">
      <x v="1"/>
      <x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- cieľové NS SND" fld="15" baseField="0" baseItem="0" numFmtId="4"/>
    <dataField name="Sum of Suma zmena - Cieľové NS" fld="16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9AA264-AC00-46F1-8989-0EFEA64DE4A2}" name="PivotTable4" cacheId="14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3:E5" firstHeaderRow="0" firstDataRow="1" firstDataCol="3" rowPageCount="1" colPageCount="1"/>
  <pivotFields count="7">
    <pivotField axis="axisPage" compact="0" outline="0" multipleItemSelectionAllowed="1" showAll="0">
      <items count="13">
        <item h="1" x="2"/>
        <item x="3"/>
        <item x="1"/>
        <item x="0"/>
        <item x="6"/>
        <item x="7"/>
        <item x="8"/>
        <item x="10"/>
        <item x="9"/>
        <item x="11"/>
        <item x="5"/>
        <item h="1" x="4"/>
        <item t="default"/>
      </items>
    </pivotField>
    <pivotField compact="0" outline="0" showAll="0"/>
    <pivotField axis="axisRow" compact="0" outline="0" showAll="0" defaultSubtotal="0">
      <items count="79">
        <item h="1" x="2"/>
        <item h="1" x="4"/>
        <item h="1" x="1"/>
        <item x="0"/>
        <item h="1" x="3"/>
        <item h="1" x="11"/>
        <item h="1" x="12"/>
        <item h="1" x="13"/>
        <item h="1" x="17"/>
        <item h="1" x="23"/>
        <item h="1" x="14"/>
        <item h="1" x="15"/>
        <item h="1" x="24"/>
        <item h="1" x="61"/>
        <item h="1" x="62"/>
        <item h="1" x="27"/>
        <item h="1" x="54"/>
        <item h="1" x="18"/>
        <item h="1" x="19"/>
        <item h="1" x="20"/>
        <item h="1" x="47"/>
        <item h="1" x="49"/>
        <item h="1" x="48"/>
        <item h="1" x="50"/>
        <item h="1" x="52"/>
        <item h="1" x="51"/>
        <item h="1" x="21"/>
        <item h="1" x="44"/>
        <item h="1" x="22"/>
        <item h="1" x="25"/>
        <item h="1" x="29"/>
        <item h="1" x="32"/>
        <item h="1" x="33"/>
        <item h="1" x="69"/>
        <item h="1" x="34"/>
        <item h="1" x="35"/>
        <item h="1" x="36"/>
        <item h="1" x="37"/>
        <item h="1" x="38"/>
        <item h="1" x="39"/>
        <item h="1" x="40"/>
        <item h="1" x="31"/>
        <item h="1" x="5"/>
        <item h="1" x="6"/>
        <item h="1" x="7"/>
        <item h="1" x="16"/>
        <item h="1" x="43"/>
        <item h="1" x="41"/>
        <item h="1" x="45"/>
        <item h="1" x="46"/>
        <item h="1" x="53"/>
        <item h="1" x="28"/>
        <item h="1" x="55"/>
        <item h="1" x="56"/>
        <item h="1" x="57"/>
        <item h="1" x="8"/>
        <item h="1" x="10"/>
        <item h="1" x="9"/>
        <item h="1" x="58"/>
        <item h="1" x="59"/>
        <item h="1" x="60"/>
        <item h="1" x="63"/>
        <item h="1" x="64"/>
        <item h="1" x="65"/>
        <item h="1" x="66"/>
        <item h="1" x="67"/>
        <item h="1" x="68"/>
        <item h="1" x="70"/>
        <item h="1" x="71"/>
        <item h="1" x="72"/>
        <item h="1" x="73"/>
        <item h="1" x="42"/>
        <item h="1" x="74"/>
        <item h="1" x="75"/>
        <item h="1" x="76"/>
        <item h="1" x="77"/>
        <item h="1" x="78"/>
        <item h="1" x="30"/>
        <item h="1" x="26"/>
      </items>
    </pivotField>
    <pivotField axis="axisRow" compact="0" outline="0" showAll="0" defaultSubtotal="0">
      <items count="32">
        <item x="2"/>
        <item x="4"/>
        <item x="1"/>
        <item x="0"/>
        <item x="3"/>
        <item x="7"/>
        <item x="10"/>
        <item x="11"/>
        <item x="13"/>
        <item x="8"/>
        <item x="23"/>
        <item x="24"/>
        <item x="9"/>
        <item x="12"/>
        <item x="14"/>
        <item x="16"/>
        <item x="17"/>
        <item x="18"/>
        <item x="19"/>
        <item x="15"/>
        <item x="5"/>
        <item x="22"/>
        <item x="20"/>
        <item x="25"/>
        <item x="26"/>
        <item x="6"/>
        <item x="27"/>
        <item x="28"/>
        <item x="29"/>
        <item x="30"/>
        <item x="21"/>
        <item x="31"/>
      </items>
    </pivotField>
    <pivotField axis="axisRow" compact="0" outline="0" showAll="0" defaultSubtotal="0">
      <items count="5">
        <item x="1"/>
        <item x="2"/>
        <item x="0"/>
        <item x="4"/>
        <item x="3"/>
      </items>
    </pivotField>
    <pivotField dataField="1" compact="0" outline="0" showAll="0"/>
    <pivotField dataField="1" compact="0" outline="0" showAll="0"/>
  </pivotFields>
  <rowFields count="3">
    <field x="2"/>
    <field x="3"/>
    <field x="4"/>
  </rowFields>
  <rowItems count="2">
    <i>
      <x v="3"/>
      <x v="3"/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Zmena úväzkov Pôvodné NS" fld="5" baseField="4" baseItem="2" numFmtId="2"/>
    <dataField name="Suma zmena - Pôvodné NS" fld="6" baseField="4" baseItem="2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AE86C8-F6C3-4C06-816F-B6DC22C58E14}" name="PivotTable6" cacheId="14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H3:M8" firstHeaderRow="0" firstDataRow="1" firstDataCol="4"/>
  <pivotFields count="7">
    <pivotField axis="axisRow" compact="0" outline="0" multipleItemSelectionAllowed="1" showAll="0" defaultSubtotal="0">
      <items count="12">
        <item h="1" x="2"/>
        <item x="3"/>
        <item x="1"/>
        <item x="0"/>
        <item x="6"/>
        <item x="7"/>
        <item x="8"/>
        <item x="10"/>
        <item x="9"/>
        <item x="11"/>
        <item x="5"/>
        <item h="1" x="4"/>
      </items>
    </pivotField>
    <pivotField compact="0" outline="0" showAll="0"/>
    <pivotField axis="axisRow" compact="0" outline="0" showAll="0" defaultSubtotal="0">
      <items count="79">
        <item h="1" x="2"/>
        <item h="1" x="4"/>
        <item h="1" x="1"/>
        <item h="1" x="0"/>
        <item x="3"/>
        <item h="1" x="11"/>
        <item h="1" x="12"/>
        <item h="1" x="13"/>
        <item h="1" x="17"/>
        <item h="1" x="23"/>
        <item h="1" x="14"/>
        <item h="1" x="15"/>
        <item h="1" x="24"/>
        <item h="1" x="61"/>
        <item h="1" x="62"/>
        <item h="1" x="27"/>
        <item h="1" x="54"/>
        <item h="1" x="18"/>
        <item h="1" x="19"/>
        <item h="1" x="20"/>
        <item h="1" x="47"/>
        <item h="1" x="49"/>
        <item h="1" x="48"/>
        <item h="1" x="50"/>
        <item h="1" x="52"/>
        <item h="1" x="51"/>
        <item h="1" x="21"/>
        <item h="1" x="44"/>
        <item h="1" x="22"/>
        <item h="1" x="25"/>
        <item h="1" x="29"/>
        <item h="1" x="32"/>
        <item h="1" x="33"/>
        <item h="1" x="69"/>
        <item h="1" x="34"/>
        <item h="1" x="35"/>
        <item h="1" x="36"/>
        <item h="1" x="37"/>
        <item h="1" x="38"/>
        <item h="1" x="39"/>
        <item h="1" x="40"/>
        <item h="1" x="31"/>
        <item h="1" x="5"/>
        <item h="1" x="6"/>
        <item h="1" x="7"/>
        <item h="1" x="16"/>
        <item h="1" x="43"/>
        <item h="1" x="41"/>
        <item h="1" x="45"/>
        <item h="1" x="46"/>
        <item h="1" x="53"/>
        <item h="1" x="28"/>
        <item h="1" x="55"/>
        <item h="1" x="56"/>
        <item h="1" x="57"/>
        <item h="1" x="8"/>
        <item h="1" x="10"/>
        <item h="1" x="9"/>
        <item h="1" x="58"/>
        <item h="1" x="59"/>
        <item h="1" x="60"/>
        <item h="1" x="63"/>
        <item h="1" x="64"/>
        <item h="1" x="65"/>
        <item h="1" x="66"/>
        <item h="1" x="67"/>
        <item h="1" x="68"/>
        <item h="1" x="70"/>
        <item h="1" x="71"/>
        <item h="1" x="72"/>
        <item h="1" x="73"/>
        <item h="1" x="42"/>
        <item h="1" x="74"/>
        <item h="1" x="75"/>
        <item h="1" x="76"/>
        <item h="1" x="77"/>
        <item h="1" x="78"/>
        <item h="1" x="30"/>
        <item h="1" x="26"/>
      </items>
    </pivotField>
    <pivotField axis="axisRow" compact="0" outline="0" showAll="0" defaultSubtotal="0">
      <items count="32">
        <item x="2"/>
        <item x="4"/>
        <item x="1"/>
        <item x="0"/>
        <item x="3"/>
        <item x="7"/>
        <item x="10"/>
        <item x="11"/>
        <item x="13"/>
        <item x="8"/>
        <item x="23"/>
        <item x="24"/>
        <item x="9"/>
        <item x="12"/>
        <item x="14"/>
        <item x="16"/>
        <item x="17"/>
        <item x="18"/>
        <item x="19"/>
        <item x="15"/>
        <item x="5"/>
        <item x="22"/>
        <item x="20"/>
        <item x="25"/>
        <item x="26"/>
        <item x="6"/>
        <item x="27"/>
        <item x="28"/>
        <item x="29"/>
        <item x="30"/>
        <item x="21"/>
        <item x="31"/>
      </items>
    </pivotField>
    <pivotField axis="axisRow" compact="0" outline="0" showAll="0" defaultSubtotal="0">
      <items count="5">
        <item h="1" x="1"/>
        <item h="1" x="2"/>
        <item x="0"/>
        <item h="1" x="4"/>
        <item h="1" x="3"/>
      </items>
    </pivotField>
    <pivotField dataField="1" compact="0" outline="0" showAll="0"/>
    <pivotField dataField="1" compact="0" outline="0" showAll="0"/>
  </pivotFields>
  <rowFields count="4">
    <field x="0"/>
    <field x="2"/>
    <field x="3"/>
    <field x="4"/>
  </rowFields>
  <rowItems count="5">
    <i>
      <x v="3"/>
      <x v="4"/>
      <x v="4"/>
      <x v="2"/>
    </i>
    <i>
      <x v="7"/>
      <x v="4"/>
      <x v="4"/>
      <x v="2"/>
    </i>
    <i>
      <x v="9"/>
      <x v="4"/>
      <x v="4"/>
      <x v="2"/>
    </i>
    <i>
      <x v="10"/>
      <x v="4"/>
      <x v="4"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Zmena úväzkov Pôvodné NS" fld="5" baseField="4" baseItem="2" numFmtId="2"/>
    <dataField name="Suma zmena - Pôvodné NS" fld="6" baseField="4" baseItem="3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7A0005-CFAD-4A0B-BBB2-30B2C6B4BE45}" name="PivotTable6" cacheId="14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3:C29" firstHeaderRow="1" firstDataRow="1" firstDataCol="2" rowPageCount="1" colPageCount="1"/>
  <pivotFields count="7">
    <pivotField axis="axisPage" compact="0" outline="0" multipleItemSelectionAllowed="1" showAll="0" defaultSubtotal="0">
      <items count="12">
        <item x="1"/>
        <item x="3"/>
        <item h="1" x="2"/>
        <item x="0"/>
        <item x="6"/>
        <item x="7"/>
        <item x="8"/>
        <item x="10"/>
        <item x="9"/>
        <item h="1" x="11"/>
        <item x="5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2">
        <item x="2"/>
        <item x="4"/>
        <item x="1"/>
        <item x="0"/>
        <item x="3"/>
        <item x="7"/>
        <item x="10"/>
        <item x="11"/>
        <item x="13"/>
        <item x="8"/>
        <item x="23"/>
        <item x="24"/>
        <item x="9"/>
        <item x="12"/>
        <item x="14"/>
        <item x="16"/>
        <item x="17"/>
        <item x="18"/>
        <item x="19"/>
        <item x="15"/>
        <item x="5"/>
        <item x="22"/>
        <item x="20"/>
        <item x="25"/>
        <item x="26"/>
        <item x="6"/>
        <item x="27"/>
        <item x="28"/>
        <item x="29"/>
        <item x="30"/>
        <item x="21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h="1" x="2"/>
        <item h="1" x="1"/>
        <item x="0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4"/>
  </rowFields>
  <rowItems count="26">
    <i>
      <x v="3"/>
      <x v="2"/>
    </i>
    <i>
      <x v="4"/>
      <x v="2"/>
    </i>
    <i>
      <x v="6"/>
      <x v="2"/>
    </i>
    <i>
      <x v="7"/>
      <x v="2"/>
    </i>
    <i>
      <x v="8"/>
      <x v="2"/>
    </i>
    <i r="1">
      <x v="3"/>
    </i>
    <i>
      <x v="9"/>
      <x v="4"/>
    </i>
    <i>
      <x v="12"/>
      <x v="2"/>
    </i>
    <i r="1">
      <x v="3"/>
    </i>
    <i>
      <x v="13"/>
      <x v="2"/>
    </i>
    <i r="1">
      <x v="3"/>
    </i>
    <i>
      <x v="14"/>
      <x v="2"/>
    </i>
    <i r="1">
      <x v="3"/>
    </i>
    <i>
      <x v="15"/>
      <x v="2"/>
    </i>
    <i r="1">
      <x v="4"/>
    </i>
    <i>
      <x v="16"/>
      <x v="2"/>
    </i>
    <i r="1">
      <x v="4"/>
    </i>
    <i>
      <x v="17"/>
      <x v="2"/>
    </i>
    <i r="1">
      <x v="4"/>
    </i>
    <i>
      <x v="18"/>
      <x v="2"/>
    </i>
    <i r="1">
      <x v="4"/>
    </i>
    <i>
      <x v="19"/>
      <x v="2"/>
    </i>
    <i r="1">
      <x v="4"/>
    </i>
    <i>
      <x v="22"/>
      <x v="2"/>
    </i>
    <i>
      <x v="30"/>
      <x v="2"/>
    </i>
    <i t="grand">
      <x/>
    </i>
  </rowItems>
  <colItems count="1">
    <i/>
  </colItems>
  <pageFields count="1">
    <pageField fld="0" hier="-1"/>
  </pageFields>
  <dataFields count="1">
    <dataField name="Suma zmena - Pôvodné NS" fld="6" baseField="4" baseItem="3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F30EEE-F07F-4DFE-9FF4-407E79EA668E}" name="PivotTable1" cacheId="14" applyNumberFormats="0" applyBorderFormats="0" applyFontFormats="0" applyPatternFormats="0" applyAlignmentFormats="0" applyWidthHeightFormats="1" dataCaption="Values" updatedVersion="8" minRefreshableVersion="3" rowGrandTotals="0" colGrandTotals="0" itemPrintTitles="1" createdVersion="8" indent="0" compact="0" compactData="0" multipleFieldFilters="0">
  <location ref="B1:E30" firstHeaderRow="1" firstDataRow="2" firstDataCol="1"/>
  <pivotFields count="7">
    <pivotField compact="0" outline="0" showAll="0"/>
    <pivotField compact="0" outline="0" showAll="0" defaultSubtotal="0"/>
    <pivotField compact="0" outline="0" showAll="0"/>
    <pivotField axis="axisRow" compact="0" outline="0" showAll="0">
      <items count="33">
        <item x="8"/>
        <item x="24"/>
        <item x="13"/>
        <item x="3"/>
        <item x="0"/>
        <item x="11"/>
        <item x="7"/>
        <item x="23"/>
        <item x="10"/>
        <item h="1" x="2"/>
        <item h="1" x="4"/>
        <item h="1" x="1"/>
        <item x="9"/>
        <item x="12"/>
        <item x="14"/>
        <item x="16"/>
        <item x="17"/>
        <item x="18"/>
        <item x="19"/>
        <item x="15"/>
        <item x="5"/>
        <item h="1" x="22"/>
        <item x="20"/>
        <item x="25"/>
        <item x="26"/>
        <item x="6"/>
        <item x="27"/>
        <item x="28"/>
        <item x="29"/>
        <item x="30"/>
        <item x="21"/>
        <item x="31"/>
        <item t="default"/>
      </items>
    </pivotField>
    <pivotField axis="axisCol" compact="0" outline="0" showAll="0">
      <items count="6">
        <item x="0"/>
        <item x="4"/>
        <item x="3"/>
        <item x="2"/>
        <item x="1"/>
        <item t="default"/>
      </items>
    </pivotField>
    <pivotField dataField="1" compact="0" outline="0" showAll="0"/>
    <pivotField compact="0" outline="0" showAll="0"/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1">
    <field x="4"/>
  </colFields>
  <colItems count="3">
    <i>
      <x/>
    </i>
    <i>
      <x v="1"/>
    </i>
    <i>
      <x v="2"/>
    </i>
  </colItems>
  <dataFields count="1">
    <dataField name="Sum of Sum of Zmena úväzkov Pôvodné NS" fld="5" baseField="3" baseItem="7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E31E9B-0F1F-47DF-AC3F-2D9720FB87B9}" name="PivotTable7" cacheId="8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V1:AA14" firstHeaderRow="1" firstDataRow="1" firstDataCol="5"/>
  <pivotFields count="11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h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9">
        <item h="1" x="67"/>
        <item h="1" x="0"/>
        <item h="1" x="2"/>
        <item h="1" x="1"/>
        <item h="1" x="6"/>
        <item h="1" x="8"/>
        <item h="1" x="7"/>
        <item h="1" x="9"/>
        <item h="1" x="11"/>
        <item h="1" x="10"/>
        <item h="1" x="12"/>
        <item h="1" x="14"/>
        <item h="1" x="13"/>
        <item h="1" x="18"/>
        <item h="1" x="20"/>
        <item h="1" x="19"/>
        <item h="1" x="21"/>
        <item h="1" x="23"/>
        <item h="1" x="22"/>
        <item h="1" x="3"/>
        <item h="1" x="5"/>
        <item h="1" x="4"/>
        <item h="1" x="15"/>
        <item h="1" x="17"/>
        <item h="1" x="16"/>
        <item h="1" x="24"/>
        <item h="1" x="26"/>
        <item h="1" x="25"/>
        <item h="1" x="27"/>
        <item h="1" x="29"/>
        <item h="1" x="28"/>
        <item h="1" x="30"/>
        <item h="1" x="31"/>
        <item h="1" x="33"/>
        <item h="1" x="32"/>
        <item h="1" x="34"/>
        <item h="1" x="36"/>
        <item h="1" x="35"/>
        <item h="1" x="37"/>
        <item h="1" x="39"/>
        <item h="1" x="38"/>
        <item h="1" x="43"/>
        <item h="1" x="45"/>
        <item h="1" x="44"/>
        <item h="1" x="58"/>
        <item h="1" x="60"/>
        <item h="1" x="59"/>
        <item x="46"/>
        <item x="48"/>
        <item x="47"/>
        <item x="61"/>
        <item x="64"/>
        <item x="49"/>
        <item x="51"/>
        <item x="50"/>
        <item x="62"/>
        <item x="65"/>
        <item x="63"/>
        <item x="66"/>
        <item h="1" x="52"/>
        <item h="1" x="54"/>
        <item h="1" x="53"/>
        <item h="1" x="55"/>
        <item h="1" x="57"/>
        <item h="1" x="56"/>
        <item h="1" x="40"/>
        <item h="1" x="42"/>
        <item h="1" x="41"/>
        <item h="1" x="6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7">
        <item x="32"/>
        <item x="21"/>
        <item x="31"/>
        <item x="7"/>
        <item x="8"/>
        <item x="6"/>
        <item x="1"/>
        <item x="0"/>
        <item x="11"/>
        <item x="2"/>
        <item x="9"/>
        <item x="15"/>
        <item x="10"/>
        <item x="35"/>
        <item x="19"/>
        <item x="22"/>
        <item x="13"/>
        <item x="12"/>
        <item x="27"/>
        <item x="23"/>
        <item x="3"/>
        <item x="4"/>
        <item x="5"/>
        <item x="14"/>
        <item x="16"/>
        <item x="17"/>
        <item x="18"/>
        <item x="20"/>
        <item x="24"/>
        <item x="26"/>
        <item x="28"/>
        <item x="29"/>
        <item x="30"/>
        <item x="33"/>
        <item x="34"/>
        <item x="2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11"/>
        <item x="4"/>
        <item x="9"/>
        <item x="2"/>
        <item x="0"/>
        <item x="15"/>
        <item x="12"/>
        <item x="18"/>
        <item x="13"/>
        <item x="25"/>
        <item x="1"/>
        <item x="3"/>
        <item x="5"/>
        <item x="6"/>
        <item x="7"/>
        <item x="8"/>
        <item x="10"/>
        <item x="14"/>
        <item x="16"/>
        <item x="22"/>
        <item x="17"/>
        <item x="23"/>
        <item x="19"/>
        <item x="20"/>
        <item x="21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0"/>
    <field x="5"/>
    <field x="1"/>
    <field x="3"/>
    <field x="7"/>
  </rowFields>
  <rowItems count="13">
    <i>
      <x v="18"/>
      <x v="47"/>
      <x v="17"/>
      <x v="1"/>
      <x v="15"/>
    </i>
    <i r="1">
      <x v="48"/>
      <x v="17"/>
      <x v="3"/>
      <x v="15"/>
    </i>
    <i r="1">
      <x v="49"/>
      <x v="17"/>
      <x v="2"/>
      <x v="15"/>
    </i>
    <i>
      <x v="19"/>
      <x v="55"/>
      <x v="23"/>
      <x v="1"/>
      <x v="33"/>
    </i>
    <i r="1">
      <x v="56"/>
      <x v="23"/>
      <x v="2"/>
      <x v="14"/>
    </i>
    <i>
      <x v="20"/>
      <x v="52"/>
      <x v="18"/>
      <x v="1"/>
      <x v="29"/>
    </i>
    <i r="1">
      <x v="53"/>
      <x v="18"/>
      <x v="3"/>
      <x v="20"/>
    </i>
    <i r="1">
      <x v="54"/>
      <x v="18"/>
      <x v="2"/>
      <x v="18"/>
    </i>
    <i>
      <x v="21"/>
      <x v="57"/>
      <x v="24"/>
      <x v="1"/>
      <x v="23"/>
    </i>
    <i r="1">
      <x v="58"/>
      <x v="24"/>
      <x v="2"/>
      <x/>
    </i>
    <i>
      <x v="24"/>
      <x v="50"/>
      <x v="22"/>
      <x v="1"/>
      <x/>
    </i>
    <i r="1">
      <x v="51"/>
      <x v="22"/>
      <x v="2"/>
      <x/>
    </i>
    <i t="grand">
      <x/>
    </i>
  </rowItems>
  <colItems count="1">
    <i/>
  </colItems>
  <dataFields count="1">
    <dataField name="Sum of Suma.2" fld="6" baseField="7" baseItem="48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A84566-6E1B-4A2F-959E-9116AD88F62E}" name="PivotTable5" cacheId="10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15:F21" firstHeaderRow="0" firstDataRow="1" firstDataCol="4"/>
  <pivotFields count="6">
    <pivotField axis="axisRow" compact="0" outline="0" showAll="0" defaultSubtotal="0">
      <items count="8">
        <item x="5"/>
        <item x="6"/>
        <item x="0"/>
        <item x="2"/>
        <item x="1"/>
        <item x="3"/>
        <item x="4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10"/>
        <item x="11"/>
        <item x="5"/>
        <item x="6"/>
        <item x="7"/>
        <item x="3"/>
        <item x="4"/>
        <item x="8"/>
        <item x="9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5"/>
        <item x="0"/>
        <item x="1"/>
        <item x="2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h="1" x="3"/>
        <item h="1" x="0"/>
        <item h="1" x="1"/>
        <item x="2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Sum of Suma.22"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2"/>
    <field x="3"/>
    <field x="0"/>
  </rowFields>
  <rowItems count="6">
    <i>
      <x v="2"/>
      <x v="1"/>
      <x v="3"/>
      <x v="2"/>
    </i>
    <i>
      <x v="4"/>
      <x v="5"/>
      <x v="3"/>
      <x v="6"/>
    </i>
    <i>
      <x v="7"/>
      <x v="3"/>
      <x v="3"/>
      <x v="3"/>
    </i>
    <i>
      <x v="9"/>
      <x v="2"/>
      <x v="3"/>
      <x v="4"/>
    </i>
    <i>
      <x v="11"/>
      <x v="4"/>
      <x v="3"/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um of Suma.22" fld="5" baseField="0" baseItem="3" numFmtId="4"/>
    <dataField name="Sum of Pocet uvazkov" fld="4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9ABED3-1A7C-4E0D-B0A4-0429E44B149F}" name="PivotTable1" cacheId="9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V102:AA115" firstHeaderRow="0" firstDataRow="1" firstDataCol="4"/>
  <pivotFields count="19">
    <pivotField axis="axisRow" compact="0" outline="0" showAll="0" defaultSubtotal="0">
      <items count="1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h="1" x="13"/>
        <item h="1" x="14"/>
        <item h="1" x="15"/>
        <item h="1" x="16"/>
        <item h="1" x="17"/>
        <item h="1"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3"/>
    <field x="0"/>
    <field x="1"/>
    <field x="2"/>
  </rowFields>
  <rowItems count="13">
    <i>
      <x v="1"/>
      <x v="1"/>
      <x v="1"/>
      <x v="1"/>
    </i>
    <i r="1">
      <x v="2"/>
      <x v="1"/>
      <x v="2"/>
    </i>
    <i r="1">
      <x v="3"/>
      <x v="1"/>
      <x v="3"/>
    </i>
    <i>
      <x v="2"/>
      <x v="4"/>
      <x v="2"/>
      <x v="1"/>
    </i>
    <i r="1">
      <x v="5"/>
      <x v="2"/>
      <x v="3"/>
    </i>
    <i>
      <x v="3"/>
      <x v="6"/>
      <x v="3"/>
      <x v="1"/>
    </i>
    <i r="1">
      <x v="7"/>
      <x v="3"/>
      <x v="2"/>
    </i>
    <i r="1">
      <x v="8"/>
      <x v="3"/>
      <x v="3"/>
    </i>
    <i>
      <x v="4"/>
      <x v="9"/>
      <x v="4"/>
      <x v="1"/>
    </i>
    <i r="1">
      <x v="10"/>
      <x v="4"/>
      <x v="3"/>
    </i>
    <i>
      <x v="5"/>
      <x v="11"/>
      <x v="5"/>
      <x v="1"/>
    </i>
    <i r="1">
      <x v="12"/>
      <x v="5"/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2" baseItem="0" numFmtId="4"/>
    <dataField name="Sum of Suma zmena - Pôvodné NS" fld="11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7F6818-1464-484F-91D5-4EF72BB40A71}" name="PivotTable2" cacheId="3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730:G798" firstHeaderRow="0" firstDataRow="1" firstDataCol="5"/>
  <pivotFields count="12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x="2"/>
        <item x="3"/>
        <item x="4"/>
        <item x="6"/>
        <item x="7"/>
        <item x="1"/>
        <item x="5"/>
        <item x="8"/>
        <item x="9"/>
        <item x="10"/>
        <item x="11"/>
        <item x="12"/>
        <item x="13"/>
        <item x="15"/>
        <item x="20"/>
        <item x="16"/>
        <item x="21"/>
        <item x="17"/>
        <item x="22"/>
        <item x="23"/>
        <item x="18"/>
        <item x="19"/>
        <item x="14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9">
        <item x="67"/>
        <item x="0"/>
        <item x="2"/>
        <item x="1"/>
        <item x="6"/>
        <item x="8"/>
        <item x="7"/>
        <item x="9"/>
        <item x="11"/>
        <item x="10"/>
        <item x="12"/>
        <item x="14"/>
        <item x="13"/>
        <item x="18"/>
        <item x="20"/>
        <item x="19"/>
        <item x="21"/>
        <item x="23"/>
        <item x="22"/>
        <item x="3"/>
        <item x="5"/>
        <item x="4"/>
        <item x="15"/>
        <item x="17"/>
        <item x="16"/>
        <item x="24"/>
        <item x="26"/>
        <item x="25"/>
        <item x="27"/>
        <item x="29"/>
        <item x="28"/>
        <item x="30"/>
        <item x="31"/>
        <item x="33"/>
        <item x="32"/>
        <item x="34"/>
        <item x="36"/>
        <item x="35"/>
        <item x="37"/>
        <item x="39"/>
        <item x="38"/>
        <item x="43"/>
        <item x="45"/>
        <item x="44"/>
        <item x="58"/>
        <item x="60"/>
        <item x="59"/>
        <item x="46"/>
        <item x="48"/>
        <item x="47"/>
        <item x="61"/>
        <item x="64"/>
        <item x="49"/>
        <item x="51"/>
        <item x="50"/>
        <item x="62"/>
        <item x="65"/>
        <item x="63"/>
        <item x="66"/>
        <item x="52"/>
        <item x="54"/>
        <item x="53"/>
        <item x="55"/>
        <item x="57"/>
        <item x="56"/>
        <item x="40"/>
        <item x="42"/>
        <item x="41"/>
        <item x="6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20"/>
        <item x="11"/>
        <item x="4"/>
        <item x="9"/>
        <item x="2"/>
        <item x="10"/>
        <item x="3"/>
        <item x="8"/>
        <item x="0"/>
        <item x="5"/>
        <item x="1"/>
        <item x="15"/>
        <item x="7"/>
        <item x="6"/>
        <item x="12"/>
        <item x="18"/>
        <item x="16"/>
        <item x="17"/>
        <item x="23"/>
        <item x="22"/>
        <item x="21"/>
        <item x="13"/>
        <item x="14"/>
        <item x="19"/>
        <item h="1"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9"/>
    <field x="10"/>
    <field x="5"/>
    <field x="1"/>
    <field x="3"/>
  </rowFields>
  <rowItems count="68">
    <i>
      <x v="1"/>
      <x/>
      <x v="44"/>
      <x v="15"/>
      <x/>
    </i>
    <i r="2">
      <x v="45"/>
      <x v="15"/>
      <x v="2"/>
    </i>
    <i r="2">
      <x v="46"/>
      <x v="15"/>
      <x v="1"/>
    </i>
    <i r="1">
      <x v="1"/>
      <x v="32"/>
      <x v="11"/>
      <x/>
    </i>
    <i r="2">
      <x v="33"/>
      <x v="11"/>
      <x v="2"/>
    </i>
    <i r="2">
      <x v="34"/>
      <x v="11"/>
      <x v="1"/>
    </i>
    <i r="1">
      <x v="2"/>
      <x v="10"/>
      <x v="3"/>
      <x/>
    </i>
    <i r="2">
      <x v="11"/>
      <x v="3"/>
      <x v="2"/>
    </i>
    <i r="2">
      <x v="12"/>
      <x v="3"/>
      <x v="1"/>
    </i>
    <i r="1">
      <x v="3"/>
      <x v="28"/>
      <x v="9"/>
      <x/>
    </i>
    <i r="2">
      <x v="29"/>
      <x v="9"/>
      <x v="2"/>
    </i>
    <i r="2">
      <x v="30"/>
      <x v="9"/>
      <x v="1"/>
    </i>
    <i r="1">
      <x v="4"/>
      <x v="4"/>
      <x v="1"/>
      <x/>
    </i>
    <i r="2">
      <x v="5"/>
      <x v="1"/>
      <x v="2"/>
    </i>
    <i r="2">
      <x v="6"/>
      <x v="1"/>
      <x v="1"/>
    </i>
    <i r="1">
      <x v="5"/>
      <x v="31"/>
      <x v="10"/>
      <x/>
    </i>
    <i r="1">
      <x v="6"/>
      <x v="7"/>
      <x v="2"/>
      <x/>
    </i>
    <i r="2">
      <x v="8"/>
      <x v="2"/>
      <x v="2"/>
    </i>
    <i r="2">
      <x v="9"/>
      <x v="2"/>
      <x v="1"/>
    </i>
    <i r="1">
      <x v="7"/>
      <x v="25"/>
      <x v="8"/>
      <x/>
    </i>
    <i r="2">
      <x v="26"/>
      <x v="8"/>
      <x v="2"/>
    </i>
    <i r="2">
      <x v="27"/>
      <x v="8"/>
      <x v="1"/>
    </i>
    <i r="1">
      <x v="8"/>
      <x v="1"/>
      <x/>
      <x/>
    </i>
    <i r="2">
      <x v="2"/>
      <x/>
      <x v="2"/>
    </i>
    <i r="2">
      <x v="3"/>
      <x/>
      <x v="1"/>
    </i>
    <i r="1">
      <x v="9"/>
      <x v="22"/>
      <x v="7"/>
      <x/>
    </i>
    <i r="2">
      <x v="23"/>
      <x v="7"/>
      <x v="2"/>
    </i>
    <i r="2">
      <x v="24"/>
      <x v="7"/>
      <x v="1"/>
    </i>
    <i r="1">
      <x v="10"/>
      <x v="19"/>
      <x v="6"/>
      <x/>
    </i>
    <i r="2">
      <x v="20"/>
      <x v="6"/>
      <x v="2"/>
    </i>
    <i r="2">
      <x v="21"/>
      <x v="6"/>
      <x v="1"/>
    </i>
    <i r="1">
      <x v="11"/>
      <x v="41"/>
      <x v="14"/>
      <x/>
    </i>
    <i r="2">
      <x v="42"/>
      <x v="14"/>
      <x v="2"/>
    </i>
    <i r="2">
      <x v="43"/>
      <x v="14"/>
      <x v="1"/>
    </i>
    <i r="1">
      <x v="12"/>
      <x v="16"/>
      <x v="5"/>
      <x/>
    </i>
    <i r="2">
      <x v="17"/>
      <x v="5"/>
      <x v="2"/>
    </i>
    <i r="2">
      <x v="18"/>
      <x v="5"/>
      <x v="1"/>
    </i>
    <i r="1">
      <x v="13"/>
      <x v="13"/>
      <x v="4"/>
      <x/>
    </i>
    <i r="2">
      <x v="14"/>
      <x v="4"/>
      <x v="2"/>
    </i>
    <i r="2">
      <x v="15"/>
      <x v="4"/>
      <x v="1"/>
    </i>
    <i r="1">
      <x v="14"/>
      <x v="35"/>
      <x v="12"/>
      <x/>
    </i>
    <i r="2">
      <x v="36"/>
      <x v="12"/>
      <x v="2"/>
    </i>
    <i r="2">
      <x v="37"/>
      <x v="12"/>
      <x v="1"/>
    </i>
    <i r="1">
      <x v="15"/>
      <x v="59"/>
      <x v="21"/>
      <x/>
    </i>
    <i r="2">
      <x v="60"/>
      <x v="21"/>
      <x v="2"/>
    </i>
    <i r="2">
      <x v="61"/>
      <x v="21"/>
      <x v="1"/>
    </i>
    <i r="1">
      <x v="16"/>
      <x v="47"/>
      <x v="16"/>
      <x/>
    </i>
    <i r="2">
      <x v="48"/>
      <x v="16"/>
      <x v="2"/>
    </i>
    <i r="2">
      <x v="49"/>
      <x v="16"/>
      <x v="1"/>
    </i>
    <i r="1">
      <x v="17"/>
      <x v="52"/>
      <x v="18"/>
      <x/>
    </i>
    <i r="2">
      <x v="53"/>
      <x v="18"/>
      <x v="2"/>
    </i>
    <i r="2">
      <x v="54"/>
      <x v="18"/>
      <x v="1"/>
    </i>
    <i r="1">
      <x v="18"/>
      <x v="57"/>
      <x v="20"/>
      <x/>
    </i>
    <i r="2">
      <x v="58"/>
      <x v="20"/>
      <x v="1"/>
    </i>
    <i r="1">
      <x v="19"/>
      <x v="55"/>
      <x v="19"/>
      <x/>
    </i>
    <i r="2">
      <x v="56"/>
      <x v="19"/>
      <x v="1"/>
    </i>
    <i r="1">
      <x v="20"/>
      <x v="50"/>
      <x v="17"/>
      <x/>
    </i>
    <i r="2">
      <x v="51"/>
      <x v="17"/>
      <x v="1"/>
    </i>
    <i r="1">
      <x v="21"/>
      <x v="38"/>
      <x v="13"/>
      <x/>
    </i>
    <i r="2">
      <x v="39"/>
      <x v="13"/>
      <x v="2"/>
    </i>
    <i r="2">
      <x v="40"/>
      <x v="13"/>
      <x v="1"/>
    </i>
    <i r="1">
      <x v="22"/>
      <x v="65"/>
      <x v="23"/>
      <x/>
    </i>
    <i r="2">
      <x v="66"/>
      <x v="23"/>
      <x v="2"/>
    </i>
    <i r="2">
      <x v="67"/>
      <x v="23"/>
      <x v="1"/>
    </i>
    <i r="1">
      <x v="23"/>
      <x v="62"/>
      <x v="22"/>
      <x/>
    </i>
    <i r="2">
      <x v="63"/>
      <x v="22"/>
      <x v="2"/>
    </i>
    <i r="2">
      <x v="64"/>
      <x v="22"/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Pocet uvazkov" fld="7" subtotal="average" baseField="3" baseItem="3"/>
    <dataField name="Sum of Suma.2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371A2B-C81D-4FBD-B760-AA29A4AA82E4}" name="PivotTable24" cacheId="12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700:G702" firstHeaderRow="0" firstDataRow="1" firstDataCol="5"/>
  <pivotFields count="1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14"/>
    <field x="13"/>
    <field x="12"/>
    <field x="2"/>
  </rowFields>
  <rowItems count="2">
    <i>
      <x v="1"/>
      <x v="2"/>
      <x v="1"/>
      <x v="2"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- cieľové NS SND" fld="15" baseField="0" baseItem="0" numFmtId="4"/>
    <dataField name="Sum of Suma zmena - Cieľové NS" fld="16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F1CC2B-7F3C-4519-8D9F-B84A081D39F4}" name="PivotTable23" cacheId="9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545:G547" firstHeaderRow="0" firstDataRow="1" firstDataCol="5"/>
  <pivotFields count="1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14"/>
    <field x="13"/>
    <field x="12"/>
    <field x="2"/>
  </rowFields>
  <rowItems count="2">
    <i>
      <x v="1"/>
      <x v="2"/>
      <x v="1"/>
      <x v="2"/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- cieľové NS SND" fld="15" baseField="0" baseItem="0" numFmtId="4"/>
    <dataField name="Sum of Suma zmena - Cieľové NS" fld="16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9AA1FE-5EA9-409C-84B8-5CC7FB12F380}" name="PivotTable15" cacheId="13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145:G155" firstHeaderRow="0" firstDataRow="1" firstDataCol="5"/>
  <pivotFields count="1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1"/>
        <item x="3"/>
        <item x="2"/>
        <item x="0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1"/>
        <item x="4"/>
        <item x="3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7"/>
        <item x="8"/>
        <item x="9"/>
        <item x="4"/>
        <item x="6"/>
        <item x="5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4"/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14"/>
    <field x="13"/>
    <field x="12"/>
    <field x="2"/>
  </rowFields>
  <rowItems count="10">
    <i>
      <x v="1"/>
      <x/>
      <x v="4"/>
      <x v="2"/>
      <x/>
    </i>
    <i r="2">
      <x v="5"/>
      <x v="2"/>
      <x v="1"/>
    </i>
    <i r="2">
      <x v="6"/>
      <x v="2"/>
      <x v="2"/>
    </i>
    <i r="1">
      <x v="1"/>
      <x v="1"/>
      <x v="1"/>
      <x/>
    </i>
    <i r="2">
      <x v="2"/>
      <x v="1"/>
      <x v="2"/>
    </i>
    <i r="2">
      <x v="3"/>
      <x v="1"/>
      <x v="1"/>
    </i>
    <i r="1">
      <x v="4"/>
      <x v="7"/>
      <x v="4"/>
      <x/>
    </i>
    <i r="2">
      <x v="8"/>
      <x v="4"/>
      <x v="2"/>
    </i>
    <i r="2">
      <x v="9"/>
      <x v="4"/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- cieľové NS SND" fld="15" baseField="2" baseItem="0" numFmtId="4"/>
    <dataField name="Sum of Suma zmena - Cieľové NS" fld="16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pivotTable" Target="../pivotTables/pivotTable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3.xml"/><Relationship Id="rId13" Type="http://schemas.openxmlformats.org/officeDocument/2006/relationships/pivotTable" Target="../pivotTables/pivotTable18.xml"/><Relationship Id="rId3" Type="http://schemas.openxmlformats.org/officeDocument/2006/relationships/pivotTable" Target="../pivotTables/pivotTable8.xml"/><Relationship Id="rId7" Type="http://schemas.openxmlformats.org/officeDocument/2006/relationships/pivotTable" Target="../pivotTables/pivotTable12.xml"/><Relationship Id="rId12" Type="http://schemas.openxmlformats.org/officeDocument/2006/relationships/pivotTable" Target="../pivotTables/pivotTable17.xml"/><Relationship Id="rId2" Type="http://schemas.openxmlformats.org/officeDocument/2006/relationships/pivotTable" Target="../pivotTables/pivotTable7.xml"/><Relationship Id="rId16" Type="http://schemas.openxmlformats.org/officeDocument/2006/relationships/pivotTable" Target="../pivotTables/pivotTable21.xml"/><Relationship Id="rId1" Type="http://schemas.openxmlformats.org/officeDocument/2006/relationships/pivotTable" Target="../pivotTables/pivotTable6.xml"/><Relationship Id="rId6" Type="http://schemas.openxmlformats.org/officeDocument/2006/relationships/pivotTable" Target="../pivotTables/pivotTable11.xml"/><Relationship Id="rId11" Type="http://schemas.openxmlformats.org/officeDocument/2006/relationships/pivotTable" Target="../pivotTables/pivotTable16.xml"/><Relationship Id="rId5" Type="http://schemas.openxmlformats.org/officeDocument/2006/relationships/pivotTable" Target="../pivotTables/pivotTable10.xml"/><Relationship Id="rId15" Type="http://schemas.openxmlformats.org/officeDocument/2006/relationships/pivotTable" Target="../pivotTables/pivotTable20.xml"/><Relationship Id="rId10" Type="http://schemas.openxmlformats.org/officeDocument/2006/relationships/pivotTable" Target="../pivotTables/pivotTable15.xml"/><Relationship Id="rId4" Type="http://schemas.openxmlformats.org/officeDocument/2006/relationships/pivotTable" Target="../pivotTables/pivotTable9.xml"/><Relationship Id="rId9" Type="http://schemas.openxmlformats.org/officeDocument/2006/relationships/pivotTable" Target="../pivotTables/pivotTable14.xml"/><Relationship Id="rId14" Type="http://schemas.openxmlformats.org/officeDocument/2006/relationships/pivotTable" Target="../pivotTables/pivotTable1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3.xml"/><Relationship Id="rId1" Type="http://schemas.openxmlformats.org/officeDocument/2006/relationships/pivotTable" Target="../pivotTables/pivotTable2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9408C-6107-4FB9-8BC3-597890B3E8E0}">
  <sheetPr>
    <tabColor theme="5" tint="0.79998168889431442"/>
  </sheetPr>
  <dimension ref="A1:K30"/>
  <sheetViews>
    <sheetView tabSelected="1" zoomScaleNormal="100" workbookViewId="0">
      <selection activeCell="M23" sqref="M23"/>
    </sheetView>
  </sheetViews>
  <sheetFormatPr defaultRowHeight="12.75" x14ac:dyDescent="0.2"/>
  <cols>
    <col min="1" max="1" width="15.5703125" bestFit="1" customWidth="1"/>
    <col min="2" max="2" width="9.28515625" bestFit="1" customWidth="1"/>
    <col min="3" max="3" width="11.42578125" bestFit="1" customWidth="1"/>
    <col min="4" max="4" width="32.42578125" customWidth="1"/>
    <col min="5" max="6" width="10.28515625" bestFit="1" customWidth="1"/>
    <col min="7" max="7" width="11" style="2" bestFit="1" customWidth="1"/>
    <col min="8" max="9" width="12" style="2" bestFit="1" customWidth="1"/>
    <col min="10" max="10" width="21.5703125" bestFit="1" customWidth="1"/>
    <col min="11" max="11" width="20.5703125" bestFit="1" customWidth="1"/>
    <col min="12" max="12" width="21.7109375" customWidth="1"/>
  </cols>
  <sheetData>
    <row r="1" spans="1:11" x14ac:dyDescent="0.2">
      <c r="A1" s="24" t="s">
        <v>47</v>
      </c>
      <c r="B1" s="24" t="s">
        <v>69</v>
      </c>
      <c r="C1" s="25" t="s">
        <v>63</v>
      </c>
      <c r="D1" s="24" t="s">
        <v>48</v>
      </c>
      <c r="E1" s="24" t="s">
        <v>49</v>
      </c>
      <c r="F1" s="25" t="s">
        <v>64</v>
      </c>
      <c r="G1" s="27" t="s">
        <v>65</v>
      </c>
      <c r="H1" s="27" t="s">
        <v>66</v>
      </c>
      <c r="I1" s="27" t="s">
        <v>67</v>
      </c>
      <c r="J1" s="8" t="s">
        <v>200</v>
      </c>
      <c r="K1" s="8" t="s">
        <v>275</v>
      </c>
    </row>
    <row r="2" spans="1:11" x14ac:dyDescent="0.2">
      <c r="A2" t="s">
        <v>154</v>
      </c>
      <c r="B2" t="s">
        <v>293</v>
      </c>
      <c r="C2">
        <v>975</v>
      </c>
      <c r="D2" t="s">
        <v>146</v>
      </c>
      <c r="E2">
        <v>9</v>
      </c>
      <c r="F2" t="s">
        <v>68</v>
      </c>
      <c r="G2" s="52">
        <v>0.15</v>
      </c>
      <c r="H2" s="2">
        <v>7.5</v>
      </c>
      <c r="I2" s="2">
        <v>2.75</v>
      </c>
      <c r="J2" t="str">
        <f>VLOOKUP(B2,Obraty_Vstup!B:B,1,0)</f>
        <v>8-975-49</v>
      </c>
      <c r="K2" t="str">
        <f>VLOOKUP(B2,Uvazky_Nove!B:B,1,0)</f>
        <v>8-975-49</v>
      </c>
    </row>
    <row r="3" spans="1:11" x14ac:dyDescent="0.2">
      <c r="A3" t="s">
        <v>155</v>
      </c>
      <c r="B3" t="s">
        <v>188</v>
      </c>
      <c r="C3">
        <v>9</v>
      </c>
      <c r="D3" t="s">
        <v>147</v>
      </c>
      <c r="E3">
        <v>9</v>
      </c>
      <c r="F3" t="s">
        <v>68</v>
      </c>
      <c r="G3" s="52">
        <v>0.1</v>
      </c>
      <c r="H3" s="2">
        <v>0</v>
      </c>
      <c r="I3" s="2">
        <v>0.5</v>
      </c>
      <c r="J3" t="str">
        <f>VLOOKUP(B3,Obraty_Vstup!B:B,1,0)</f>
        <v>2-009-22</v>
      </c>
      <c r="K3" t="str">
        <f>VLOOKUP(B3,Uvazky_Nove!B:B,1,0)</f>
        <v>2-009-22</v>
      </c>
    </row>
    <row r="4" spans="1:11" x14ac:dyDescent="0.2">
      <c r="A4" t="s">
        <v>156</v>
      </c>
      <c r="B4" t="s">
        <v>191</v>
      </c>
      <c r="C4">
        <v>13</v>
      </c>
      <c r="D4" t="s">
        <v>62</v>
      </c>
      <c r="E4">
        <v>9</v>
      </c>
      <c r="F4" t="s">
        <v>68</v>
      </c>
      <c r="G4" s="52">
        <v>1</v>
      </c>
      <c r="H4" s="2">
        <v>0.5</v>
      </c>
      <c r="I4" s="2">
        <v>0.15</v>
      </c>
      <c r="J4" t="str">
        <f>VLOOKUP(B4,Obraty_Vstup!B:B,1,0)</f>
        <v>2-013-49</v>
      </c>
      <c r="K4" t="str">
        <f>VLOOKUP(B4,Uvazky_Nove!B:B,1,0)</f>
        <v>2-013-49</v>
      </c>
    </row>
    <row r="5" spans="1:11" x14ac:dyDescent="0.2">
      <c r="A5" t="s">
        <v>157</v>
      </c>
      <c r="B5" t="s">
        <v>276</v>
      </c>
      <c r="C5">
        <v>23</v>
      </c>
      <c r="D5" t="s">
        <v>185</v>
      </c>
      <c r="E5">
        <v>7</v>
      </c>
      <c r="F5" t="s">
        <v>68</v>
      </c>
      <c r="G5" s="52">
        <v>0.1</v>
      </c>
      <c r="H5" s="2">
        <v>0.1</v>
      </c>
      <c r="I5" s="2">
        <v>0.1</v>
      </c>
      <c r="J5" t="str">
        <f>VLOOKUP(B5,Obraty_Vstup!B:B,1,0)</f>
        <v>5-023-35</v>
      </c>
      <c r="K5" t="str">
        <f>VLOOKUP(B5,Uvazky_Nove!B:B,1,0)</f>
        <v>5-023-35</v>
      </c>
    </row>
    <row r="6" spans="1:11" x14ac:dyDescent="0.2">
      <c r="A6" t="s">
        <v>158</v>
      </c>
      <c r="B6" t="s">
        <v>277</v>
      </c>
      <c r="C6">
        <v>23</v>
      </c>
      <c r="D6" t="s">
        <v>181</v>
      </c>
      <c r="E6">
        <v>7</v>
      </c>
      <c r="F6" t="s">
        <v>68</v>
      </c>
      <c r="G6" s="52">
        <v>2.7</v>
      </c>
      <c r="H6" s="2">
        <v>1.5</v>
      </c>
      <c r="I6" s="2">
        <v>0.13</v>
      </c>
      <c r="J6" t="str">
        <f>VLOOKUP(B6,Obraty_Vstup!B:B,1,0)</f>
        <v>5-023-41</v>
      </c>
      <c r="K6" t="str">
        <f>VLOOKUP(B6,Uvazky_Nove!B:B,1,0)</f>
        <v>5-023-41</v>
      </c>
    </row>
    <row r="7" spans="1:11" x14ac:dyDescent="0.2">
      <c r="A7" t="s">
        <v>159</v>
      </c>
      <c r="B7" t="s">
        <v>278</v>
      </c>
      <c r="C7">
        <v>228</v>
      </c>
      <c r="D7" t="s">
        <v>182</v>
      </c>
      <c r="E7">
        <v>7</v>
      </c>
      <c r="F7" t="s">
        <v>68</v>
      </c>
      <c r="G7" s="52">
        <v>3.5</v>
      </c>
      <c r="H7" s="2">
        <v>1.5</v>
      </c>
      <c r="I7" s="2">
        <v>0</v>
      </c>
      <c r="J7" t="str">
        <f>VLOOKUP(B7,Obraty_Vstup!B:B,1,0)</f>
        <v>5-023-85</v>
      </c>
      <c r="K7" t="str">
        <f>VLOOKUP(B7,Uvazky_Nove!B:B,1,0)</f>
        <v>5-023-85</v>
      </c>
    </row>
    <row r="8" spans="1:11" x14ac:dyDescent="0.2">
      <c r="A8" t="s">
        <v>160</v>
      </c>
      <c r="B8" t="s">
        <v>279</v>
      </c>
      <c r="C8">
        <v>576</v>
      </c>
      <c r="D8" t="s">
        <v>183</v>
      </c>
      <c r="E8">
        <v>7</v>
      </c>
      <c r="F8" t="s">
        <v>68</v>
      </c>
      <c r="G8" s="52">
        <v>1.4</v>
      </c>
      <c r="H8" s="2">
        <v>0.83</v>
      </c>
      <c r="I8" s="2">
        <v>0.15</v>
      </c>
      <c r="J8" t="str">
        <f>VLOOKUP(B8,Obraty_Vstup!B:B,1,0)</f>
        <v>5-023-75</v>
      </c>
      <c r="K8" t="str">
        <f>VLOOKUP(B8,Uvazky_Nove!B:B,1,0)</f>
        <v>5-023-75</v>
      </c>
    </row>
    <row r="9" spans="1:11" x14ac:dyDescent="0.2">
      <c r="A9" t="s">
        <v>161</v>
      </c>
      <c r="B9" t="s">
        <v>294</v>
      </c>
      <c r="C9">
        <v>24</v>
      </c>
      <c r="D9" t="s">
        <v>57</v>
      </c>
      <c r="E9">
        <v>8</v>
      </c>
      <c r="F9" t="s">
        <v>68</v>
      </c>
      <c r="G9" s="52">
        <v>2</v>
      </c>
      <c r="H9" s="2">
        <v>6.5</v>
      </c>
      <c r="I9" s="2">
        <v>0.5</v>
      </c>
      <c r="J9" t="str">
        <f>VLOOKUP(B9,Obraty_Vstup!B:B,1,0)</f>
        <v>5-024-45</v>
      </c>
      <c r="K9" t="str">
        <f>VLOOKUP(B9,Uvazky_Nove!B:B,1,0)</f>
        <v>5-024-45</v>
      </c>
    </row>
    <row r="10" spans="1:11" x14ac:dyDescent="0.2">
      <c r="A10" t="s">
        <v>162</v>
      </c>
      <c r="B10" t="s">
        <v>190</v>
      </c>
      <c r="C10">
        <v>11</v>
      </c>
      <c r="D10" t="s">
        <v>61</v>
      </c>
      <c r="E10">
        <v>9</v>
      </c>
      <c r="F10" t="s">
        <v>68</v>
      </c>
      <c r="G10" s="52">
        <v>0.6</v>
      </c>
      <c r="H10" s="2">
        <v>0.25</v>
      </c>
      <c r="I10" s="2">
        <v>0.1</v>
      </c>
      <c r="J10" t="str">
        <f>VLOOKUP(B10,Obraty_Vstup!B:B,1,0)</f>
        <v>2-011-39</v>
      </c>
      <c r="K10" t="str">
        <f>VLOOKUP(B10,Uvazky_Nove!B:B,1,0)</f>
        <v>2-011-39</v>
      </c>
    </row>
    <row r="11" spans="1:11" x14ac:dyDescent="0.2">
      <c r="A11" s="42" t="s">
        <v>163</v>
      </c>
      <c r="B11" s="42" t="s">
        <v>300</v>
      </c>
      <c r="C11" s="42">
        <v>15</v>
      </c>
      <c r="D11" s="42" t="s">
        <v>144</v>
      </c>
      <c r="E11" s="42">
        <v>3</v>
      </c>
      <c r="F11" s="42" t="s">
        <v>68</v>
      </c>
      <c r="G11" s="43">
        <v>0</v>
      </c>
      <c r="H11" s="43">
        <v>0</v>
      </c>
      <c r="I11" s="43">
        <v>0</v>
      </c>
      <c r="J11" s="42" t="e">
        <f>VLOOKUP(B11,Obraty_Vstup!B:B,1,0)</f>
        <v>#N/A</v>
      </c>
      <c r="K11" t="str">
        <f>VLOOKUP(B11,Uvazky_Nove!B:B,1,0)</f>
        <v>4-009-80</v>
      </c>
    </row>
    <row r="12" spans="1:11" x14ac:dyDescent="0.2">
      <c r="A12" t="s">
        <v>164</v>
      </c>
      <c r="B12" t="s">
        <v>202</v>
      </c>
      <c r="C12">
        <v>13</v>
      </c>
      <c r="D12" t="s">
        <v>149</v>
      </c>
      <c r="E12">
        <v>1</v>
      </c>
      <c r="F12">
        <v>30</v>
      </c>
      <c r="G12" s="2">
        <v>15</v>
      </c>
      <c r="H12" s="2">
        <v>10</v>
      </c>
      <c r="I12" s="2">
        <v>7</v>
      </c>
      <c r="J12" t="str">
        <f>VLOOKUP(B12,Obraty_Vstup!B:B,1,0)</f>
        <v>1-013-01</v>
      </c>
      <c r="K12" t="str">
        <f>VLOOKUP(B12,Uvazky_Nove!B:B,1,0)</f>
        <v>1-013-01</v>
      </c>
    </row>
    <row r="13" spans="1:11" x14ac:dyDescent="0.2">
      <c r="A13" t="s">
        <v>165</v>
      </c>
      <c r="B13" t="s">
        <v>303</v>
      </c>
      <c r="C13">
        <v>187</v>
      </c>
      <c r="D13" t="s">
        <v>145</v>
      </c>
      <c r="E13" t="s">
        <v>56</v>
      </c>
      <c r="F13" t="s">
        <v>68</v>
      </c>
      <c r="G13" s="2">
        <v>0.6</v>
      </c>
      <c r="H13" s="2">
        <v>0.4</v>
      </c>
      <c r="I13" s="2">
        <v>0.1</v>
      </c>
      <c r="J13" t="str">
        <f>VLOOKUP(B13,Obraty_Vstup!B:B,1,0)</f>
        <v>5-558-51</v>
      </c>
      <c r="K13" t="str">
        <f>VLOOKUP(B13,Uvazky_Nove!B:B,1,0)</f>
        <v>5-558-51</v>
      </c>
    </row>
    <row r="14" spans="1:11" x14ac:dyDescent="0.2">
      <c r="A14" t="s">
        <v>166</v>
      </c>
      <c r="B14" t="s">
        <v>208</v>
      </c>
      <c r="C14">
        <v>25</v>
      </c>
      <c r="D14" t="s">
        <v>150</v>
      </c>
      <c r="E14">
        <v>2</v>
      </c>
      <c r="F14">
        <v>5</v>
      </c>
      <c r="G14" s="2">
        <v>13</v>
      </c>
      <c r="H14" s="2">
        <v>2.2000000000000002</v>
      </c>
      <c r="I14" s="2">
        <v>11.5</v>
      </c>
      <c r="J14" t="str">
        <f>VLOOKUP(B14,Obraty_Vstup!B:B,1,0)</f>
        <v>1-025-01</v>
      </c>
      <c r="K14" t="str">
        <f>VLOOKUP(B14,Uvazky_Nove!B:B,1,0)</f>
        <v>1-025-01</v>
      </c>
    </row>
    <row r="15" spans="1:11" x14ac:dyDescent="0.2">
      <c r="A15" t="s">
        <v>167</v>
      </c>
      <c r="B15" t="s">
        <v>193</v>
      </c>
      <c r="C15">
        <v>49</v>
      </c>
      <c r="D15" t="s">
        <v>60</v>
      </c>
      <c r="E15">
        <v>9</v>
      </c>
      <c r="F15" t="s">
        <v>68</v>
      </c>
      <c r="G15" s="2">
        <v>4</v>
      </c>
      <c r="H15" s="2">
        <v>0.5</v>
      </c>
      <c r="I15" s="2">
        <v>0.25</v>
      </c>
      <c r="J15" t="str">
        <f>VLOOKUP(B15,Obraty_Vstup!B:B,1,0)</f>
        <v>2-049-78</v>
      </c>
      <c r="K15" t="str">
        <f>VLOOKUP(B15,Uvazky_Nove!B:B,1,0)</f>
        <v>2-049-78</v>
      </c>
    </row>
    <row r="16" spans="1:11" x14ac:dyDescent="0.2">
      <c r="A16" s="42" t="s">
        <v>168</v>
      </c>
      <c r="B16" s="42" t="s">
        <v>210</v>
      </c>
      <c r="C16" s="42">
        <v>613</v>
      </c>
      <c r="D16" s="42" t="s">
        <v>54</v>
      </c>
      <c r="E16" s="42">
        <v>2</v>
      </c>
      <c r="F16" s="42">
        <v>5</v>
      </c>
      <c r="G16" s="43">
        <v>0</v>
      </c>
      <c r="H16" s="43">
        <v>0</v>
      </c>
      <c r="I16" s="43">
        <v>0</v>
      </c>
      <c r="J16" s="42" t="e">
        <f>VLOOKUP(B16,Obraty_Vstup!B:B,1,0)</f>
        <v>#N/A</v>
      </c>
      <c r="K16" t="str">
        <f>VLOOKUP(B16,Uvazky_Nove!B:B,1,0)</f>
        <v>1-613-01</v>
      </c>
    </row>
    <row r="17" spans="1:11" x14ac:dyDescent="0.2">
      <c r="A17" t="s">
        <v>169</v>
      </c>
      <c r="B17" t="s">
        <v>209</v>
      </c>
      <c r="C17">
        <v>202</v>
      </c>
      <c r="D17" t="s">
        <v>53</v>
      </c>
      <c r="E17">
        <v>2</v>
      </c>
      <c r="F17">
        <v>5</v>
      </c>
      <c r="G17" s="2">
        <v>0.25</v>
      </c>
      <c r="H17" s="2">
        <v>3.5</v>
      </c>
      <c r="I17" s="2">
        <v>0.6</v>
      </c>
      <c r="J17" t="str">
        <f>VLOOKUP(B17,Obraty_Vstup!B:B,1,0)</f>
        <v>1-202-01</v>
      </c>
      <c r="K17" t="str">
        <f>VLOOKUP(B17,Uvazky_Nove!B:B,1,0)</f>
        <v>1-202-01</v>
      </c>
    </row>
    <row r="18" spans="1:11" x14ac:dyDescent="0.2">
      <c r="A18" t="s">
        <v>170</v>
      </c>
      <c r="B18" t="s">
        <v>207</v>
      </c>
      <c r="C18">
        <v>196</v>
      </c>
      <c r="D18" t="s">
        <v>151</v>
      </c>
      <c r="E18">
        <v>2</v>
      </c>
      <c r="F18">
        <v>5</v>
      </c>
      <c r="G18" s="2">
        <v>1.5</v>
      </c>
      <c r="H18" s="2">
        <v>10.5</v>
      </c>
      <c r="I18" s="2">
        <v>5.5</v>
      </c>
      <c r="J18" t="str">
        <f>VLOOKUP(B18,Obraty_Vstup!B:B,1,0)</f>
        <v>1-196-01</v>
      </c>
      <c r="K18" t="str">
        <f>VLOOKUP(B18,Uvazky_Nove!B:B,1,0)</f>
        <v>1-196-01</v>
      </c>
    </row>
    <row r="19" spans="1:11" x14ac:dyDescent="0.2">
      <c r="A19" t="s">
        <v>171</v>
      </c>
      <c r="B19" t="s">
        <v>203</v>
      </c>
      <c r="C19">
        <v>1</v>
      </c>
      <c r="D19" t="s">
        <v>52</v>
      </c>
      <c r="E19">
        <v>1</v>
      </c>
      <c r="F19">
        <v>30</v>
      </c>
      <c r="G19" s="2">
        <v>8</v>
      </c>
      <c r="H19" s="2">
        <v>10</v>
      </c>
      <c r="I19" s="2">
        <v>7</v>
      </c>
      <c r="J19" t="str">
        <f>VLOOKUP(B19,Obraty_Vstup!B:B,1,0)</f>
        <v>1-001-01</v>
      </c>
      <c r="K19" t="str">
        <f>VLOOKUP(B19,Uvazky_Nove!B:B,1,0)</f>
        <v>1-001-01</v>
      </c>
    </row>
    <row r="20" spans="1:11" x14ac:dyDescent="0.2">
      <c r="A20" t="s">
        <v>172</v>
      </c>
      <c r="B20" t="s">
        <v>186</v>
      </c>
      <c r="C20">
        <v>1</v>
      </c>
      <c r="D20" t="s">
        <v>148</v>
      </c>
      <c r="E20">
        <v>9</v>
      </c>
      <c r="F20" t="s">
        <v>68</v>
      </c>
      <c r="G20" s="2">
        <v>0.7</v>
      </c>
      <c r="H20" s="2">
        <v>0.3</v>
      </c>
      <c r="I20" s="2">
        <v>0.15</v>
      </c>
      <c r="J20" t="str">
        <f>VLOOKUP(B20,Obraty_Vstup!B:B,1,0)</f>
        <v>2-001-84</v>
      </c>
      <c r="K20" t="str">
        <f>VLOOKUP(B20,Uvazky_Nove!B:B,1,0)</f>
        <v>2-001-84</v>
      </c>
    </row>
    <row r="21" spans="1:11" x14ac:dyDescent="0.2">
      <c r="A21" s="42" t="s">
        <v>173</v>
      </c>
      <c r="B21" s="42" t="s">
        <v>298</v>
      </c>
      <c r="C21" s="42">
        <v>9</v>
      </c>
      <c r="D21" s="42" t="s">
        <v>152</v>
      </c>
      <c r="E21" s="42">
        <v>5</v>
      </c>
      <c r="F21" s="42" t="s">
        <v>68</v>
      </c>
      <c r="G21" s="43">
        <v>1.5</v>
      </c>
      <c r="H21" s="43">
        <v>8</v>
      </c>
      <c r="I21" s="43">
        <v>1.5</v>
      </c>
      <c r="J21" s="42" t="e">
        <f>VLOOKUP(B21,Obraty_Vstup!B:B,1,0)</f>
        <v>#N/A</v>
      </c>
      <c r="K21" t="str">
        <f>VLOOKUP(B21,Uvazky_Nove!B:B,1,0)</f>
        <v>P-009-71</v>
      </c>
    </row>
    <row r="22" spans="1:11" x14ac:dyDescent="0.2">
      <c r="A22" t="s">
        <v>174</v>
      </c>
      <c r="B22" t="s">
        <v>204</v>
      </c>
      <c r="C22">
        <v>9</v>
      </c>
      <c r="D22" t="s">
        <v>153</v>
      </c>
      <c r="E22">
        <v>1</v>
      </c>
      <c r="F22">
        <v>30</v>
      </c>
      <c r="G22" s="2">
        <v>8</v>
      </c>
      <c r="H22" s="2">
        <v>22</v>
      </c>
      <c r="I22" s="2">
        <v>13</v>
      </c>
      <c r="J22" t="str">
        <f>VLOOKUP(B22,Obraty_Vstup!B:B,1,0)</f>
        <v>1-009-01</v>
      </c>
      <c r="K22" t="str">
        <f>VLOOKUP(B22,Uvazky_Nove!B:B,1,0)</f>
        <v>1-009-01</v>
      </c>
    </row>
    <row r="23" spans="1:11" x14ac:dyDescent="0.2">
      <c r="A23" t="s">
        <v>175</v>
      </c>
      <c r="B23" t="s">
        <v>205</v>
      </c>
      <c r="C23">
        <v>7</v>
      </c>
      <c r="D23" t="s">
        <v>51</v>
      </c>
      <c r="E23">
        <v>1</v>
      </c>
      <c r="F23">
        <v>30</v>
      </c>
      <c r="G23" s="2">
        <v>5</v>
      </c>
      <c r="H23" s="2">
        <v>4</v>
      </c>
      <c r="I23" s="2">
        <v>3</v>
      </c>
      <c r="J23" t="str">
        <f>VLOOKUP(B23,Obraty_Vstup!B:B,1,0)</f>
        <v>1-007-01</v>
      </c>
      <c r="K23" t="str">
        <f>VLOOKUP(B23,Uvazky_Nove!B:B,1,0)</f>
        <v>1-007-01</v>
      </c>
    </row>
    <row r="24" spans="1:11" x14ac:dyDescent="0.2">
      <c r="A24" t="s">
        <v>176</v>
      </c>
      <c r="B24" t="s">
        <v>187</v>
      </c>
      <c r="C24">
        <v>7</v>
      </c>
      <c r="D24" t="s">
        <v>59</v>
      </c>
      <c r="E24">
        <v>9</v>
      </c>
      <c r="F24" t="s">
        <v>68</v>
      </c>
      <c r="G24" s="2">
        <v>1.5</v>
      </c>
      <c r="H24" s="2">
        <v>1</v>
      </c>
      <c r="I24" s="2">
        <v>0.15</v>
      </c>
      <c r="J24" t="str">
        <f>VLOOKUP(B24,Obraty_Vstup!B:B,1,0)</f>
        <v>2-007-99</v>
      </c>
      <c r="K24" t="str">
        <f>VLOOKUP(B24,Uvazky_Nove!B:B,1,0)</f>
        <v>2-007-99</v>
      </c>
    </row>
    <row r="25" spans="1:11" x14ac:dyDescent="0.2">
      <c r="A25" t="s">
        <v>177</v>
      </c>
      <c r="B25" t="s">
        <v>206</v>
      </c>
      <c r="C25">
        <v>10</v>
      </c>
      <c r="D25" t="s">
        <v>50</v>
      </c>
      <c r="E25">
        <v>1</v>
      </c>
      <c r="F25">
        <v>30</v>
      </c>
      <c r="G25" s="2">
        <v>10</v>
      </c>
      <c r="H25" s="2">
        <v>9</v>
      </c>
      <c r="I25" s="2">
        <v>4</v>
      </c>
      <c r="J25" t="str">
        <f>VLOOKUP(B25,Obraty_Vstup!B:B,1,0)</f>
        <v>1-010-01</v>
      </c>
      <c r="K25" t="str">
        <f>VLOOKUP(B25,Uvazky_Nove!B:B,1,0)</f>
        <v>1-010-01</v>
      </c>
    </row>
    <row r="26" spans="1:11" x14ac:dyDescent="0.2">
      <c r="A26" t="s">
        <v>178</v>
      </c>
      <c r="B26" t="s">
        <v>189</v>
      </c>
      <c r="C26">
        <v>10</v>
      </c>
      <c r="D26" t="s">
        <v>58</v>
      </c>
      <c r="E26">
        <v>9</v>
      </c>
      <c r="F26" t="s">
        <v>68</v>
      </c>
      <c r="G26" s="2">
        <v>0.1</v>
      </c>
      <c r="H26" s="2">
        <v>0.1</v>
      </c>
      <c r="I26" s="2">
        <v>0.15</v>
      </c>
      <c r="J26" t="str">
        <f>VLOOKUP(B26,Obraty_Vstup!B:B,1,0)</f>
        <v>2-010-43</v>
      </c>
      <c r="K26" t="str">
        <f>VLOOKUP(B26,Uvazky_Nove!B:B,1,0)</f>
        <v>2-010-43</v>
      </c>
    </row>
    <row r="27" spans="1:11" x14ac:dyDescent="0.2">
      <c r="A27" t="s">
        <v>179</v>
      </c>
      <c r="B27" t="s">
        <v>307</v>
      </c>
      <c r="C27">
        <v>10</v>
      </c>
      <c r="D27" t="s">
        <v>55</v>
      </c>
      <c r="E27">
        <v>3</v>
      </c>
      <c r="F27" t="s">
        <v>68</v>
      </c>
      <c r="G27" s="2">
        <v>1</v>
      </c>
      <c r="H27" s="2">
        <v>0.5</v>
      </c>
      <c r="I27" s="2">
        <v>1.3</v>
      </c>
      <c r="J27" t="str">
        <f>VLOOKUP(B27,Obraty_Vstup!B:B,1,0)</f>
        <v>3-185-16</v>
      </c>
      <c r="K27" t="str">
        <f>VLOOKUP(B27,Uvazky_Nove!B:B,1,0)</f>
        <v>3-185-16</v>
      </c>
    </row>
    <row r="28" spans="1:11" x14ac:dyDescent="0.2">
      <c r="A28" s="42" t="s">
        <v>180</v>
      </c>
      <c r="B28" s="42" t="s">
        <v>199</v>
      </c>
      <c r="C28" s="42">
        <v>25</v>
      </c>
      <c r="D28" s="42" t="s">
        <v>143</v>
      </c>
      <c r="E28" s="42">
        <v>4</v>
      </c>
      <c r="F28" s="42" t="s">
        <v>68</v>
      </c>
      <c r="G28" s="43">
        <v>0</v>
      </c>
      <c r="H28" s="43">
        <v>0</v>
      </c>
      <c r="I28" s="43">
        <v>0</v>
      </c>
      <c r="J28" s="42" t="e">
        <f>VLOOKUP(B28,Obraty_Vstup!B:B,1,0)</f>
        <v>#N/A</v>
      </c>
      <c r="K28" t="str">
        <f>VLOOKUP(B28,Uvazky_Nove!B:B,1,0)</f>
        <v>3-025-64</v>
      </c>
    </row>
    <row r="29" spans="1:11" x14ac:dyDescent="0.2">
      <c r="A29" t="s">
        <v>184</v>
      </c>
      <c r="B29" t="s">
        <v>292</v>
      </c>
      <c r="C29">
        <v>23</v>
      </c>
      <c r="D29" t="s">
        <v>260</v>
      </c>
      <c r="E29">
        <v>7</v>
      </c>
      <c r="F29">
        <v>0</v>
      </c>
      <c r="G29" s="2">
        <v>0</v>
      </c>
      <c r="H29" s="2">
        <v>0</v>
      </c>
      <c r="I29" s="2">
        <v>0</v>
      </c>
      <c r="J29" t="str">
        <f>VLOOKUP(B29,Obraty_Vstup!B:B,1,0)</f>
        <v>5-023-36</v>
      </c>
      <c r="K29" t="str">
        <f>VLOOKUP(B29,Uvazky_Nove!B:B,1,0)</f>
        <v>5-023-36</v>
      </c>
    </row>
    <row r="30" spans="1:11" x14ac:dyDescent="0.2">
      <c r="A30" s="6"/>
      <c r="B30" s="6"/>
      <c r="C30" s="6"/>
      <c r="D30" s="6"/>
      <c r="E30" s="6"/>
      <c r="F30" s="6"/>
      <c r="G30" s="10"/>
      <c r="H30" s="10"/>
      <c r="I30" s="10"/>
      <c r="J30" s="6" t="e">
        <f>VLOOKUP(B30,Obraty_Vstup!B:B,1,0)</f>
        <v>#N/A</v>
      </c>
      <c r="K30" s="6" t="e">
        <f>VLOOKUP(B30,Uvazky_Nove!B:B,1,0)</f>
        <v>#N/A</v>
      </c>
    </row>
  </sheetData>
  <autoFilter ref="B1:I30" xr:uid="{E639408C-6107-4FB9-8BC3-597890B3E8E0}"/>
  <conditionalFormatting sqref="A1:A1048576">
    <cfRule type="duplicateValues" dxfId="6" priority="1"/>
    <cfRule type="duplicateValues" dxfId="5" priority="2"/>
    <cfRule type="duplicateValues" dxfId="4" priority="3"/>
  </conditionalFormatting>
  <conditionalFormatting sqref="B1:B1048576">
    <cfRule type="duplicateValues" dxfId="3" priority="4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923CD-924E-45D5-95E2-7F220D49FF62}">
  <sheetPr>
    <tabColor theme="7" tint="0.79998168889431442"/>
  </sheetPr>
  <dimension ref="A1:S20"/>
  <sheetViews>
    <sheetView workbookViewId="0">
      <pane ySplit="1" topLeftCell="A2" activePane="bottomLeft" state="frozen"/>
      <selection activeCell="O16" sqref="O16"/>
      <selection pane="bottomLeft" activeCell="F33" sqref="F33"/>
    </sheetView>
  </sheetViews>
  <sheetFormatPr defaultRowHeight="12.75" x14ac:dyDescent="0.2"/>
  <cols>
    <col min="1" max="1" width="18.28515625" bestFit="1" customWidth="1"/>
    <col min="2" max="2" width="14" bestFit="1" customWidth="1"/>
    <col min="3" max="3" width="7" bestFit="1" customWidth="1"/>
    <col min="4" max="4" width="40.5703125" bestFit="1" customWidth="1"/>
    <col min="5" max="5" width="11.28515625" bestFit="1" customWidth="1"/>
    <col min="6" max="6" width="16" style="46" bestFit="1" customWidth="1"/>
    <col min="7" max="9" width="10.42578125" customWidth="1"/>
    <col min="10" max="10" width="24.85546875" bestFit="1" customWidth="1"/>
    <col min="11" max="11" width="28.5703125" style="46" bestFit="1" customWidth="1"/>
    <col min="12" max="12" width="27.140625" bestFit="1" customWidth="1"/>
    <col min="13" max="13" width="12.85546875" bestFit="1" customWidth="1"/>
    <col min="14" max="14" width="17.140625" bestFit="1" customWidth="1"/>
    <col min="15" max="15" width="17.140625" customWidth="1"/>
    <col min="16" max="16" width="32.5703125" style="46" bestFit="1" customWidth="1"/>
    <col min="17" max="17" width="26" bestFit="1" customWidth="1"/>
    <col min="18" max="18" width="6.42578125" bestFit="1" customWidth="1"/>
    <col min="19" max="19" width="12.28515625" bestFit="1" customWidth="1"/>
    <col min="20" max="20" width="13.28515625" bestFit="1" customWidth="1"/>
    <col min="21" max="21" width="7.140625" bestFit="1" customWidth="1"/>
    <col min="22" max="22" width="15.28515625" bestFit="1" customWidth="1"/>
    <col min="23" max="23" width="28" bestFit="1" customWidth="1"/>
  </cols>
  <sheetData>
    <row r="1" spans="1:19" ht="15" x14ac:dyDescent="0.2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49" t="s">
        <v>125</v>
      </c>
      <c r="G1" s="29" t="s">
        <v>129</v>
      </c>
      <c r="H1" s="29" t="s">
        <v>129</v>
      </c>
      <c r="I1" s="29" t="s">
        <v>129</v>
      </c>
      <c r="J1" s="28" t="s">
        <v>111</v>
      </c>
      <c r="K1" s="49" t="s">
        <v>124</v>
      </c>
      <c r="L1" s="21" t="s">
        <v>123</v>
      </c>
      <c r="M1" s="21" t="s">
        <v>122</v>
      </c>
      <c r="N1" s="28" t="s">
        <v>121</v>
      </c>
      <c r="O1" s="21" t="s">
        <v>316</v>
      </c>
      <c r="P1" s="49" t="s">
        <v>120</v>
      </c>
      <c r="Q1" s="21" t="s">
        <v>119</v>
      </c>
      <c r="R1" s="28" t="s">
        <v>73</v>
      </c>
      <c r="S1" s="28" t="s">
        <v>118</v>
      </c>
    </row>
    <row r="2" spans="1:19" ht="15" x14ac:dyDescent="0.25">
      <c r="A2" s="59" t="s">
        <v>270</v>
      </c>
      <c r="B2" s="30" t="str">
        <f t="shared" ref="B2" si="0">LEFT(A2,8)</f>
        <v/>
      </c>
      <c r="C2" s="6">
        <f>_xlfn.NUMBERVALUE(MID(A2,10,1))</f>
        <v>0</v>
      </c>
      <c r="D2" s="62" t="str">
        <f>IFERROR(VLOOKUP(B2,Uvazky!B:D,3,0),"Nepritomne v zozname uvazkov")</f>
        <v>Nepritomne v zozname uvazkov</v>
      </c>
      <c r="E2" s="31">
        <f>SUMIF(Obraty_Vstup!F:F,A2,Obraty_Vstup!G:G)</f>
        <v>0</v>
      </c>
      <c r="F2" s="50" t="e">
        <f>VLOOKUP(A2,Obraty_Vstup!F:H,3,0)</f>
        <v>#N/A</v>
      </c>
      <c r="G2" s="6"/>
      <c r="H2" s="6"/>
      <c r="I2" s="6"/>
      <c r="J2" s="6"/>
      <c r="K2" s="50" t="e">
        <f>J2-F2</f>
        <v>#N/A</v>
      </c>
      <c r="L2" s="10" t="e">
        <f>IF(K2&lt;=0,K2/F2*E2,-Q2)</f>
        <v>#N/A</v>
      </c>
      <c r="M2" s="6" t="str">
        <f>LEFT(N2,8)</f>
        <v/>
      </c>
      <c r="N2" s="6"/>
      <c r="O2" s="6" t="e">
        <f>VLOOKUP(M2,Uvazky!B:D,3,0)</f>
        <v>#N/A</v>
      </c>
      <c r="P2" s="51" t="e">
        <f>-K2</f>
        <v>#N/A</v>
      </c>
      <c r="Q2" s="10" t="e">
        <f>IF(P2&lt;0,P2/(VLOOKUP(N2,Obraty_Vstup!F:H,3,0))*SUMIF(Obraty_Vstup!F:G,N2,Obraty_Vstup!G:G),-L2)</f>
        <v>#N/A</v>
      </c>
      <c r="R2" s="6"/>
      <c r="S2" s="6"/>
    </row>
    <row r="3" spans="1:19" x14ac:dyDescent="0.2">
      <c r="A3" t="s">
        <v>280</v>
      </c>
      <c r="B3" t="str">
        <f t="shared" ref="B3:B20" si="1">LEFT(A3,8)</f>
        <v>5-023-35</v>
      </c>
      <c r="C3">
        <f t="shared" ref="C3:C20" si="2">_xlfn.NUMBERVALUE(MID(A3,10,1))</f>
        <v>1</v>
      </c>
      <c r="D3" t="str">
        <f>IFERROR(VLOOKUP(B3,Uvazky!B:D,3,0),"Nepritomne v zozname uvazkov")</f>
        <v>Rádiodiagnostické oddelenie 1</v>
      </c>
      <c r="E3">
        <f>SUMIF(Obraty_Vstup!F:F,A3,Obraty_Vstup!G:G)</f>
        <v>141373.64732719664</v>
      </c>
      <c r="F3" s="46">
        <f>VLOOKUP(A3,Obraty_Vstup!F:H,3,0)</f>
        <v>0.1</v>
      </c>
    </row>
    <row r="4" spans="1:19" x14ac:dyDescent="0.2">
      <c r="A4" t="s">
        <v>282</v>
      </c>
      <c r="B4" t="str">
        <f t="shared" si="1"/>
        <v>5-023-35</v>
      </c>
      <c r="C4">
        <f t="shared" si="2"/>
        <v>2</v>
      </c>
      <c r="D4" t="str">
        <f>IFERROR(VLOOKUP(B4,Uvazky!B:D,3,0),"Nepritomne v zozname uvazkov")</f>
        <v>Rádiodiagnostické oddelenie 1</v>
      </c>
      <c r="E4">
        <f>SUMIF(Obraty_Vstup!F:F,A4,Obraty_Vstup!G:G)</f>
        <v>3057.5370374451759</v>
      </c>
      <c r="F4" s="46">
        <f>VLOOKUP(A4,Obraty_Vstup!F:H,3,0)</f>
        <v>0.1</v>
      </c>
    </row>
    <row r="5" spans="1:19" x14ac:dyDescent="0.2">
      <c r="A5" t="s">
        <v>281</v>
      </c>
      <c r="B5" t="str">
        <f t="shared" si="1"/>
        <v>5-023-35</v>
      </c>
      <c r="C5">
        <f t="shared" si="2"/>
        <v>3</v>
      </c>
      <c r="D5" t="str">
        <f>IFERROR(VLOOKUP(B5,Uvazky!B:D,3,0),"Nepritomne v zozname uvazkov")</f>
        <v>Rádiodiagnostické oddelenie 1</v>
      </c>
      <c r="E5">
        <f>SUMIF(Obraty_Vstup!F:F,A5,Obraty_Vstup!G:G)</f>
        <v>377922.51318658539</v>
      </c>
      <c r="F5" s="46">
        <f>VLOOKUP(A5,Obraty_Vstup!F:H,3,0)</f>
        <v>0.1</v>
      </c>
    </row>
    <row r="6" spans="1:19" x14ac:dyDescent="0.2">
      <c r="A6" t="s">
        <v>286</v>
      </c>
      <c r="B6" t="str">
        <f t="shared" si="1"/>
        <v>5-023-36</v>
      </c>
      <c r="C6">
        <f t="shared" si="2"/>
        <v>1</v>
      </c>
      <c r="D6" t="str">
        <f>IFERROR(VLOOKUP(B6,Uvazky!B:D,3,0),"Nepritomne v zozname uvazkov")</f>
        <v>Rádiodiagnostické oddelenie 5</v>
      </c>
      <c r="E6">
        <f>SUMIF(Obraty_Vstup!F:F,A6,Obraty_Vstup!G:G)</f>
        <v>0</v>
      </c>
      <c r="F6" s="46">
        <f>VLOOKUP(A6,Obraty_Vstup!F:H,3,0)</f>
        <v>0</v>
      </c>
    </row>
    <row r="7" spans="1:19" x14ac:dyDescent="0.2">
      <c r="A7" t="s">
        <v>289</v>
      </c>
      <c r="B7" t="str">
        <f t="shared" si="1"/>
        <v>5-023-36</v>
      </c>
      <c r="C7">
        <f t="shared" si="2"/>
        <v>3</v>
      </c>
      <c r="D7" t="str">
        <f>IFERROR(VLOOKUP(B7,Uvazky!B:D,3,0),"Nepritomne v zozname uvazkov")</f>
        <v>Rádiodiagnostické oddelenie 5</v>
      </c>
      <c r="E7">
        <f>SUMIF(Obraty_Vstup!F:F,A7,Obraty_Vstup!G:G)</f>
        <v>0</v>
      </c>
      <c r="F7" s="46">
        <f>VLOOKUP(A7,Obraty_Vstup!F:H,3,0)</f>
        <v>0</v>
      </c>
      <c r="J7">
        <v>1.6</v>
      </c>
      <c r="K7" s="46">
        <f>J7-F7</f>
        <v>1.6</v>
      </c>
      <c r="L7">
        <f ca="1">IF(K7&lt;=0,K7/F7*E7,-Q7)</f>
        <v>116670.43946427312</v>
      </c>
      <c r="M7" t="str">
        <f>LEFT(N7,8)</f>
        <v>1-001-01</v>
      </c>
      <c r="N7" t="s">
        <v>211</v>
      </c>
      <c r="O7" t="str">
        <f>VLOOKUP(M7,Uvazky!B:D,3,0)</f>
        <v>Interné oddelenie</v>
      </c>
      <c r="P7" s="46">
        <f>-K7</f>
        <v>-1.6</v>
      </c>
      <c r="Q7">
        <f ca="1">IF(P7&lt;0,P7/(VLOOKUP(N7,Obraty_Vstup!F:H,3,0))*SUMIF(Obraty_Vstup!F:G,N7,Obraty_Vstup!G:G),-L7)</f>
        <v>-116670.43946427312</v>
      </c>
      <c r="R7" t="s">
        <v>74</v>
      </c>
    </row>
    <row r="8" spans="1:19" x14ac:dyDescent="0.2">
      <c r="A8" t="s">
        <v>283</v>
      </c>
      <c r="B8" t="str">
        <f t="shared" si="1"/>
        <v>5-023-41</v>
      </c>
      <c r="C8">
        <f t="shared" si="2"/>
        <v>1</v>
      </c>
      <c r="D8" t="str">
        <f>IFERROR(VLOOKUP(B8,Uvazky!B:D,3,0),"Nepritomne v zozname uvazkov")</f>
        <v>Rádiodiagnostické oddelenie 2</v>
      </c>
      <c r="E8">
        <f>SUMIF(Obraty_Vstup!F:F,A8,Obraty_Vstup!G:G)</f>
        <v>18236.04677815819</v>
      </c>
      <c r="F8" s="46">
        <f>VLOOKUP(A8,Obraty_Vstup!F:H,3,0)</f>
        <v>2.7</v>
      </c>
    </row>
    <row r="9" spans="1:19" x14ac:dyDescent="0.2">
      <c r="A9" t="s">
        <v>285</v>
      </c>
      <c r="B9" t="str">
        <f t="shared" si="1"/>
        <v>5-023-41</v>
      </c>
      <c r="C9">
        <f t="shared" si="2"/>
        <v>2</v>
      </c>
      <c r="D9" t="str">
        <f>IFERROR(VLOOKUP(B9,Uvazky!B:D,3,0),"Nepritomne v zozname uvazkov")</f>
        <v>Rádiodiagnostické oddelenie 2</v>
      </c>
      <c r="E9">
        <f>SUMIF(Obraty_Vstup!F:F,A9,Obraty_Vstup!G:G)</f>
        <v>263.78293016646074</v>
      </c>
      <c r="F9" s="46">
        <f>VLOOKUP(A9,Obraty_Vstup!F:H,3,0)</f>
        <v>1.5</v>
      </c>
    </row>
    <row r="10" spans="1:19" x14ac:dyDescent="0.2">
      <c r="A10" t="s">
        <v>284</v>
      </c>
      <c r="B10" t="str">
        <f t="shared" si="1"/>
        <v>5-023-41</v>
      </c>
      <c r="C10">
        <f t="shared" si="2"/>
        <v>3</v>
      </c>
      <c r="D10" t="str">
        <f>IFERROR(VLOOKUP(B10,Uvazky!B:D,3,0),"Nepritomne v zozname uvazkov")</f>
        <v>Rádiodiagnostické oddelenie 2</v>
      </c>
      <c r="E10">
        <f>SUMIF(Obraty_Vstup!F:F,A10,Obraty_Vstup!G:G)</f>
        <v>9969.8890018011753</v>
      </c>
      <c r="F10" s="46">
        <f>VLOOKUP(A10,Obraty_Vstup!F:H,3,0)</f>
        <v>0.13</v>
      </c>
    </row>
    <row r="11" spans="1:19" x14ac:dyDescent="0.2">
      <c r="A11" t="s">
        <v>287</v>
      </c>
      <c r="B11" t="str">
        <f t="shared" si="1"/>
        <v>5-023-75</v>
      </c>
      <c r="C11">
        <f t="shared" si="2"/>
        <v>1</v>
      </c>
      <c r="D11" t="str">
        <f>IFERROR(VLOOKUP(B11,Uvazky!B:D,3,0),"Nepritomne v zozname uvazkov")</f>
        <v>Rádiodiagnostické oddelenie 4</v>
      </c>
      <c r="E11">
        <f>SUMIF(Obraty_Vstup!F:F,A11,Obraty_Vstup!G:G)</f>
        <v>0</v>
      </c>
      <c r="F11" s="46">
        <f>VLOOKUP(A11,Obraty_Vstup!F:H,3,0)</f>
        <v>1.4</v>
      </c>
    </row>
    <row r="12" spans="1:19" x14ac:dyDescent="0.2">
      <c r="A12" t="s">
        <v>290</v>
      </c>
      <c r="B12" t="str">
        <f t="shared" si="1"/>
        <v>5-023-75</v>
      </c>
      <c r="C12">
        <f t="shared" si="2"/>
        <v>3</v>
      </c>
      <c r="D12" t="str">
        <f>IFERROR(VLOOKUP(B12,Uvazky!B:D,3,0),"Nepritomne v zozname uvazkov")</f>
        <v>Rádiodiagnostické oddelenie 4</v>
      </c>
      <c r="E12">
        <f>SUMIF(Obraty_Vstup!F:F,A12,Obraty_Vstup!G:G)</f>
        <v>0</v>
      </c>
      <c r="F12" s="46">
        <f>VLOOKUP(A12,Obraty_Vstup!F:H,3,0)</f>
        <v>0.15</v>
      </c>
    </row>
    <row r="13" spans="1:19" x14ac:dyDescent="0.2">
      <c r="A13" t="s">
        <v>288</v>
      </c>
      <c r="B13" t="str">
        <f t="shared" si="1"/>
        <v>5-023-85</v>
      </c>
      <c r="C13">
        <f t="shared" si="2"/>
        <v>1</v>
      </c>
      <c r="D13" t="str">
        <f>IFERROR(VLOOKUP(B13,Uvazky!B:D,3,0),"Nepritomne v zozname uvazkov")</f>
        <v>Rádiodiagnostické oddelenie 3</v>
      </c>
      <c r="E13">
        <f>SUMIF(Obraty_Vstup!F:F,A13,Obraty_Vstup!G:G)</f>
        <v>0</v>
      </c>
      <c r="F13" s="46">
        <f>VLOOKUP(A13,Obraty_Vstup!F:H,3,0)</f>
        <v>3.5</v>
      </c>
    </row>
    <row r="14" spans="1:19" x14ac:dyDescent="0.2">
      <c r="A14" t="s">
        <v>291</v>
      </c>
      <c r="B14" t="str">
        <f t="shared" si="1"/>
        <v>5-023-85</v>
      </c>
      <c r="C14">
        <f t="shared" si="2"/>
        <v>3</v>
      </c>
      <c r="D14" t="str">
        <f>IFERROR(VLOOKUP(B14,Uvazky!B:D,3,0),"Nepritomne v zozname uvazkov")</f>
        <v>Rádiodiagnostické oddelenie 3</v>
      </c>
      <c r="E14">
        <f>SUMIF(Obraty_Vstup!F:F,A14,Obraty_Vstup!G:G)</f>
        <v>0</v>
      </c>
      <c r="F14" s="46">
        <f>VLOOKUP(A14,Obraty_Vstup!F:H,3,0)</f>
        <v>0</v>
      </c>
    </row>
    <row r="15" spans="1:19" x14ac:dyDescent="0.2">
      <c r="A15" t="s">
        <v>295</v>
      </c>
      <c r="B15" t="str">
        <f t="shared" si="1"/>
        <v>5-024-45</v>
      </c>
      <c r="C15">
        <f t="shared" si="2"/>
        <v>1</v>
      </c>
      <c r="D15" t="str">
        <f>IFERROR(VLOOKUP(B15,Uvazky!B:D,3,0),"Nepritomne v zozname uvazkov")</f>
        <v>Pracovisko klinickej biochémie</v>
      </c>
      <c r="E15">
        <f>SUMIF(Obraty_Vstup!F:F,A15,Obraty_Vstup!G:G)</f>
        <v>4852.5322800952908</v>
      </c>
      <c r="F15" s="46">
        <f>VLOOKUP(A15,Obraty_Vstup!F:H,3,0)</f>
        <v>2</v>
      </c>
    </row>
    <row r="16" spans="1:19" x14ac:dyDescent="0.2">
      <c r="A16" t="s">
        <v>297</v>
      </c>
      <c r="B16" t="str">
        <f t="shared" si="1"/>
        <v>5-024-45</v>
      </c>
      <c r="C16">
        <f t="shared" si="2"/>
        <v>2</v>
      </c>
      <c r="D16" t="str">
        <f>IFERROR(VLOOKUP(B16,Uvazky!B:D,3,0),"Nepritomne v zozname uvazkov")</f>
        <v>Pracovisko klinickej biochémie</v>
      </c>
      <c r="E16">
        <f>SUMIF(Obraty_Vstup!F:F,A16,Obraty_Vstup!G:G)</f>
        <v>6584.363177447759</v>
      </c>
      <c r="F16" s="46">
        <f>VLOOKUP(A16,Obraty_Vstup!F:H,3,0)</f>
        <v>6.5</v>
      </c>
    </row>
    <row r="17" spans="1:6" x14ac:dyDescent="0.2">
      <c r="A17" t="s">
        <v>296</v>
      </c>
      <c r="B17" t="str">
        <f t="shared" si="1"/>
        <v>5-024-45</v>
      </c>
      <c r="C17">
        <f t="shared" si="2"/>
        <v>3</v>
      </c>
      <c r="D17" t="str">
        <f>IFERROR(VLOOKUP(B17,Uvazky!B:D,3,0),"Nepritomne v zozname uvazkov")</f>
        <v>Pracovisko klinickej biochémie</v>
      </c>
      <c r="E17">
        <f>SUMIF(Obraty_Vstup!F:F,A17,Obraty_Vstup!G:G)</f>
        <v>343501.74828698015</v>
      </c>
      <c r="F17" s="46">
        <f>VLOOKUP(A17,Obraty_Vstup!F:H,3,0)</f>
        <v>0.5</v>
      </c>
    </row>
    <row r="18" spans="1:6" x14ac:dyDescent="0.2">
      <c r="A18" t="s">
        <v>304</v>
      </c>
      <c r="B18" t="str">
        <f t="shared" si="1"/>
        <v>5-558-51</v>
      </c>
      <c r="C18">
        <f t="shared" si="2"/>
        <v>1</v>
      </c>
      <c r="D18" t="str">
        <f>IFERROR(VLOOKUP(B18,Uvazky!B:D,3,0),"Nepritomne v zozname uvazkov")</f>
        <v>Úsek endoskopie</v>
      </c>
      <c r="E18">
        <f>SUMIF(Obraty_Vstup!F:F,A18,Obraty_Vstup!G:G)</f>
        <v>30854.917598051034</v>
      </c>
      <c r="F18" s="46">
        <f>VLOOKUP(A18,Obraty_Vstup!F:H,3,0)</f>
        <v>0.6</v>
      </c>
    </row>
    <row r="19" spans="1:6" x14ac:dyDescent="0.2">
      <c r="A19" t="s">
        <v>306</v>
      </c>
      <c r="B19" t="str">
        <f t="shared" si="1"/>
        <v>5-558-51</v>
      </c>
      <c r="C19">
        <f t="shared" si="2"/>
        <v>2</v>
      </c>
      <c r="D19" t="str">
        <f>IFERROR(VLOOKUP(B19,Uvazky!B:D,3,0),"Nepritomne v zozname uvazkov")</f>
        <v>Úsek endoskopie</v>
      </c>
      <c r="E19">
        <f>SUMIF(Obraty_Vstup!F:F,A19,Obraty_Vstup!G:G)</f>
        <v>77742.449831717575</v>
      </c>
      <c r="F19" s="46">
        <f>VLOOKUP(A19,Obraty_Vstup!F:H,3,0)</f>
        <v>0.4</v>
      </c>
    </row>
    <row r="20" spans="1:6" x14ac:dyDescent="0.2">
      <c r="A20" t="s">
        <v>305</v>
      </c>
      <c r="B20" t="str">
        <f t="shared" si="1"/>
        <v>5-558-51</v>
      </c>
      <c r="C20">
        <f t="shared" si="2"/>
        <v>3</v>
      </c>
      <c r="D20" t="str">
        <f>IFERROR(VLOOKUP(B20,Uvazky!B:D,3,0),"Nepritomne v zozname uvazkov")</f>
        <v>Úsek endoskopie</v>
      </c>
      <c r="E20">
        <f>SUMIF(Obraty_Vstup!F:F,A20,Obraty_Vstup!G:G)</f>
        <v>296.18774659448547</v>
      </c>
      <c r="F20" s="46">
        <f>VLOOKUP(A20,Obraty_Vstup!F:H,3,0)</f>
        <v>0.1</v>
      </c>
    </row>
  </sheetData>
  <autoFilter ref="A1:S20" xr:uid="{80B923CD-924E-45D5-95E2-7F220D49FF62}"/>
  <sortState xmlns:xlrd2="http://schemas.microsoft.com/office/spreadsheetml/2017/richdata2" ref="A3:A20">
    <sortCondition ref="A3:A2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D6E94-3F94-4FC9-A189-C9C16C8D3C7E}">
  <sheetPr>
    <tabColor theme="7" tint="0.59999389629810485"/>
  </sheetPr>
  <dimension ref="A1:AI160"/>
  <sheetViews>
    <sheetView workbookViewId="0">
      <pane ySplit="1" topLeftCell="A2" activePane="bottomLeft" state="frozen"/>
      <selection activeCell="O16" sqref="O16"/>
      <selection pane="bottomLeft" activeCell="L11" sqref="L11"/>
    </sheetView>
  </sheetViews>
  <sheetFormatPr defaultRowHeight="12.75" outlineLevelRow="1" x14ac:dyDescent="0.2"/>
  <cols>
    <col min="1" max="1" width="16" bestFit="1" customWidth="1"/>
    <col min="2" max="2" width="11.7109375" bestFit="1" customWidth="1"/>
    <col min="3" max="3" width="13.140625" bestFit="1" customWidth="1"/>
    <col min="4" max="4" width="26.7109375" bestFit="1" customWidth="1"/>
    <col min="5" max="5" width="23.28515625" style="2" bestFit="1" customWidth="1"/>
    <col min="6" max="6" width="21.5703125" style="2" bestFit="1" customWidth="1"/>
    <col min="7" max="7" width="16.140625" style="2" customWidth="1"/>
    <col min="8" max="8" width="10.7109375" bestFit="1" customWidth="1"/>
    <col min="9" max="9" width="4.28515625" customWidth="1"/>
    <col min="10" max="10" width="22.5703125" bestFit="1" customWidth="1"/>
    <col min="11" max="11" width="26.28515625" style="2" bestFit="1" customWidth="1"/>
    <col min="12" max="12" width="27.5703125" style="2" bestFit="1" customWidth="1"/>
    <col min="13" max="13" width="4" style="2" customWidth="1"/>
    <col min="14" max="17" width="4" customWidth="1"/>
    <col min="18" max="18" width="10.5703125" bestFit="1" customWidth="1"/>
    <col min="19" max="19" width="12.42578125" bestFit="1" customWidth="1"/>
    <col min="20" max="20" width="17.28515625" customWidth="1"/>
    <col min="22" max="22" width="16" customWidth="1"/>
    <col min="23" max="23" width="11.7109375" bestFit="1" customWidth="1"/>
    <col min="24" max="24" width="7.140625" bestFit="1" customWidth="1"/>
    <col min="25" max="25" width="10.140625" bestFit="1" customWidth="1"/>
    <col min="26" max="26" width="26.140625" style="2" bestFit="1" customWidth="1"/>
    <col min="27" max="27" width="24.85546875" bestFit="1" customWidth="1"/>
    <col min="30" max="30" width="16" customWidth="1"/>
    <col min="31" max="31" width="11.7109375" bestFit="1" customWidth="1"/>
    <col min="32" max="32" width="7.140625" bestFit="1" customWidth="1"/>
    <col min="33" max="33" width="10.140625" bestFit="1" customWidth="1"/>
    <col min="34" max="34" width="26.140625" style="2" bestFit="1" customWidth="1"/>
    <col min="35" max="35" width="24.85546875" bestFit="1" customWidth="1"/>
  </cols>
  <sheetData>
    <row r="1" spans="1:35" ht="15" x14ac:dyDescent="0.2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21" t="s">
        <v>125</v>
      </c>
      <c r="G1" s="21" t="s">
        <v>138</v>
      </c>
      <c r="H1" s="21" t="s">
        <v>139</v>
      </c>
      <c r="I1" s="29" t="s">
        <v>129</v>
      </c>
      <c r="J1" s="21" t="s">
        <v>111</v>
      </c>
      <c r="K1" s="21" t="s">
        <v>124</v>
      </c>
      <c r="L1" s="21" t="s">
        <v>123</v>
      </c>
      <c r="M1" s="29" t="s">
        <v>129</v>
      </c>
      <c r="N1" s="29" t="s">
        <v>129</v>
      </c>
      <c r="O1" s="29" t="s">
        <v>129</v>
      </c>
      <c r="P1" s="29" t="s">
        <v>129</v>
      </c>
      <c r="Q1" s="29" t="s">
        <v>129</v>
      </c>
      <c r="R1" s="28" t="s">
        <v>73</v>
      </c>
      <c r="S1" s="28" t="s">
        <v>118</v>
      </c>
      <c r="V1" s="3" t="s">
        <v>89</v>
      </c>
      <c r="W1" s="3" t="s">
        <v>311</v>
      </c>
      <c r="X1" s="3" t="s">
        <v>1</v>
      </c>
      <c r="Y1" s="3" t="s">
        <v>3</v>
      </c>
      <c r="Z1" s="3" t="s">
        <v>262</v>
      </c>
      <c r="AA1" t="s">
        <v>72</v>
      </c>
      <c r="AB1" s="10" t="s">
        <v>132</v>
      </c>
    </row>
    <row r="2" spans="1:35" x14ac:dyDescent="0.2">
      <c r="A2" s="3" t="s">
        <v>311</v>
      </c>
      <c r="B2" s="3" t="s">
        <v>1</v>
      </c>
      <c r="C2" s="3" t="s">
        <v>3</v>
      </c>
      <c r="D2" s="3" t="s">
        <v>89</v>
      </c>
      <c r="E2" t="s">
        <v>75</v>
      </c>
      <c r="F2" t="s">
        <v>263</v>
      </c>
      <c r="G2"/>
      <c r="K2"/>
      <c r="V2" t="s">
        <v>185</v>
      </c>
      <c r="W2" t="s">
        <v>280</v>
      </c>
      <c r="X2" t="s">
        <v>276</v>
      </c>
      <c r="Y2">
        <v>1</v>
      </c>
      <c r="Z2">
        <v>0.1</v>
      </c>
      <c r="AA2" s="46">
        <v>141373.64732719661</v>
      </c>
      <c r="AB2" s="2"/>
    </row>
    <row r="3" spans="1:35" x14ac:dyDescent="0.2">
      <c r="A3" t="s">
        <v>280</v>
      </c>
      <c r="B3" t="s">
        <v>276</v>
      </c>
      <c r="C3">
        <v>1</v>
      </c>
      <c r="D3" t="s">
        <v>185</v>
      </c>
      <c r="E3" s="46">
        <v>141373.64732719661</v>
      </c>
      <c r="F3">
        <v>0.1</v>
      </c>
      <c r="G3" s="7">
        <f>IFERROR(VLOOKUP(B3,KS_VU!C:H,6,0),0)</f>
        <v>56151924.875661075</v>
      </c>
      <c r="H3" s="17">
        <f>G3/$G$8</f>
        <v>0.15877773629209824</v>
      </c>
      <c r="J3" s="5">
        <f>$F$8*H3</f>
        <v>1.2225885694491565</v>
      </c>
      <c r="K3" s="5">
        <f>J3-F3</f>
        <v>1.1225885694491564</v>
      </c>
      <c r="L3" s="2">
        <f>$E$8*H3-E3</f>
        <v>-116031.18140687412</v>
      </c>
      <c r="R3" t="s">
        <v>133</v>
      </c>
      <c r="S3" t="s">
        <v>134</v>
      </c>
      <c r="V3" t="s">
        <v>185</v>
      </c>
      <c r="W3" t="s">
        <v>282</v>
      </c>
      <c r="X3" t="s">
        <v>276</v>
      </c>
      <c r="Y3">
        <v>2</v>
      </c>
      <c r="Z3">
        <v>0.1</v>
      </c>
      <c r="AA3" s="46">
        <v>3057.5370374451759</v>
      </c>
    </row>
    <row r="4" spans="1:35" x14ac:dyDescent="0.2">
      <c r="A4" t="s">
        <v>286</v>
      </c>
      <c r="B4" t="s">
        <v>292</v>
      </c>
      <c r="C4">
        <v>1</v>
      </c>
      <c r="D4" t="s">
        <v>260</v>
      </c>
      <c r="E4" s="46">
        <v>0</v>
      </c>
      <c r="F4">
        <v>0</v>
      </c>
      <c r="G4" s="7">
        <f>IFERROR(VLOOKUP(B4,KS_VU!C:H,6,0),0)</f>
        <v>6858494.5984252598</v>
      </c>
      <c r="H4" s="17">
        <f t="shared" ref="H4:H7" si="0">G4/$G$8</f>
        <v>1.9393391217147043E-2</v>
      </c>
      <c r="J4" s="5">
        <f t="shared" ref="J4:J7" si="1">$F$8*H4</f>
        <v>0.14932911237203222</v>
      </c>
      <c r="K4" s="5">
        <f t="shared" ref="K4:K7" si="2">J4-F4</f>
        <v>0.14932911237203222</v>
      </c>
      <c r="L4" s="2">
        <f t="shared" ref="L4:L7" si="3">$E$8*H4-E4</f>
        <v>3095.3732398343141</v>
      </c>
      <c r="R4" t="s">
        <v>133</v>
      </c>
      <c r="S4" t="s">
        <v>134</v>
      </c>
      <c r="V4" t="s">
        <v>185</v>
      </c>
      <c r="W4" t="s">
        <v>281</v>
      </c>
      <c r="X4" t="s">
        <v>276</v>
      </c>
      <c r="Y4">
        <v>3</v>
      </c>
      <c r="Z4">
        <v>0.1</v>
      </c>
      <c r="AA4" s="46">
        <v>377922.51318658539</v>
      </c>
      <c r="AB4" s="2"/>
    </row>
    <row r="5" spans="1:35" x14ac:dyDescent="0.2">
      <c r="A5" t="s">
        <v>283</v>
      </c>
      <c r="B5" t="s">
        <v>277</v>
      </c>
      <c r="C5">
        <v>1</v>
      </c>
      <c r="D5" t="s">
        <v>181</v>
      </c>
      <c r="E5" s="46">
        <v>18236.04677815819</v>
      </c>
      <c r="F5">
        <v>2.7</v>
      </c>
      <c r="G5" s="7">
        <f>IFERROR(VLOOKUP(B5,KS_VU!C:H,6,0),0)</f>
        <v>13780974.88735589</v>
      </c>
      <c r="H5" s="17">
        <f t="shared" si="0"/>
        <v>3.8967711282521932E-2</v>
      </c>
      <c r="J5" s="5">
        <f t="shared" si="1"/>
        <v>0.30005137687541888</v>
      </c>
      <c r="K5" s="5">
        <f t="shared" si="2"/>
        <v>-2.3999486231245815</v>
      </c>
      <c r="L5" s="2">
        <f t="shared" si="3"/>
        <v>-12016.422300369082</v>
      </c>
      <c r="R5" t="s">
        <v>133</v>
      </c>
      <c r="S5" t="s">
        <v>134</v>
      </c>
      <c r="V5" t="s">
        <v>183</v>
      </c>
      <c r="W5" t="s">
        <v>287</v>
      </c>
      <c r="X5" t="s">
        <v>279</v>
      </c>
      <c r="Y5">
        <v>1</v>
      </c>
      <c r="Z5">
        <v>1.4</v>
      </c>
      <c r="AA5" s="46">
        <v>0</v>
      </c>
      <c r="AB5" s="2"/>
    </row>
    <row r="6" spans="1:35" x14ac:dyDescent="0.2">
      <c r="A6" t="s">
        <v>287</v>
      </c>
      <c r="B6" t="s">
        <v>279</v>
      </c>
      <c r="C6">
        <v>1</v>
      </c>
      <c r="D6" t="s">
        <v>183</v>
      </c>
      <c r="E6" s="46">
        <v>0</v>
      </c>
      <c r="F6">
        <v>1.4</v>
      </c>
      <c r="G6" s="7">
        <f>IFERROR(VLOOKUP(B6,KS_VU!C:H,6,0),0)</f>
        <v>227554338.02541834</v>
      </c>
      <c r="H6" s="17">
        <f t="shared" si="0"/>
        <v>0.64344299425403251</v>
      </c>
      <c r="J6" s="5">
        <f t="shared" si="1"/>
        <v>4.9545110557560506</v>
      </c>
      <c r="K6" s="5">
        <f t="shared" si="2"/>
        <v>3.5545110557560506</v>
      </c>
      <c r="L6" s="2">
        <f t="shared" si="3"/>
        <v>102699.7394871197</v>
      </c>
      <c r="R6" t="s">
        <v>133</v>
      </c>
      <c r="S6" t="s">
        <v>134</v>
      </c>
      <c r="V6" t="s">
        <v>183</v>
      </c>
      <c r="W6" t="s">
        <v>290</v>
      </c>
      <c r="X6" t="s">
        <v>279</v>
      </c>
      <c r="Y6">
        <v>3</v>
      </c>
      <c r="Z6">
        <v>0.15</v>
      </c>
      <c r="AA6" s="46">
        <v>0</v>
      </c>
      <c r="AB6" s="2"/>
    </row>
    <row r="7" spans="1:35" x14ac:dyDescent="0.2">
      <c r="A7" t="s">
        <v>288</v>
      </c>
      <c r="B7" t="s">
        <v>278</v>
      </c>
      <c r="C7">
        <v>1</v>
      </c>
      <c r="D7" t="s">
        <v>182</v>
      </c>
      <c r="E7" s="46">
        <v>0</v>
      </c>
      <c r="F7">
        <v>3.5</v>
      </c>
      <c r="G7" s="7">
        <f>IFERROR(VLOOKUP(B7,KS_VU!C:H,6,0),0)</f>
        <v>49305391.422841601</v>
      </c>
      <c r="H7" s="17">
        <f t="shared" si="0"/>
        <v>0.13941816695420026</v>
      </c>
      <c r="J7" s="5">
        <f t="shared" si="1"/>
        <v>1.073519885547342</v>
      </c>
      <c r="K7" s="5">
        <f t="shared" si="2"/>
        <v>-2.4264801144526578</v>
      </c>
      <c r="L7" s="2">
        <f t="shared" si="3"/>
        <v>22252.490980289189</v>
      </c>
      <c r="R7" t="s">
        <v>133</v>
      </c>
      <c r="S7" t="s">
        <v>134</v>
      </c>
      <c r="V7" t="s">
        <v>181</v>
      </c>
      <c r="W7" t="s">
        <v>283</v>
      </c>
      <c r="X7" t="s">
        <v>277</v>
      </c>
      <c r="Y7">
        <v>1</v>
      </c>
      <c r="Z7">
        <v>2.7</v>
      </c>
      <c r="AA7" s="46">
        <v>18236.04677815819</v>
      </c>
      <c r="AB7" s="2"/>
    </row>
    <row r="8" spans="1:35" x14ac:dyDescent="0.2">
      <c r="A8" t="s">
        <v>45</v>
      </c>
      <c r="E8" s="46">
        <v>159609.69410535481</v>
      </c>
      <c r="F8">
        <v>7.7</v>
      </c>
      <c r="G8" s="54">
        <f>SUM(G3:G7)</f>
        <v>353651123.80970216</v>
      </c>
      <c r="H8" s="17"/>
      <c r="J8" s="5"/>
      <c r="K8" s="5"/>
      <c r="R8" t="s">
        <v>133</v>
      </c>
      <c r="S8" t="s">
        <v>134</v>
      </c>
      <c r="V8" t="s">
        <v>181</v>
      </c>
      <c r="W8" t="s">
        <v>285</v>
      </c>
      <c r="X8" t="s">
        <v>277</v>
      </c>
      <c r="Y8">
        <v>2</v>
      </c>
      <c r="Z8">
        <v>1.5</v>
      </c>
      <c r="AA8" s="46">
        <v>263.78293016646069</v>
      </c>
      <c r="AB8" s="2"/>
    </row>
    <row r="9" spans="1:35" x14ac:dyDescent="0.2">
      <c r="E9"/>
      <c r="F9"/>
      <c r="G9" s="7"/>
      <c r="H9" s="17"/>
      <c r="J9" s="5"/>
      <c r="K9" s="5"/>
      <c r="N9" s="18"/>
      <c r="O9" s="18"/>
      <c r="V9" t="s">
        <v>181</v>
      </c>
      <c r="W9" t="s">
        <v>284</v>
      </c>
      <c r="X9" t="s">
        <v>277</v>
      </c>
      <c r="Y9">
        <v>3</v>
      </c>
      <c r="Z9">
        <v>0.13</v>
      </c>
      <c r="AA9" s="46">
        <v>9969.8890018011753</v>
      </c>
      <c r="AB9" s="2"/>
    </row>
    <row r="10" spans="1:35" x14ac:dyDescent="0.2">
      <c r="E10"/>
      <c r="F10"/>
      <c r="G10" s="16"/>
      <c r="J10" s="5"/>
      <c r="K10" s="5"/>
      <c r="V10" t="s">
        <v>182</v>
      </c>
      <c r="W10" t="s">
        <v>288</v>
      </c>
      <c r="X10" t="s">
        <v>278</v>
      </c>
      <c r="Y10">
        <v>1</v>
      </c>
      <c r="Z10">
        <v>3.5</v>
      </c>
      <c r="AA10" s="46">
        <v>0</v>
      </c>
      <c r="AB10" s="2"/>
    </row>
    <row r="11" spans="1:35" x14ac:dyDescent="0.2">
      <c r="E11"/>
      <c r="F11"/>
      <c r="G11"/>
      <c r="K11"/>
      <c r="V11" t="s">
        <v>182</v>
      </c>
      <c r="W11" t="s">
        <v>291</v>
      </c>
      <c r="X11" t="s">
        <v>278</v>
      </c>
      <c r="Y11">
        <v>3</v>
      </c>
      <c r="Z11">
        <v>0</v>
      </c>
      <c r="AA11" s="46">
        <v>0</v>
      </c>
      <c r="AB11" s="2"/>
    </row>
    <row r="12" spans="1:35" x14ac:dyDescent="0.2">
      <c r="E12"/>
      <c r="F12"/>
      <c r="G12"/>
      <c r="K12"/>
      <c r="V12" t="s">
        <v>260</v>
      </c>
      <c r="W12" t="s">
        <v>286</v>
      </c>
      <c r="X12" t="s">
        <v>292</v>
      </c>
      <c r="Y12">
        <v>1</v>
      </c>
      <c r="Z12">
        <v>0</v>
      </c>
      <c r="AA12" s="46">
        <v>0</v>
      </c>
      <c r="AB12" s="2"/>
      <c r="AH12"/>
      <c r="AI12" s="46"/>
    </row>
    <row r="13" spans="1:35" x14ac:dyDescent="0.2">
      <c r="E13"/>
      <c r="F13"/>
      <c r="V13" t="s">
        <v>260</v>
      </c>
      <c r="W13" t="s">
        <v>289</v>
      </c>
      <c r="X13" t="s">
        <v>292</v>
      </c>
      <c r="Y13">
        <v>3</v>
      </c>
      <c r="Z13">
        <v>0</v>
      </c>
      <c r="AA13" s="46">
        <v>0</v>
      </c>
      <c r="AB13" s="2"/>
      <c r="AH13"/>
      <c r="AI13" s="46"/>
    </row>
    <row r="14" spans="1:35" x14ac:dyDescent="0.2">
      <c r="V14" t="s">
        <v>45</v>
      </c>
      <c r="Z14"/>
      <c r="AA14" s="46">
        <v>550823.41626135295</v>
      </c>
      <c r="AB14" s="2"/>
      <c r="AH14"/>
      <c r="AI14" s="46"/>
    </row>
    <row r="15" spans="1:35" x14ac:dyDescent="0.2">
      <c r="A15" s="3" t="s">
        <v>311</v>
      </c>
      <c r="B15" s="3" t="s">
        <v>1</v>
      </c>
      <c r="C15" s="3" t="s">
        <v>3</v>
      </c>
      <c r="D15" s="3" t="s">
        <v>89</v>
      </c>
      <c r="E15" t="s">
        <v>75</v>
      </c>
      <c r="F15" t="s">
        <v>263</v>
      </c>
      <c r="Z15"/>
      <c r="AB15" s="2"/>
      <c r="AH15"/>
    </row>
    <row r="16" spans="1:35" x14ac:dyDescent="0.2">
      <c r="A16" t="s">
        <v>281</v>
      </c>
      <c r="B16" t="s">
        <v>276</v>
      </c>
      <c r="C16">
        <v>3</v>
      </c>
      <c r="D16" t="s">
        <v>185</v>
      </c>
      <c r="E16" s="46">
        <v>377922.51318658539</v>
      </c>
      <c r="F16">
        <v>0.1</v>
      </c>
      <c r="G16" s="7">
        <f>IFERROR(VLOOKUP(B16,KS_VU!C:H,6,0),0)</f>
        <v>56151924.875661075</v>
      </c>
      <c r="H16" s="17">
        <f>G16/$G$21</f>
        <v>0.15877773629209824</v>
      </c>
      <c r="J16" s="5">
        <f>$F$21*H16</f>
        <v>0.31437991785835451</v>
      </c>
      <c r="K16" s="5">
        <f>J16-F16</f>
        <v>0.2143799178583545</v>
      </c>
      <c r="L16" s="2">
        <f>$E$21*H16-E16</f>
        <v>-297809.16737186769</v>
      </c>
      <c r="R16" t="s">
        <v>133</v>
      </c>
      <c r="S16" t="s">
        <v>135</v>
      </c>
      <c r="Z16"/>
      <c r="AB16" s="2"/>
      <c r="AH16"/>
    </row>
    <row r="17" spans="1:34" x14ac:dyDescent="0.2">
      <c r="A17" t="s">
        <v>289</v>
      </c>
      <c r="B17" t="s">
        <v>292</v>
      </c>
      <c r="C17">
        <v>3</v>
      </c>
      <c r="D17" t="s">
        <v>260</v>
      </c>
      <c r="E17" s="46">
        <v>116670.43946427312</v>
      </c>
      <c r="F17">
        <v>1.6</v>
      </c>
      <c r="G17" s="7">
        <f>IFERROR(VLOOKUP(B17,KS_VU!C:H,6,0),0)</f>
        <v>6858494.5984252598</v>
      </c>
      <c r="H17" s="17">
        <f t="shared" ref="H17:H20" si="4">G17/$G$21</f>
        <v>1.9393391217147043E-2</v>
      </c>
      <c r="J17" s="5">
        <f t="shared" ref="J17:J20" si="5">$F$21*H17</f>
        <v>3.8398914609951144E-2</v>
      </c>
      <c r="K17" s="5">
        <f t="shared" ref="K17:K20" si="6">J17-F17</f>
        <v>-1.561601085390049</v>
      </c>
      <c r="L17" s="2">
        <f t="shared" ref="L17:L20" si="7">$E$21*H17-E17</f>
        <v>-106885.25488246768</v>
      </c>
      <c r="R17" t="s">
        <v>133</v>
      </c>
      <c r="S17" t="s">
        <v>135</v>
      </c>
      <c r="Z17"/>
      <c r="AB17" s="2"/>
      <c r="AH17"/>
    </row>
    <row r="18" spans="1:34" x14ac:dyDescent="0.2">
      <c r="A18" t="s">
        <v>284</v>
      </c>
      <c r="B18" t="s">
        <v>277</v>
      </c>
      <c r="C18">
        <v>3</v>
      </c>
      <c r="D18" t="s">
        <v>181</v>
      </c>
      <c r="E18" s="46">
        <v>9969.8890018011753</v>
      </c>
      <c r="F18">
        <v>0.13</v>
      </c>
      <c r="G18" s="7">
        <f>IFERROR(VLOOKUP(B18,KS_VU!C:H,6,0),0)</f>
        <v>13780974.88735589</v>
      </c>
      <c r="H18" s="17">
        <f t="shared" si="4"/>
        <v>3.8967711282521932E-2</v>
      </c>
      <c r="J18" s="5">
        <f t="shared" si="5"/>
        <v>7.7156068339393424E-2</v>
      </c>
      <c r="K18" s="5">
        <f t="shared" si="6"/>
        <v>-5.284393166060658E-2</v>
      </c>
      <c r="L18" s="2">
        <f t="shared" si="7"/>
        <v>9691.7701356084999</v>
      </c>
      <c r="R18" t="s">
        <v>133</v>
      </c>
      <c r="S18" t="s">
        <v>135</v>
      </c>
      <c r="Z18"/>
      <c r="AB18" s="2"/>
      <c r="AH18"/>
    </row>
    <row r="19" spans="1:34" x14ac:dyDescent="0.2">
      <c r="A19" t="s">
        <v>290</v>
      </c>
      <c r="B19" t="s">
        <v>279</v>
      </c>
      <c r="C19">
        <v>3</v>
      </c>
      <c r="D19" t="s">
        <v>183</v>
      </c>
      <c r="E19" s="46">
        <v>0</v>
      </c>
      <c r="F19">
        <v>0.15</v>
      </c>
      <c r="G19" s="7">
        <f>IFERROR(VLOOKUP(B19,KS_VU!C:H,6,0),0)</f>
        <v>227554338.02541834</v>
      </c>
      <c r="H19" s="17">
        <f t="shared" si="4"/>
        <v>0.64344299425403251</v>
      </c>
      <c r="J19" s="5">
        <f t="shared" si="5"/>
        <v>1.2740171286229844</v>
      </c>
      <c r="K19" s="5">
        <f t="shared" si="6"/>
        <v>1.1240171286229845</v>
      </c>
      <c r="L19" s="2">
        <f t="shared" si="7"/>
        <v>324657.42562231061</v>
      </c>
      <c r="R19" t="s">
        <v>133</v>
      </c>
      <c r="S19" t="s">
        <v>135</v>
      </c>
      <c r="Z19"/>
      <c r="AB19" s="2"/>
      <c r="AH19"/>
    </row>
    <row r="20" spans="1:34" x14ac:dyDescent="0.2">
      <c r="A20" t="s">
        <v>291</v>
      </c>
      <c r="B20" t="s">
        <v>278</v>
      </c>
      <c r="C20">
        <v>3</v>
      </c>
      <c r="D20" t="s">
        <v>182</v>
      </c>
      <c r="E20" s="46">
        <v>0</v>
      </c>
      <c r="F20">
        <v>0</v>
      </c>
      <c r="G20" s="7">
        <f>IFERROR(VLOOKUP(B20,KS_VU!C:H,6,0),0)</f>
        <v>49305391.422841601</v>
      </c>
      <c r="H20" s="17">
        <f t="shared" si="4"/>
        <v>0.13941816695420026</v>
      </c>
      <c r="J20" s="5">
        <f t="shared" si="5"/>
        <v>0.27604797056931651</v>
      </c>
      <c r="K20" s="5">
        <f t="shared" si="6"/>
        <v>0.27604797056931651</v>
      </c>
      <c r="L20" s="2">
        <f t="shared" si="7"/>
        <v>70345.226496416217</v>
      </c>
      <c r="R20" t="s">
        <v>133</v>
      </c>
      <c r="S20" t="s">
        <v>135</v>
      </c>
      <c r="Z20"/>
      <c r="AB20" s="2"/>
      <c r="AH20"/>
    </row>
    <row r="21" spans="1:34" x14ac:dyDescent="0.2">
      <c r="A21" t="s">
        <v>45</v>
      </c>
      <c r="E21" s="46">
        <v>504562.8416526597</v>
      </c>
      <c r="F21">
        <v>1.98</v>
      </c>
      <c r="G21" s="54">
        <f>SUM(G16:G20)</f>
        <v>353651123.80970216</v>
      </c>
      <c r="H21" s="17"/>
      <c r="J21" s="5"/>
      <c r="K21" s="5"/>
      <c r="R21" t="s">
        <v>133</v>
      </c>
      <c r="S21" t="s">
        <v>135</v>
      </c>
      <c r="Z21"/>
      <c r="AB21" s="2"/>
      <c r="AH21"/>
    </row>
    <row r="22" spans="1:34" x14ac:dyDescent="0.2">
      <c r="E22"/>
      <c r="F22"/>
      <c r="J22" s="5"/>
      <c r="K22" s="5"/>
      <c r="Z22"/>
      <c r="AB22" s="2"/>
      <c r="AH22"/>
    </row>
    <row r="23" spans="1:34" x14ac:dyDescent="0.2">
      <c r="E23"/>
      <c r="F23"/>
      <c r="Z23"/>
      <c r="AB23" s="2"/>
      <c r="AH23"/>
    </row>
    <row r="24" spans="1:34" x14ac:dyDescent="0.2">
      <c r="E24"/>
      <c r="F24"/>
      <c r="Z24"/>
      <c r="AB24" s="2"/>
      <c r="AH24"/>
    </row>
    <row r="25" spans="1:34" hidden="1" outlineLevel="1" x14ac:dyDescent="0.2">
      <c r="E25"/>
      <c r="F25"/>
      <c r="Z25"/>
      <c r="AB25" s="2"/>
      <c r="AH25"/>
    </row>
    <row r="26" spans="1:34" hidden="1" outlineLevel="1" x14ac:dyDescent="0.2">
      <c r="E26"/>
      <c r="F26"/>
      <c r="Z26"/>
      <c r="AB26" s="2"/>
      <c r="AH26"/>
    </row>
    <row r="27" spans="1:34" hidden="1" outlineLevel="1" x14ac:dyDescent="0.2">
      <c r="E27"/>
      <c r="F27"/>
      <c r="Z27"/>
      <c r="AB27" s="2"/>
      <c r="AH27"/>
    </row>
    <row r="28" spans="1:34" hidden="1" outlineLevel="1" x14ac:dyDescent="0.2">
      <c r="E28"/>
      <c r="F28"/>
      <c r="Z28"/>
      <c r="AB28" s="2"/>
      <c r="AH28"/>
    </row>
    <row r="29" spans="1:34" hidden="1" outlineLevel="1" x14ac:dyDescent="0.2">
      <c r="E29"/>
      <c r="F29"/>
      <c r="Z29"/>
      <c r="AB29" s="2"/>
      <c r="AH29"/>
    </row>
    <row r="30" spans="1:34" hidden="1" outlineLevel="1" x14ac:dyDescent="0.2">
      <c r="Z30"/>
      <c r="AB30" s="2"/>
      <c r="AH30"/>
    </row>
    <row r="31" spans="1:34" hidden="1" outlineLevel="1" x14ac:dyDescent="0.2">
      <c r="Z31"/>
      <c r="AB31" s="2"/>
      <c r="AH31"/>
    </row>
    <row r="32" spans="1:34" hidden="1" outlineLevel="1" x14ac:dyDescent="0.2">
      <c r="Z32"/>
      <c r="AB32" s="2"/>
      <c r="AH32"/>
    </row>
    <row r="33" spans="6:34" hidden="1" outlineLevel="1" x14ac:dyDescent="0.2">
      <c r="Z33"/>
      <c r="AB33" s="2"/>
      <c r="AH33"/>
    </row>
    <row r="34" spans="6:34" hidden="1" outlineLevel="1" x14ac:dyDescent="0.2">
      <c r="Z34"/>
      <c r="AB34" s="2"/>
      <c r="AH34"/>
    </row>
    <row r="35" spans="6:34" hidden="1" outlineLevel="1" x14ac:dyDescent="0.2">
      <c r="Z35"/>
      <c r="AB35" s="2"/>
      <c r="AH35"/>
    </row>
    <row r="36" spans="6:34" hidden="1" outlineLevel="1" x14ac:dyDescent="0.2">
      <c r="Z36"/>
      <c r="AB36" s="2"/>
      <c r="AH36"/>
    </row>
    <row r="37" spans="6:34" hidden="1" outlineLevel="1" x14ac:dyDescent="0.2">
      <c r="Z37"/>
      <c r="AB37" s="2"/>
      <c r="AH37"/>
    </row>
    <row r="38" spans="6:34" hidden="1" outlineLevel="1" x14ac:dyDescent="0.2">
      <c r="Z38"/>
      <c r="AB38" s="2"/>
      <c r="AH38"/>
    </row>
    <row r="39" spans="6:34" hidden="1" outlineLevel="1" x14ac:dyDescent="0.2">
      <c r="Z39"/>
      <c r="AB39" s="2"/>
      <c r="AH39"/>
    </row>
    <row r="40" spans="6:34" hidden="1" outlineLevel="1" x14ac:dyDescent="0.2">
      <c r="Z40"/>
      <c r="AB40" s="2"/>
      <c r="AH40"/>
    </row>
    <row r="41" spans="6:34" hidden="1" outlineLevel="1" x14ac:dyDescent="0.2">
      <c r="Z41"/>
      <c r="AB41" s="2"/>
      <c r="AH41"/>
    </row>
    <row r="42" spans="6:34" hidden="1" outlineLevel="1" x14ac:dyDescent="0.2">
      <c r="Z42"/>
      <c r="AB42" s="2"/>
      <c r="AH42"/>
    </row>
    <row r="43" spans="6:34" hidden="1" outlineLevel="1" x14ac:dyDescent="0.2">
      <c r="Z43"/>
    </row>
    <row r="44" spans="6:34" hidden="1" outlineLevel="1" x14ac:dyDescent="0.2">
      <c r="Z44"/>
    </row>
    <row r="45" spans="6:34" hidden="1" outlineLevel="1" x14ac:dyDescent="0.2">
      <c r="Z45"/>
    </row>
    <row r="46" spans="6:34" hidden="1" outlineLevel="1" x14ac:dyDescent="0.2">
      <c r="F46"/>
      <c r="G46"/>
      <c r="Z46"/>
    </row>
    <row r="47" spans="6:34" hidden="1" outlineLevel="1" x14ac:dyDescent="0.2">
      <c r="F47"/>
      <c r="G47"/>
      <c r="Z47"/>
    </row>
    <row r="48" spans="6:34" hidden="1" outlineLevel="1" x14ac:dyDescent="0.2">
      <c r="F48"/>
      <c r="G48"/>
      <c r="Z48"/>
    </row>
    <row r="49" spans="6:34" hidden="1" outlineLevel="1" x14ac:dyDescent="0.2">
      <c r="F49"/>
      <c r="G49"/>
      <c r="Z49"/>
    </row>
    <row r="50" spans="6:34" hidden="1" outlineLevel="1" x14ac:dyDescent="0.2">
      <c r="F50"/>
      <c r="G50"/>
      <c r="Z50"/>
    </row>
    <row r="51" spans="6:34" hidden="1" outlineLevel="1" x14ac:dyDescent="0.2">
      <c r="F51"/>
      <c r="G51"/>
      <c r="Z51"/>
    </row>
    <row r="52" spans="6:34" hidden="1" outlineLevel="1" x14ac:dyDescent="0.2">
      <c r="F52"/>
      <c r="G52"/>
      <c r="Z52"/>
    </row>
    <row r="53" spans="6:34" hidden="1" outlineLevel="1" x14ac:dyDescent="0.2">
      <c r="F53"/>
      <c r="G53"/>
      <c r="Z53"/>
    </row>
    <row r="54" spans="6:34" hidden="1" outlineLevel="1" x14ac:dyDescent="0.2">
      <c r="F54"/>
      <c r="G54"/>
      <c r="Z54"/>
      <c r="AH54"/>
    </row>
    <row r="55" spans="6:34" hidden="1" outlineLevel="1" x14ac:dyDescent="0.2">
      <c r="F55"/>
      <c r="G55"/>
      <c r="Z55"/>
      <c r="AH55"/>
    </row>
    <row r="56" spans="6:34" hidden="1" outlineLevel="1" x14ac:dyDescent="0.2">
      <c r="F56"/>
      <c r="G56"/>
      <c r="Z56"/>
      <c r="AH56"/>
    </row>
    <row r="57" spans="6:34" hidden="1" outlineLevel="1" x14ac:dyDescent="0.2">
      <c r="F57"/>
      <c r="G57"/>
      <c r="Z57"/>
      <c r="AH57"/>
    </row>
    <row r="58" spans="6:34" hidden="1" outlineLevel="1" x14ac:dyDescent="0.2">
      <c r="F58"/>
      <c r="G58"/>
      <c r="Z58"/>
      <c r="AH58"/>
    </row>
    <row r="59" spans="6:34" hidden="1" outlineLevel="1" x14ac:dyDescent="0.2">
      <c r="F59"/>
      <c r="G59"/>
      <c r="Z59"/>
      <c r="AH59"/>
    </row>
    <row r="60" spans="6:34" hidden="1" outlineLevel="1" x14ac:dyDescent="0.2">
      <c r="F60"/>
      <c r="G60"/>
      <c r="Z60"/>
      <c r="AH60"/>
    </row>
    <row r="61" spans="6:34" hidden="1" outlineLevel="1" x14ac:dyDescent="0.2">
      <c r="F61"/>
      <c r="G61"/>
      <c r="Z61"/>
      <c r="AH61"/>
    </row>
    <row r="62" spans="6:34" hidden="1" outlineLevel="1" x14ac:dyDescent="0.2">
      <c r="F62"/>
      <c r="G62"/>
      <c r="Z62"/>
      <c r="AH62"/>
    </row>
    <row r="63" spans="6:34" hidden="1" outlineLevel="1" x14ac:dyDescent="0.2">
      <c r="Z63"/>
      <c r="AH63"/>
    </row>
    <row r="64" spans="6:34" hidden="1" outlineLevel="1" x14ac:dyDescent="0.2">
      <c r="Z64"/>
      <c r="AH64"/>
    </row>
    <row r="65" spans="26:34" hidden="1" outlineLevel="1" x14ac:dyDescent="0.2">
      <c r="Z65"/>
      <c r="AH65"/>
    </row>
    <row r="66" spans="26:34" hidden="1" outlineLevel="1" x14ac:dyDescent="0.2">
      <c r="Z66"/>
      <c r="AH66"/>
    </row>
    <row r="67" spans="26:34" hidden="1" outlineLevel="1" x14ac:dyDescent="0.2">
      <c r="Z67"/>
      <c r="AH67"/>
    </row>
    <row r="68" spans="26:34" hidden="1" outlineLevel="1" x14ac:dyDescent="0.2">
      <c r="Z68"/>
      <c r="AH68"/>
    </row>
    <row r="69" spans="26:34" hidden="1" outlineLevel="1" x14ac:dyDescent="0.2">
      <c r="Z69"/>
      <c r="AH69"/>
    </row>
    <row r="70" spans="26:34" hidden="1" outlineLevel="1" x14ac:dyDescent="0.2">
      <c r="Z70"/>
      <c r="AH70"/>
    </row>
    <row r="71" spans="26:34" hidden="1" outlineLevel="1" x14ac:dyDescent="0.2">
      <c r="Z71"/>
      <c r="AH71"/>
    </row>
    <row r="72" spans="26:34" hidden="1" outlineLevel="1" x14ac:dyDescent="0.2">
      <c r="Z72"/>
      <c r="AH72"/>
    </row>
    <row r="73" spans="26:34" hidden="1" outlineLevel="1" x14ac:dyDescent="0.2">
      <c r="Z73"/>
      <c r="AH73"/>
    </row>
    <row r="74" spans="26:34" hidden="1" outlineLevel="1" x14ac:dyDescent="0.2">
      <c r="Z74"/>
      <c r="AH74"/>
    </row>
    <row r="75" spans="26:34" hidden="1" outlineLevel="1" x14ac:dyDescent="0.2">
      <c r="Z75"/>
      <c r="AH75"/>
    </row>
    <row r="76" spans="26:34" hidden="1" outlineLevel="1" x14ac:dyDescent="0.2">
      <c r="Z76"/>
      <c r="AH76"/>
    </row>
    <row r="77" spans="26:34" hidden="1" outlineLevel="1" x14ac:dyDescent="0.2">
      <c r="Z77"/>
      <c r="AH77"/>
    </row>
    <row r="78" spans="26:34" hidden="1" outlineLevel="1" x14ac:dyDescent="0.2">
      <c r="Z78"/>
      <c r="AH78"/>
    </row>
    <row r="79" spans="26:34" hidden="1" outlineLevel="1" x14ac:dyDescent="0.2">
      <c r="Z79"/>
      <c r="AH79"/>
    </row>
    <row r="80" spans="26:34" hidden="1" outlineLevel="1" x14ac:dyDescent="0.2">
      <c r="Z80"/>
      <c r="AH80"/>
    </row>
    <row r="81" spans="26:34" hidden="1" outlineLevel="1" x14ac:dyDescent="0.2">
      <c r="Z81"/>
      <c r="AH81"/>
    </row>
    <row r="82" spans="26:34" hidden="1" outlineLevel="1" x14ac:dyDescent="0.2">
      <c r="Z82"/>
      <c r="AH82"/>
    </row>
    <row r="83" spans="26:34" hidden="1" outlineLevel="1" x14ac:dyDescent="0.2">
      <c r="Z83"/>
      <c r="AH83"/>
    </row>
    <row r="84" spans="26:34" hidden="1" outlineLevel="1" x14ac:dyDescent="0.2">
      <c r="Z84"/>
      <c r="AH84"/>
    </row>
    <row r="85" spans="26:34" hidden="1" outlineLevel="1" x14ac:dyDescent="0.2">
      <c r="Z85"/>
      <c r="AH85"/>
    </row>
    <row r="86" spans="26:34" hidden="1" outlineLevel="1" x14ac:dyDescent="0.2">
      <c r="Z86"/>
      <c r="AH86"/>
    </row>
    <row r="87" spans="26:34" hidden="1" outlineLevel="1" x14ac:dyDescent="0.2">
      <c r="Z87"/>
      <c r="AH87"/>
    </row>
    <row r="88" spans="26:34" hidden="1" outlineLevel="1" x14ac:dyDescent="0.2">
      <c r="Z88"/>
      <c r="AH88"/>
    </row>
    <row r="89" spans="26:34" hidden="1" outlineLevel="1" x14ac:dyDescent="0.2">
      <c r="Z89"/>
      <c r="AH89"/>
    </row>
    <row r="90" spans="26:34" hidden="1" outlineLevel="1" x14ac:dyDescent="0.2">
      <c r="Z90"/>
      <c r="AH90"/>
    </row>
    <row r="91" spans="26:34" hidden="1" outlineLevel="1" x14ac:dyDescent="0.2">
      <c r="Z91"/>
      <c r="AH91"/>
    </row>
    <row r="92" spans="26:34" hidden="1" outlineLevel="1" x14ac:dyDescent="0.2">
      <c r="Z92"/>
      <c r="AH92"/>
    </row>
    <row r="93" spans="26:34" hidden="1" outlineLevel="1" x14ac:dyDescent="0.2">
      <c r="Z93"/>
      <c r="AH93"/>
    </row>
    <row r="94" spans="26:34" hidden="1" outlineLevel="1" x14ac:dyDescent="0.2">
      <c r="Z94"/>
      <c r="AH94"/>
    </row>
    <row r="95" spans="26:34" hidden="1" outlineLevel="1" x14ac:dyDescent="0.2">
      <c r="Z95"/>
      <c r="AH95"/>
    </row>
    <row r="96" spans="26:34" hidden="1" outlineLevel="1" x14ac:dyDescent="0.2">
      <c r="Z96"/>
      <c r="AH96"/>
    </row>
    <row r="97" spans="22:34" hidden="1" outlineLevel="1" x14ac:dyDescent="0.2">
      <c r="Z97"/>
      <c r="AH97"/>
    </row>
    <row r="98" spans="22:34" hidden="1" outlineLevel="1" x14ac:dyDescent="0.2">
      <c r="Z98"/>
      <c r="AH98"/>
    </row>
    <row r="99" spans="22:34" hidden="1" outlineLevel="1" x14ac:dyDescent="0.2">
      <c r="Z99"/>
      <c r="AH99"/>
    </row>
    <row r="100" spans="22:34" collapsed="1" x14ac:dyDescent="0.2">
      <c r="Z100"/>
      <c r="AH100"/>
    </row>
    <row r="101" spans="22:34" x14ac:dyDescent="0.2">
      <c r="Z101"/>
      <c r="AH101"/>
    </row>
    <row r="102" spans="22:34" x14ac:dyDescent="0.2">
      <c r="V102" s="3" t="s">
        <v>126</v>
      </c>
      <c r="W102" s="3" t="s">
        <v>128</v>
      </c>
      <c r="X102" s="3" t="s">
        <v>127</v>
      </c>
      <c r="Y102" s="3" t="s">
        <v>3</v>
      </c>
      <c r="Z102" t="s">
        <v>136</v>
      </c>
      <c r="AA102" t="s">
        <v>137</v>
      </c>
      <c r="AB102" s="6" t="s">
        <v>107</v>
      </c>
      <c r="AH102"/>
    </row>
    <row r="103" spans="22:34" x14ac:dyDescent="0.2">
      <c r="V103" t="s">
        <v>185</v>
      </c>
      <c r="W103" t="s">
        <v>280</v>
      </c>
      <c r="X103" t="s">
        <v>276</v>
      </c>
      <c r="Y103">
        <v>1</v>
      </c>
      <c r="Z103" s="46"/>
      <c r="AA103" s="46"/>
      <c r="AH103"/>
    </row>
    <row r="104" spans="22:34" x14ac:dyDescent="0.2">
      <c r="V104" t="s">
        <v>185</v>
      </c>
      <c r="W104" t="s">
        <v>282</v>
      </c>
      <c r="X104" t="s">
        <v>276</v>
      </c>
      <c r="Y104">
        <v>2</v>
      </c>
      <c r="Z104" s="46"/>
      <c r="AA104" s="46"/>
      <c r="AH104"/>
    </row>
    <row r="105" spans="22:34" x14ac:dyDescent="0.2">
      <c r="V105" t="s">
        <v>185</v>
      </c>
      <c r="W105" t="s">
        <v>281</v>
      </c>
      <c r="X105" t="s">
        <v>276</v>
      </c>
      <c r="Y105">
        <v>3</v>
      </c>
      <c r="Z105" s="46"/>
      <c r="AA105" s="46"/>
      <c r="AH105"/>
    </row>
    <row r="106" spans="22:34" x14ac:dyDescent="0.2">
      <c r="V106" t="s">
        <v>260</v>
      </c>
      <c r="W106" t="s">
        <v>286</v>
      </c>
      <c r="X106" t="s">
        <v>292</v>
      </c>
      <c r="Y106">
        <v>1</v>
      </c>
      <c r="Z106" s="46"/>
      <c r="AA106" s="46"/>
      <c r="AH106"/>
    </row>
    <row r="107" spans="22:34" x14ac:dyDescent="0.2">
      <c r="V107" t="s">
        <v>260</v>
      </c>
      <c r="W107" t="s">
        <v>289</v>
      </c>
      <c r="X107" t="s">
        <v>292</v>
      </c>
      <c r="Y107">
        <v>3</v>
      </c>
      <c r="Z107" s="46">
        <v>1.6</v>
      </c>
      <c r="AA107" s="46">
        <v>116670.43946427312</v>
      </c>
      <c r="AH107"/>
    </row>
    <row r="108" spans="22:34" x14ac:dyDescent="0.2">
      <c r="V108" t="s">
        <v>181</v>
      </c>
      <c r="W108" t="s">
        <v>283</v>
      </c>
      <c r="X108" t="s">
        <v>277</v>
      </c>
      <c r="Y108">
        <v>1</v>
      </c>
      <c r="Z108" s="46"/>
      <c r="AA108" s="46"/>
      <c r="AH108"/>
    </row>
    <row r="109" spans="22:34" x14ac:dyDescent="0.2">
      <c r="V109" t="s">
        <v>181</v>
      </c>
      <c r="W109" t="s">
        <v>285</v>
      </c>
      <c r="X109" t="s">
        <v>277</v>
      </c>
      <c r="Y109">
        <v>2</v>
      </c>
      <c r="Z109" s="46"/>
      <c r="AA109" s="46"/>
      <c r="AH109"/>
    </row>
    <row r="110" spans="22:34" x14ac:dyDescent="0.2">
      <c r="V110" t="s">
        <v>181</v>
      </c>
      <c r="W110" t="s">
        <v>284</v>
      </c>
      <c r="X110" t="s">
        <v>277</v>
      </c>
      <c r="Y110">
        <v>3</v>
      </c>
      <c r="Z110" s="46"/>
      <c r="AA110" s="46"/>
      <c r="AH110"/>
    </row>
    <row r="111" spans="22:34" x14ac:dyDescent="0.2">
      <c r="V111" t="s">
        <v>183</v>
      </c>
      <c r="W111" t="s">
        <v>287</v>
      </c>
      <c r="X111" t="s">
        <v>279</v>
      </c>
      <c r="Y111">
        <v>1</v>
      </c>
      <c r="Z111" s="46"/>
      <c r="AA111" s="46"/>
      <c r="AH111"/>
    </row>
    <row r="112" spans="22:34" x14ac:dyDescent="0.2">
      <c r="V112" t="s">
        <v>183</v>
      </c>
      <c r="W112" t="s">
        <v>290</v>
      </c>
      <c r="X112" t="s">
        <v>279</v>
      </c>
      <c r="Y112">
        <v>3</v>
      </c>
      <c r="Z112" s="46"/>
      <c r="AA112" s="46"/>
      <c r="AH112"/>
    </row>
    <row r="113" spans="22:34" x14ac:dyDescent="0.2">
      <c r="V113" t="s">
        <v>182</v>
      </c>
      <c r="W113" t="s">
        <v>288</v>
      </c>
      <c r="X113" t="s">
        <v>278</v>
      </c>
      <c r="Y113">
        <v>1</v>
      </c>
      <c r="Z113" s="46"/>
      <c r="AA113" s="46"/>
      <c r="AH113"/>
    </row>
    <row r="114" spans="22:34" x14ac:dyDescent="0.2">
      <c r="V114" t="s">
        <v>182</v>
      </c>
      <c r="W114" t="s">
        <v>291</v>
      </c>
      <c r="X114" t="s">
        <v>278</v>
      </c>
      <c r="Y114">
        <v>3</v>
      </c>
      <c r="Z114" s="46"/>
      <c r="AA114" s="46"/>
      <c r="AH114"/>
    </row>
    <row r="115" spans="22:34" x14ac:dyDescent="0.2">
      <c r="V115" t="s">
        <v>45</v>
      </c>
      <c r="Z115" s="46">
        <v>1.6</v>
      </c>
      <c r="AA115" s="46">
        <v>116670.43946427312</v>
      </c>
      <c r="AH115"/>
    </row>
    <row r="116" spans="22:34" x14ac:dyDescent="0.2">
      <c r="Z116"/>
      <c r="AH116"/>
    </row>
    <row r="117" spans="22:34" x14ac:dyDescent="0.2">
      <c r="Z117"/>
      <c r="AH117"/>
    </row>
    <row r="118" spans="22:34" x14ac:dyDescent="0.2">
      <c r="Z118"/>
      <c r="AH118"/>
    </row>
    <row r="119" spans="22:34" x14ac:dyDescent="0.2">
      <c r="Z119"/>
      <c r="AH119"/>
    </row>
    <row r="120" spans="22:34" x14ac:dyDescent="0.2">
      <c r="Z120"/>
      <c r="AH120"/>
    </row>
    <row r="121" spans="22:34" x14ac:dyDescent="0.2">
      <c r="Z121"/>
      <c r="AH121"/>
    </row>
    <row r="122" spans="22:34" x14ac:dyDescent="0.2">
      <c r="Z122"/>
      <c r="AH122"/>
    </row>
    <row r="123" spans="22:34" x14ac:dyDescent="0.2">
      <c r="Z123"/>
      <c r="AH123"/>
    </row>
    <row r="124" spans="22:34" x14ac:dyDescent="0.2">
      <c r="Z124"/>
      <c r="AH124"/>
    </row>
    <row r="125" spans="22:34" x14ac:dyDescent="0.2">
      <c r="Z125"/>
      <c r="AH125"/>
    </row>
    <row r="126" spans="22:34" x14ac:dyDescent="0.2">
      <c r="Z126"/>
      <c r="AH126"/>
    </row>
    <row r="127" spans="22:34" x14ac:dyDescent="0.2">
      <c r="Z127"/>
      <c r="AH127"/>
    </row>
    <row r="128" spans="22:34" x14ac:dyDescent="0.2">
      <c r="Z128"/>
      <c r="AH128"/>
    </row>
    <row r="129" spans="26:34" x14ac:dyDescent="0.2">
      <c r="Z129"/>
      <c r="AH129"/>
    </row>
    <row r="130" spans="26:34" x14ac:dyDescent="0.2">
      <c r="Z130"/>
      <c r="AH130"/>
    </row>
    <row r="131" spans="26:34" x14ac:dyDescent="0.2">
      <c r="Z131"/>
      <c r="AH131"/>
    </row>
    <row r="132" spans="26:34" x14ac:dyDescent="0.2">
      <c r="Z132"/>
      <c r="AH132"/>
    </row>
    <row r="133" spans="26:34" x14ac:dyDescent="0.2">
      <c r="Z133"/>
      <c r="AH133"/>
    </row>
    <row r="134" spans="26:34" x14ac:dyDescent="0.2">
      <c r="Z134"/>
      <c r="AH134"/>
    </row>
    <row r="135" spans="26:34" x14ac:dyDescent="0.2">
      <c r="Z135"/>
      <c r="AH135"/>
    </row>
    <row r="136" spans="26:34" x14ac:dyDescent="0.2">
      <c r="Z136"/>
      <c r="AH136"/>
    </row>
    <row r="137" spans="26:34" x14ac:dyDescent="0.2">
      <c r="Z137"/>
      <c r="AH137"/>
    </row>
    <row r="138" spans="26:34" x14ac:dyDescent="0.2">
      <c r="Z138"/>
      <c r="AH138"/>
    </row>
    <row r="139" spans="26:34" x14ac:dyDescent="0.2">
      <c r="Z139"/>
      <c r="AH139"/>
    </row>
    <row r="140" spans="26:34" x14ac:dyDescent="0.2">
      <c r="Z140"/>
      <c r="AH140"/>
    </row>
    <row r="141" spans="26:34" x14ac:dyDescent="0.2">
      <c r="Z141"/>
      <c r="AH141"/>
    </row>
    <row r="142" spans="26:34" x14ac:dyDescent="0.2">
      <c r="Z142"/>
      <c r="AH142"/>
    </row>
    <row r="143" spans="26:34" x14ac:dyDescent="0.2">
      <c r="Z143"/>
      <c r="AH143"/>
    </row>
    <row r="144" spans="26:34" x14ac:dyDescent="0.2">
      <c r="Z144"/>
      <c r="AH144"/>
    </row>
    <row r="145" spans="26:34" x14ac:dyDescent="0.2">
      <c r="Z145"/>
      <c r="AH145"/>
    </row>
    <row r="146" spans="26:34" x14ac:dyDescent="0.2">
      <c r="Z146"/>
      <c r="AH146"/>
    </row>
    <row r="147" spans="26:34" x14ac:dyDescent="0.2">
      <c r="Z147"/>
      <c r="AH147"/>
    </row>
    <row r="148" spans="26:34" x14ac:dyDescent="0.2">
      <c r="Z148"/>
      <c r="AH148"/>
    </row>
    <row r="149" spans="26:34" x14ac:dyDescent="0.2">
      <c r="Z149"/>
      <c r="AH149"/>
    </row>
    <row r="150" spans="26:34" x14ac:dyDescent="0.2">
      <c r="Z150"/>
      <c r="AH150"/>
    </row>
    <row r="151" spans="26:34" x14ac:dyDescent="0.2">
      <c r="Z151"/>
      <c r="AH151"/>
    </row>
    <row r="152" spans="26:34" x14ac:dyDescent="0.2">
      <c r="Z152"/>
      <c r="AH152"/>
    </row>
    <row r="153" spans="26:34" x14ac:dyDescent="0.2">
      <c r="Z153"/>
      <c r="AH153"/>
    </row>
    <row r="154" spans="26:34" x14ac:dyDescent="0.2">
      <c r="Z154"/>
      <c r="AH154"/>
    </row>
    <row r="155" spans="26:34" x14ac:dyDescent="0.2">
      <c r="Z155"/>
      <c r="AH155"/>
    </row>
    <row r="156" spans="26:34" x14ac:dyDescent="0.2">
      <c r="Z156"/>
      <c r="AH156"/>
    </row>
    <row r="157" spans="26:34" x14ac:dyDescent="0.2">
      <c r="Z157"/>
      <c r="AH157"/>
    </row>
    <row r="158" spans="26:34" x14ac:dyDescent="0.2">
      <c r="Z158"/>
      <c r="AH158"/>
    </row>
    <row r="159" spans="26:34" x14ac:dyDescent="0.2">
      <c r="Z159"/>
      <c r="AH159"/>
    </row>
    <row r="160" spans="26:34" x14ac:dyDescent="0.2">
      <c r="Z160"/>
      <c r="AH16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59DE0-DA4B-4DA6-88DE-44C38CC12A43}">
  <sheetPr>
    <tabColor theme="7" tint="0.59999389629810485"/>
  </sheetPr>
  <dimension ref="A1:S1644"/>
  <sheetViews>
    <sheetView zoomScaleNormal="100" workbookViewId="0">
      <pane ySplit="1" topLeftCell="A2" activePane="bottomLeft" state="frozen"/>
      <selection activeCell="O16" sqref="O16"/>
      <selection pane="bottomLeft" activeCell="F18" sqref="F18"/>
    </sheetView>
  </sheetViews>
  <sheetFormatPr defaultRowHeight="12.75" x14ac:dyDescent="0.2"/>
  <cols>
    <col min="1" max="1" width="16" style="65" bestFit="1" customWidth="1"/>
    <col min="2" max="2" width="14" style="65" bestFit="1" customWidth="1"/>
    <col min="3" max="3" width="7" style="65" bestFit="1" customWidth="1"/>
    <col min="4" max="4" width="32.140625" style="65" bestFit="1" customWidth="1"/>
    <col min="5" max="5" width="11.28515625" style="2" bestFit="1" customWidth="1"/>
    <col min="6" max="6" width="35.140625" style="65" bestFit="1" customWidth="1"/>
    <col min="7" max="7" width="26.42578125" style="65" bestFit="1" customWidth="1"/>
    <col min="8" max="8" width="27.42578125" style="65" bestFit="1" customWidth="1"/>
    <col min="9" max="9" width="5.140625" style="65" customWidth="1"/>
    <col min="10" max="10" width="22.5703125" style="65" bestFit="1" customWidth="1"/>
    <col min="11" max="11" width="26.28515625" style="65" bestFit="1" customWidth="1"/>
    <col min="12" max="12" width="24.85546875" style="65" bestFit="1" customWidth="1"/>
    <col min="13" max="13" width="10.5703125" style="65" bestFit="1" customWidth="1"/>
    <col min="14" max="14" width="14.85546875" style="65" bestFit="1" customWidth="1"/>
    <col min="15" max="15" width="14.85546875" style="65" customWidth="1"/>
    <col min="16" max="16" width="30.28515625" style="65" bestFit="1" customWidth="1"/>
    <col min="17" max="17" width="23.7109375" style="65" bestFit="1" customWidth="1"/>
    <col min="18" max="18" width="6.28515625" style="65" bestFit="1" customWidth="1"/>
    <col min="19" max="19" width="59.42578125" style="65" bestFit="1" customWidth="1"/>
    <col min="20" max="20" width="10.140625" style="65" bestFit="1" customWidth="1"/>
    <col min="21" max="21" width="9.140625" style="65"/>
    <col min="22" max="22" width="30.28515625" style="65" customWidth="1"/>
    <col min="23" max="23" width="28" style="65" bestFit="1" customWidth="1"/>
    <col min="24" max="24" width="9.140625" style="65"/>
    <col min="25" max="25" width="25.140625" style="65" bestFit="1" customWidth="1"/>
    <col min="26" max="26" width="13.28515625" style="65" bestFit="1" customWidth="1"/>
    <col min="27" max="27" width="9.140625" style="65"/>
    <col min="28" max="28" width="29.42578125" style="65" customWidth="1"/>
    <col min="29" max="16384" width="9.140625" style="65"/>
  </cols>
  <sheetData>
    <row r="1" spans="1:19" ht="15" x14ac:dyDescent="0.2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21" t="s">
        <v>125</v>
      </c>
      <c r="G1" s="28" t="s">
        <v>266</v>
      </c>
      <c r="H1" s="28" t="s">
        <v>267</v>
      </c>
      <c r="I1" s="29" t="s">
        <v>129</v>
      </c>
      <c r="J1" s="21" t="s">
        <v>111</v>
      </c>
      <c r="K1" s="21" t="s">
        <v>124</v>
      </c>
      <c r="L1" s="21" t="s">
        <v>123</v>
      </c>
      <c r="M1" s="21" t="s">
        <v>122</v>
      </c>
      <c r="N1" s="28" t="s">
        <v>121</v>
      </c>
      <c r="O1" s="21" t="s">
        <v>316</v>
      </c>
      <c r="P1" s="21" t="s">
        <v>120</v>
      </c>
      <c r="Q1" s="21" t="s">
        <v>119</v>
      </c>
      <c r="R1" s="28" t="s">
        <v>73</v>
      </c>
      <c r="S1" s="28" t="s">
        <v>118</v>
      </c>
    </row>
    <row r="2" spans="1:19" ht="15" x14ac:dyDescent="0.25">
      <c r="A2" s="66"/>
      <c r="B2" s="30" t="str">
        <f t="shared" ref="B2" si="0">LEFT(A2,8)</f>
        <v/>
      </c>
      <c r="C2" s="67">
        <f>_xlfn.NUMBERVALUE(MID(A2,10,1))</f>
        <v>0</v>
      </c>
      <c r="D2" s="62" t="str">
        <f>IFERROR(VLOOKUP(B2,Uvazky!B:D,3,0),"Nepritomne v zozname uvazkov")</f>
        <v>Nepritomne v zozname uvazkov</v>
      </c>
      <c r="E2" s="31">
        <f>SUMIF(Obraty_Vstup!F:F,A2,Obraty_Vstup!G:G)</f>
        <v>0</v>
      </c>
      <c r="F2" s="30" t="e">
        <f>VLOOKUP(A2,Obraty_Vstup!F:H,3,0)</f>
        <v>#N/A</v>
      </c>
      <c r="G2" s="30">
        <f>25*52</f>
        <v>1300</v>
      </c>
      <c r="H2" s="30">
        <f>40*52</f>
        <v>2080</v>
      </c>
      <c r="I2" s="30"/>
      <c r="J2" s="30">
        <f>G2/H2</f>
        <v>0.625</v>
      </c>
      <c r="K2" s="30" t="e">
        <f>J2-F2</f>
        <v>#N/A</v>
      </c>
      <c r="L2" s="30" t="e">
        <f>IF(K2&lt;=0,K2/F2*E2,-Q2)</f>
        <v>#N/A</v>
      </c>
      <c r="M2" s="66" t="str">
        <f>LEFT(N2,8)</f>
        <v/>
      </c>
      <c r="N2" s="66"/>
      <c r="O2" s="66" t="e">
        <f>VLOOKUP(M2,Uvazky!B:D,3,0)</f>
        <v>#N/A</v>
      </c>
      <c r="P2" s="66" t="e">
        <f>-K2</f>
        <v>#N/A</v>
      </c>
      <c r="Q2" s="68" t="e">
        <f>IF(P2&lt;0,P2/(VLOOKUP(N2,Obraty_Vstup!F:H,3,0))*SUMIF(Obraty_Vstup!F:G,N2,Obraty_Vstup!G:G),-L2)</f>
        <v>#N/A</v>
      </c>
      <c r="R2" s="66"/>
      <c r="S2" s="66"/>
    </row>
    <row r="3" spans="1:19" ht="15" x14ac:dyDescent="0.25">
      <c r="A3" t="s">
        <v>241</v>
      </c>
      <c r="B3" s="14" t="str">
        <f t="shared" ref="B3:B24" si="1">LEFT(A3,8)</f>
        <v>2-001-84</v>
      </c>
      <c r="C3" s="65">
        <f t="shared" ref="C3:C24" si="2">_xlfn.NUMBERVALUE(MID(A3,10,1))</f>
        <v>1</v>
      </c>
      <c r="D3" s="61" t="str">
        <f>IFERROR(VLOOKUP(B3,Uvazky!B:D,3,0),"Nepritomne v zozname uvazkov")</f>
        <v>Interná ambulancia</v>
      </c>
      <c r="E3" s="15">
        <f>SUMIF(Obraty_Vstup!F:F,A3,Obraty_Vstup!G:G)</f>
        <v>11094.199488425</v>
      </c>
      <c r="F3" s="14">
        <f>VLOOKUP(A3,Obraty_Vstup!F:H,3,0)</f>
        <v>0.7</v>
      </c>
      <c r="G3" s="14"/>
      <c r="H3" s="14"/>
      <c r="I3" s="14"/>
      <c r="J3" s="14"/>
      <c r="K3" s="14"/>
      <c r="L3" s="14"/>
    </row>
    <row r="4" spans="1:19" ht="15" x14ac:dyDescent="0.25">
      <c r="A4" t="s">
        <v>243</v>
      </c>
      <c r="B4" s="14" t="str">
        <f t="shared" si="1"/>
        <v>2-001-84</v>
      </c>
      <c r="C4" s="65">
        <f t="shared" si="2"/>
        <v>2</v>
      </c>
      <c r="D4" s="61" t="str">
        <f>IFERROR(VLOOKUP(B4,Uvazky!B:D,3,0),"Nepritomne v zozname uvazkov")</f>
        <v>Interná ambulancia</v>
      </c>
      <c r="E4" s="15">
        <f>SUMIF(Obraty_Vstup!F:F,A4,Obraty_Vstup!G:G)</f>
        <v>244.74343031155098</v>
      </c>
      <c r="F4" s="14">
        <f>VLOOKUP(A4,Obraty_Vstup!F:H,3,0)</f>
        <v>0.3</v>
      </c>
      <c r="G4" s="14"/>
      <c r="H4" s="14"/>
      <c r="I4" s="14"/>
      <c r="J4" s="14"/>
      <c r="K4" s="14"/>
      <c r="L4" s="14"/>
    </row>
    <row r="5" spans="1:19" ht="15" x14ac:dyDescent="0.25">
      <c r="A5" t="s">
        <v>242</v>
      </c>
      <c r="B5" s="14" t="str">
        <f t="shared" si="1"/>
        <v>2-001-84</v>
      </c>
      <c r="C5" s="65">
        <f t="shared" si="2"/>
        <v>3</v>
      </c>
      <c r="D5" s="61" t="str">
        <f>IFERROR(VLOOKUP(B5,Uvazky!B:D,3,0),"Nepritomne v zozname uvazkov")</f>
        <v>Interná ambulancia</v>
      </c>
      <c r="E5" s="15">
        <f>SUMIF(Obraty_Vstup!F:F,A5,Obraty_Vstup!G:G)</f>
        <v>107.01140906371599</v>
      </c>
      <c r="F5" s="14">
        <f>VLOOKUP(A5,Obraty_Vstup!F:H,3,0)</f>
        <v>0.15</v>
      </c>
      <c r="G5" s="14"/>
      <c r="H5" s="14"/>
      <c r="I5" s="14"/>
      <c r="J5" s="14"/>
      <c r="K5" s="14"/>
      <c r="L5" s="14"/>
    </row>
    <row r="6" spans="1:19" ht="15" x14ac:dyDescent="0.25">
      <c r="A6" t="s">
        <v>244</v>
      </c>
      <c r="B6" s="14" t="str">
        <f t="shared" si="1"/>
        <v>2-007-99</v>
      </c>
      <c r="C6" s="65">
        <f t="shared" si="2"/>
        <v>1</v>
      </c>
      <c r="D6" s="61" t="str">
        <f>IFERROR(VLOOKUP(B6,Uvazky!B:D,3,0),"Nepritomne v zozname uvazkov")</f>
        <v>Detská príjmová amb.</v>
      </c>
      <c r="E6" s="15">
        <f>SUMIF(Obraty_Vstup!F:F,A6,Obraty_Vstup!G:G)</f>
        <v>26076.172286911558</v>
      </c>
      <c r="F6" s="14">
        <f>VLOOKUP(A6,Obraty_Vstup!F:H,3,0)</f>
        <v>1.5</v>
      </c>
      <c r="G6" s="14"/>
      <c r="H6" s="14"/>
      <c r="I6" s="14"/>
      <c r="J6" s="14"/>
      <c r="K6" s="14"/>
      <c r="L6" s="14"/>
    </row>
    <row r="7" spans="1:19" ht="15" x14ac:dyDescent="0.25">
      <c r="A7" t="s">
        <v>246</v>
      </c>
      <c r="B7" s="14" t="str">
        <f t="shared" si="1"/>
        <v>2-007-99</v>
      </c>
      <c r="C7" s="65">
        <f t="shared" si="2"/>
        <v>2</v>
      </c>
      <c r="D7" s="61" t="str">
        <f>IFERROR(VLOOKUP(B7,Uvazky!B:D,3,0),"Nepritomne v zozname uvazkov")</f>
        <v>Detská príjmová amb.</v>
      </c>
      <c r="E7" s="15">
        <f>SUMIF(Obraty_Vstup!F:F,A7,Obraty_Vstup!G:G)</f>
        <v>20737.517024694866</v>
      </c>
      <c r="F7" s="14">
        <f>VLOOKUP(A7,Obraty_Vstup!F:H,3,0)</f>
        <v>1</v>
      </c>
      <c r="G7" s="14"/>
      <c r="H7" s="14"/>
      <c r="I7" s="14"/>
      <c r="J7" s="14"/>
      <c r="K7" s="14"/>
      <c r="L7" s="14"/>
    </row>
    <row r="8" spans="1:19" ht="15" x14ac:dyDescent="0.25">
      <c r="A8" t="s">
        <v>245</v>
      </c>
      <c r="B8" s="14" t="str">
        <f t="shared" si="1"/>
        <v>2-007-99</v>
      </c>
      <c r="C8" s="65">
        <f t="shared" si="2"/>
        <v>3</v>
      </c>
      <c r="D8" s="61" t="str">
        <f>IFERROR(VLOOKUP(B8,Uvazky!B:D,3,0),"Nepritomne v zozname uvazkov")</f>
        <v>Detská príjmová amb.</v>
      </c>
      <c r="E8" s="15">
        <f>SUMIF(Obraty_Vstup!F:F,A8,Obraty_Vstup!G:G)</f>
        <v>43.754045229346303</v>
      </c>
      <c r="F8" s="14">
        <f>VLOOKUP(A8,Obraty_Vstup!F:H,3,0)</f>
        <v>0.15</v>
      </c>
      <c r="G8" s="14"/>
      <c r="H8" s="14"/>
      <c r="I8" s="14"/>
      <c r="J8" s="14"/>
      <c r="K8" s="14"/>
      <c r="L8" s="14"/>
    </row>
    <row r="9" spans="1:19" ht="15" x14ac:dyDescent="0.25">
      <c r="A9" t="s">
        <v>247</v>
      </c>
      <c r="B9" s="14" t="str">
        <f t="shared" si="1"/>
        <v>2-009-22</v>
      </c>
      <c r="C9" s="65">
        <f t="shared" si="2"/>
        <v>1</v>
      </c>
      <c r="D9" s="61" t="str">
        <f>IFERROR(VLOOKUP(B9,Uvazky!B:D,3,0),"Nepritomne v zozname uvazkov")</f>
        <v>Gynekologická príjmová amb.</v>
      </c>
      <c r="E9" s="15">
        <f>SUMIF(Obraty_Vstup!F:F,A9,Obraty_Vstup!G:G)</f>
        <v>9.2138268249710329</v>
      </c>
      <c r="F9" s="14">
        <f>VLOOKUP(A9,Obraty_Vstup!F:H,3,0)</f>
        <v>0.1</v>
      </c>
      <c r="G9" s="14"/>
      <c r="H9" s="14"/>
      <c r="I9" s="14"/>
      <c r="J9" s="14"/>
      <c r="K9" s="14"/>
      <c r="L9" s="14"/>
    </row>
    <row r="10" spans="1:19" ht="15" x14ac:dyDescent="0.25">
      <c r="A10" t="s">
        <v>248</v>
      </c>
      <c r="B10" s="14" t="str">
        <f t="shared" si="1"/>
        <v>2-010-43</v>
      </c>
      <c r="C10" s="65">
        <f t="shared" si="2"/>
        <v>1</v>
      </c>
      <c r="D10" s="61" t="str">
        <f>IFERROR(VLOOKUP(B10,Uvazky!B:D,3,0),"Nepritomne v zozname uvazkov")</f>
        <v>Chirurgická ambulancia</v>
      </c>
      <c r="E10" s="15">
        <f>SUMIF(Obraty_Vstup!F:F,A10,Obraty_Vstup!G:G)</f>
        <v>10552.765088111359</v>
      </c>
      <c r="F10" s="14">
        <f>VLOOKUP(A10,Obraty_Vstup!F:H,3,0)</f>
        <v>0.1</v>
      </c>
      <c r="G10" s="14">
        <f>30*52</f>
        <v>1560</v>
      </c>
      <c r="H10" s="14">
        <f>40*52</f>
        <v>2080</v>
      </c>
      <c r="I10" s="14"/>
      <c r="J10" s="14">
        <f>G10/H10</f>
        <v>0.75</v>
      </c>
      <c r="K10" s="14">
        <f>J10-F10</f>
        <v>0.65</v>
      </c>
      <c r="L10" s="14">
        <f ca="1">IF(K10&lt;=0,K10/F10*E10,-Q10)</f>
        <v>9593.994512049605</v>
      </c>
      <c r="M10" s="65" t="str">
        <f>LEFT(N10,8)</f>
        <v>1-010-01</v>
      </c>
      <c r="N10" s="65" t="s">
        <v>201</v>
      </c>
      <c r="O10" s="65" t="str">
        <f>VLOOKUP(M10,Uvazky!B:D,3,0)</f>
        <v>Chirurgické oddelenie</v>
      </c>
      <c r="P10" s="65">
        <f>-K10</f>
        <v>-0.65</v>
      </c>
      <c r="Q10" s="65">
        <f ca="1">IF(P10&lt;0,P10/(VLOOKUP(N10,Obraty_Vstup!F:H,3,0))*SUMIF(Obraty_Vstup!F:G,N10,Obraty_Vstup!G:G),-L10)</f>
        <v>-9593.994512049605</v>
      </c>
      <c r="R10" s="65" t="s">
        <v>95</v>
      </c>
    </row>
    <row r="11" spans="1:19" ht="15" x14ac:dyDescent="0.25">
      <c r="A11" t="s">
        <v>250</v>
      </c>
      <c r="B11" s="14" t="str">
        <f t="shared" si="1"/>
        <v>2-010-43</v>
      </c>
      <c r="C11" s="65">
        <f t="shared" si="2"/>
        <v>2</v>
      </c>
      <c r="D11" s="61" t="str">
        <f>IFERROR(VLOOKUP(B11,Uvazky!B:D,3,0),"Nepritomne v zozname uvazkov")</f>
        <v>Chirurgická ambulancia</v>
      </c>
      <c r="E11" s="15">
        <f>SUMIF(Obraty_Vstup!F:F,A11,Obraty_Vstup!G:G)</f>
        <v>15247.70390726734</v>
      </c>
      <c r="F11" s="14">
        <f>VLOOKUP(A11,Obraty_Vstup!F:H,3,0)</f>
        <v>0.1</v>
      </c>
      <c r="G11" s="14"/>
      <c r="H11" s="14"/>
      <c r="I11" s="14"/>
      <c r="J11" s="14"/>
      <c r="K11" s="14"/>
      <c r="L11" s="14"/>
    </row>
    <row r="12" spans="1:19" ht="15" x14ac:dyDescent="0.25">
      <c r="A12" t="s">
        <v>249</v>
      </c>
      <c r="B12" s="14" t="str">
        <f t="shared" si="1"/>
        <v>2-010-43</v>
      </c>
      <c r="C12" s="65">
        <f t="shared" si="2"/>
        <v>3</v>
      </c>
      <c r="D12" s="61" t="str">
        <f>IFERROR(VLOOKUP(B12,Uvazky!B:D,3,0),"Nepritomne v zozname uvazkov")</f>
        <v>Chirurgická ambulancia</v>
      </c>
      <c r="E12" s="15">
        <f>SUMIF(Obraty_Vstup!F:F,A12,Obraty_Vstup!G:G)</f>
        <v>1239.9690024406593</v>
      </c>
      <c r="F12" s="14">
        <f>VLOOKUP(A12,Obraty_Vstup!F:H,3,0)</f>
        <v>0.15</v>
      </c>
      <c r="G12" s="14"/>
      <c r="H12" s="14"/>
      <c r="I12" s="14"/>
      <c r="J12" s="14"/>
      <c r="K12" s="14"/>
      <c r="L12" s="14"/>
    </row>
    <row r="13" spans="1:19" ht="15" x14ac:dyDescent="0.25">
      <c r="A13" t="s">
        <v>251</v>
      </c>
      <c r="B13" s="14" t="str">
        <f t="shared" si="1"/>
        <v>2-011-39</v>
      </c>
      <c r="C13" s="65">
        <f t="shared" si="2"/>
        <v>1</v>
      </c>
      <c r="D13" s="61" t="str">
        <f>IFERROR(VLOOKUP(B13,Uvazky!B:D,3,0),"Nepritomne v zozname uvazkov")</f>
        <v>Ortopedická ambulancia</v>
      </c>
      <c r="E13" s="15">
        <f>SUMIF(Obraty_Vstup!F:F,A13,Obraty_Vstup!G:G)</f>
        <v>68876.367854822747</v>
      </c>
      <c r="F13" s="14">
        <f>VLOOKUP(A13,Obraty_Vstup!F:H,3,0)</f>
        <v>0.6</v>
      </c>
      <c r="G13" s="14"/>
      <c r="H13" s="14"/>
      <c r="I13" s="14"/>
      <c r="J13" s="14"/>
      <c r="K13" s="14"/>
      <c r="L13" s="14"/>
      <c r="M13" s="65" t="str">
        <f>LEFT(N13,8)</f>
        <v/>
      </c>
    </row>
    <row r="14" spans="1:19" ht="15" x14ac:dyDescent="0.25">
      <c r="A14" t="s">
        <v>253</v>
      </c>
      <c r="B14" s="14" t="str">
        <f t="shared" si="1"/>
        <v>2-011-39</v>
      </c>
      <c r="C14" s="65">
        <f t="shared" si="2"/>
        <v>2</v>
      </c>
      <c r="D14" s="61" t="str">
        <f>IFERROR(VLOOKUP(B14,Uvazky!B:D,3,0),"Nepritomne v zozname uvazkov")</f>
        <v>Ortopedická ambulancia</v>
      </c>
      <c r="E14" s="15">
        <f>SUMIF(Obraty_Vstup!F:F,A14,Obraty_Vstup!G:G)</f>
        <v>17029.674645169831</v>
      </c>
      <c r="F14" s="14">
        <f>VLOOKUP(A14,Obraty_Vstup!F:H,3,0)</f>
        <v>0.25</v>
      </c>
      <c r="G14" s="14"/>
      <c r="H14" s="14"/>
      <c r="I14" s="14"/>
      <c r="J14" s="14"/>
      <c r="K14" s="14"/>
      <c r="L14" s="14"/>
    </row>
    <row r="15" spans="1:19" ht="15" x14ac:dyDescent="0.25">
      <c r="A15" t="s">
        <v>252</v>
      </c>
      <c r="B15" s="14" t="str">
        <f t="shared" si="1"/>
        <v>2-011-39</v>
      </c>
      <c r="C15" s="65">
        <f t="shared" si="2"/>
        <v>3</v>
      </c>
      <c r="D15" s="61" t="str">
        <f>IFERROR(VLOOKUP(B15,Uvazky!B:D,3,0),"Nepritomne v zozname uvazkov")</f>
        <v>Ortopedická ambulancia</v>
      </c>
      <c r="E15" s="15">
        <f>SUMIF(Obraty_Vstup!F:F,A15,Obraty_Vstup!G:G)</f>
        <v>181.0149107998682</v>
      </c>
      <c r="F15" s="14">
        <f>VLOOKUP(A15,Obraty_Vstup!F:H,3,0)</f>
        <v>0.1</v>
      </c>
      <c r="G15" s="14"/>
      <c r="H15" s="14"/>
      <c r="I15" s="14"/>
      <c r="J15" s="14"/>
      <c r="K15" s="14"/>
      <c r="L15" s="14"/>
    </row>
    <row r="16" spans="1:19" ht="15" x14ac:dyDescent="0.25">
      <c r="A16" t="s">
        <v>254</v>
      </c>
      <c r="B16" s="14" t="str">
        <f t="shared" si="1"/>
        <v>2-013-49</v>
      </c>
      <c r="C16" s="65">
        <f t="shared" si="2"/>
        <v>1</v>
      </c>
      <c r="D16" s="61" t="str">
        <f>IFERROR(VLOOKUP(B16,Uvazky!B:D,3,0),"Nepritomne v zozname uvazkov")</f>
        <v>Traumatologická ambulancia</v>
      </c>
      <c r="E16" s="15">
        <f>SUMIF(Obraty_Vstup!F:F,A16,Obraty_Vstup!G:G)</f>
        <v>24799.894825178944</v>
      </c>
      <c r="F16" s="14">
        <f>VLOOKUP(A16,Obraty_Vstup!F:H,3,0)</f>
        <v>1</v>
      </c>
      <c r="G16" s="14"/>
      <c r="H16" s="14"/>
      <c r="I16" s="14"/>
      <c r="J16" s="14"/>
      <c r="K16" s="14"/>
      <c r="L16" s="14"/>
    </row>
    <row r="17" spans="1:18" ht="15" x14ac:dyDescent="0.25">
      <c r="A17" t="s">
        <v>256</v>
      </c>
      <c r="B17" s="14" t="str">
        <f t="shared" si="1"/>
        <v>2-013-49</v>
      </c>
      <c r="C17" s="65">
        <f t="shared" si="2"/>
        <v>2</v>
      </c>
      <c r="D17" s="61" t="str">
        <f>IFERROR(VLOOKUP(B17,Uvazky!B:D,3,0),"Nepritomne v zozname uvazkov")</f>
        <v>Traumatologická ambulancia</v>
      </c>
      <c r="E17" s="15">
        <f>SUMIF(Obraty_Vstup!F:F,A17,Obraty_Vstup!G:G)</f>
        <v>1348.7494763088268</v>
      </c>
      <c r="F17" s="14">
        <f>VLOOKUP(A17,Obraty_Vstup!F:H,3,0)</f>
        <v>0.5</v>
      </c>
      <c r="G17" s="14"/>
      <c r="H17" s="14"/>
      <c r="I17" s="14"/>
      <c r="J17" s="14"/>
      <c r="K17" s="14"/>
      <c r="L17" s="14"/>
    </row>
    <row r="18" spans="1:18" ht="15" x14ac:dyDescent="0.25">
      <c r="A18" t="s">
        <v>255</v>
      </c>
      <c r="B18" s="14" t="str">
        <f t="shared" si="1"/>
        <v>2-013-49</v>
      </c>
      <c r="C18" s="65">
        <f t="shared" si="2"/>
        <v>3</v>
      </c>
      <c r="D18" s="61" t="str">
        <f>IFERROR(VLOOKUP(B18,Uvazky!B:D,3,0),"Nepritomne v zozname uvazkov")</f>
        <v>Traumatologická ambulancia</v>
      </c>
      <c r="E18" s="15">
        <f>SUMIF(Obraty_Vstup!F:F,A18,Obraty_Vstup!G:G)</f>
        <v>1395.3574969059387</v>
      </c>
      <c r="F18" s="14">
        <f>VLOOKUP(A18,Obraty_Vstup!F:H,3,0)</f>
        <v>0.15</v>
      </c>
      <c r="G18" s="14"/>
      <c r="H18" s="14"/>
      <c r="I18" s="14"/>
      <c r="J18" s="14"/>
      <c r="K18" s="14"/>
      <c r="L18" s="14"/>
    </row>
    <row r="19" spans="1:18" ht="15" x14ac:dyDescent="0.25">
      <c r="A19" t="s">
        <v>257</v>
      </c>
      <c r="B19" s="14" t="str">
        <f t="shared" si="1"/>
        <v>2-049-78</v>
      </c>
      <c r="C19" s="65">
        <f t="shared" si="2"/>
        <v>1</v>
      </c>
      <c r="D19" s="61" t="str">
        <f>IFERROR(VLOOKUP(B19,Uvazky!B:D,3,0),"Nepritomne v zozname uvazkov")</f>
        <v>Kardiologická ambulancia</v>
      </c>
      <c r="E19" s="15">
        <f>SUMIF(Obraty_Vstup!F:F,A19,Obraty_Vstup!G:G)</f>
        <v>27304.167640952051</v>
      </c>
      <c r="F19" s="14">
        <f>VLOOKUP(A19,Obraty_Vstup!F:H,3,0)</f>
        <v>4</v>
      </c>
      <c r="G19" s="14"/>
      <c r="H19" s="14"/>
      <c r="I19" s="14"/>
      <c r="J19" s="14"/>
      <c r="K19" s="14"/>
      <c r="L19" s="14"/>
    </row>
    <row r="20" spans="1:18" ht="15" x14ac:dyDescent="0.25">
      <c r="A20" t="s">
        <v>259</v>
      </c>
      <c r="B20" s="14" t="str">
        <f t="shared" si="1"/>
        <v>2-049-78</v>
      </c>
      <c r="C20" s="65">
        <f t="shared" si="2"/>
        <v>2</v>
      </c>
      <c r="D20" s="61" t="str">
        <f>IFERROR(VLOOKUP(B20,Uvazky!B:D,3,0),"Nepritomne v zozname uvazkov")</f>
        <v>Kardiologická ambulancia</v>
      </c>
      <c r="E20" s="15">
        <f>SUMIF(Obraty_Vstup!F:F,A20,Obraty_Vstup!G:G)</f>
        <v>10471.015550735747</v>
      </c>
      <c r="F20" s="14">
        <f>VLOOKUP(A20,Obraty_Vstup!F:H,3,0)</f>
        <v>0.5</v>
      </c>
      <c r="G20" s="14"/>
      <c r="H20" s="14"/>
      <c r="I20" s="14"/>
      <c r="J20" s="14"/>
      <c r="K20" s="14"/>
      <c r="L20" s="14"/>
    </row>
    <row r="21" spans="1:18" ht="15" x14ac:dyDescent="0.25">
      <c r="A21" t="s">
        <v>258</v>
      </c>
      <c r="B21" s="14" t="str">
        <f t="shared" si="1"/>
        <v>2-049-78</v>
      </c>
      <c r="C21" s="65">
        <f t="shared" si="2"/>
        <v>3</v>
      </c>
      <c r="D21" s="61" t="str">
        <f>IFERROR(VLOOKUP(B21,Uvazky!B:D,3,0),"Nepritomne v zozname uvazkov")</f>
        <v>Kardiologická ambulancia</v>
      </c>
      <c r="E21" s="15">
        <f>SUMIF(Obraty_Vstup!F:F,A21,Obraty_Vstup!G:G)</f>
        <v>56.36508085913519</v>
      </c>
      <c r="F21" s="14">
        <f>VLOOKUP(A21,Obraty_Vstup!F:H,3,0)</f>
        <v>0.25</v>
      </c>
      <c r="G21" s="14"/>
      <c r="H21" s="14"/>
      <c r="I21" s="14"/>
      <c r="J21" s="14"/>
      <c r="K21" s="14"/>
      <c r="L21" s="14"/>
    </row>
    <row r="22" spans="1:18" ht="15" x14ac:dyDescent="0.25">
      <c r="A22" t="s">
        <v>312</v>
      </c>
      <c r="B22" s="14" t="str">
        <f t="shared" si="1"/>
        <v>8-975-49</v>
      </c>
      <c r="C22" s="65">
        <f t="shared" si="2"/>
        <v>1</v>
      </c>
      <c r="D22" s="61" t="str">
        <f>IFERROR(VLOOKUP(B22,Uvazky!B:D,3,0),"Nepritomne v zozname uvazkov")</f>
        <v>Urgentný príjem</v>
      </c>
      <c r="E22" s="15">
        <f>SUMIF(Obraty_Vstup!F:F,A22,Obraty_Vstup!G:G)</f>
        <v>193587.17116534055</v>
      </c>
      <c r="F22" s="14">
        <f>VLOOKUP(A22,Obraty_Vstup!F:H,3,0)</f>
        <v>0.15</v>
      </c>
      <c r="G22" s="14">
        <f>24*7*52</f>
        <v>8736</v>
      </c>
      <c r="H22" s="14">
        <f>40*52</f>
        <v>2080</v>
      </c>
      <c r="I22" s="14"/>
      <c r="J22" s="14">
        <f>G22/H22</f>
        <v>4.2</v>
      </c>
      <c r="K22" s="14">
        <f>J22-F22</f>
        <v>4.05</v>
      </c>
      <c r="L22" s="14">
        <f ca="1">IF(K22&lt;=0,K22/F22*E22,-Q22)</f>
        <v>59777.96580584754</v>
      </c>
      <c r="M22" s="65" t="str">
        <f>LEFT(N22,8)</f>
        <v>1-010-01</v>
      </c>
      <c r="N22" s="65" t="s">
        <v>201</v>
      </c>
      <c r="O22" s="65" t="str">
        <f>VLOOKUP(M22,Uvazky!B:D,3,0)</f>
        <v>Chirurgické oddelenie</v>
      </c>
      <c r="P22" s="65">
        <f>-K22</f>
        <v>-4.05</v>
      </c>
      <c r="Q22" s="65">
        <f ca="1">IF(P22&lt;0,P22/(VLOOKUP(N22,Obraty_Vstup!F:H,3,0))*SUMIF(Obraty_Vstup!F:G,N22,Obraty_Vstup!G:G),-L22)</f>
        <v>-59777.96580584754</v>
      </c>
      <c r="R22" s="65" t="s">
        <v>95</v>
      </c>
    </row>
    <row r="23" spans="1:18" ht="15" x14ac:dyDescent="0.25">
      <c r="A23" t="s">
        <v>313</v>
      </c>
      <c r="B23" s="14" t="str">
        <f t="shared" si="1"/>
        <v>8-975-49</v>
      </c>
      <c r="C23" s="65">
        <f t="shared" si="2"/>
        <v>2</v>
      </c>
      <c r="D23" s="61" t="str">
        <f>IFERROR(VLOOKUP(B23,Uvazky!B:D,3,0),"Nepritomne v zozname uvazkov")</f>
        <v>Urgentný príjem</v>
      </c>
      <c r="E23" s="15">
        <f>SUMIF(Obraty_Vstup!F:F,A23,Obraty_Vstup!G:G)</f>
        <v>316327.99763057765</v>
      </c>
      <c r="F23" s="14">
        <f>VLOOKUP(A23,Obraty_Vstup!F:H,3,0)</f>
        <v>7.5</v>
      </c>
      <c r="G23" s="14"/>
      <c r="H23" s="14"/>
      <c r="I23" s="14"/>
      <c r="J23" s="14"/>
      <c r="K23" s="14"/>
      <c r="L23" s="14"/>
    </row>
    <row r="24" spans="1:18" ht="15" x14ac:dyDescent="0.25">
      <c r="A24" t="s">
        <v>314</v>
      </c>
      <c r="B24" s="14" t="str">
        <f t="shared" si="1"/>
        <v>8-975-49</v>
      </c>
      <c r="C24" s="65">
        <f t="shared" si="2"/>
        <v>3</v>
      </c>
      <c r="D24" s="61" t="str">
        <f>IFERROR(VLOOKUP(B24,Uvazky!B:D,3,0),"Nepritomne v zozname uvazkov")</f>
        <v>Urgentný príjem</v>
      </c>
      <c r="E24" s="15">
        <f>SUMIF(Obraty_Vstup!F:F,A24,Obraty_Vstup!G:G)</f>
        <v>107009.47014479105</v>
      </c>
      <c r="F24" s="14">
        <f>VLOOKUP(A24,Obraty_Vstup!F:H,3,0)</f>
        <v>2.75</v>
      </c>
      <c r="G24" s="14"/>
      <c r="H24" s="14"/>
      <c r="I24" s="14"/>
      <c r="J24" s="14"/>
      <c r="K24" s="14"/>
      <c r="L24" s="14"/>
    </row>
    <row r="25" spans="1:18" ht="15" x14ac:dyDescent="0.25">
      <c r="A25"/>
      <c r="B25" s="14"/>
      <c r="D25" s="61"/>
      <c r="E25" s="15"/>
      <c r="F25" s="14"/>
      <c r="G25" s="14"/>
      <c r="H25" s="14"/>
      <c r="I25" s="14"/>
      <c r="J25" s="14"/>
      <c r="K25" s="14"/>
      <c r="L25" s="14"/>
    </row>
    <row r="26" spans="1:18" ht="15" x14ac:dyDescent="0.25">
      <c r="A26"/>
      <c r="B26" s="14"/>
      <c r="D26" s="61"/>
      <c r="E26" s="15"/>
      <c r="F26" s="14"/>
      <c r="G26" s="14"/>
      <c r="H26" s="14"/>
      <c r="I26" s="14"/>
      <c r="J26" s="14"/>
      <c r="K26" s="14"/>
      <c r="L26" s="14"/>
    </row>
    <row r="27" spans="1:18" ht="15" x14ac:dyDescent="0.25">
      <c r="A27"/>
      <c r="B27" s="14"/>
      <c r="D27" s="61"/>
      <c r="E27" s="15"/>
      <c r="F27" s="14"/>
      <c r="G27" s="14"/>
      <c r="H27" s="14"/>
      <c r="I27" s="14"/>
      <c r="J27" s="14"/>
      <c r="K27" s="14"/>
      <c r="L27" s="14"/>
    </row>
    <row r="28" spans="1:18" ht="15" x14ac:dyDescent="0.25">
      <c r="A28"/>
      <c r="B28" s="14"/>
      <c r="D28" s="61"/>
      <c r="E28" s="15"/>
      <c r="F28" s="14"/>
      <c r="G28" s="14"/>
      <c r="H28" s="14"/>
      <c r="I28" s="14"/>
      <c r="J28" s="14"/>
      <c r="K28" s="14"/>
      <c r="L28" s="14"/>
    </row>
    <row r="29" spans="1:18" ht="15" x14ac:dyDescent="0.25">
      <c r="A29"/>
      <c r="B29" s="14"/>
      <c r="D29" s="61"/>
      <c r="E29" s="15"/>
      <c r="F29" s="14"/>
      <c r="G29" s="14"/>
      <c r="H29" s="14"/>
      <c r="I29" s="14"/>
      <c r="J29" s="14"/>
      <c r="K29" s="14"/>
      <c r="L29" s="14"/>
    </row>
    <row r="30" spans="1:18" ht="15" x14ac:dyDescent="0.25">
      <c r="A30"/>
      <c r="B30" s="14"/>
      <c r="D30" s="61"/>
      <c r="E30" s="15"/>
      <c r="F30" s="14"/>
      <c r="G30" s="14"/>
      <c r="H30" s="14"/>
      <c r="I30" s="14"/>
      <c r="J30" s="14"/>
      <c r="K30" s="14"/>
      <c r="L30" s="14"/>
    </row>
    <row r="31" spans="1:18" ht="15" x14ac:dyDescent="0.25">
      <c r="A31"/>
      <c r="B31" s="14"/>
      <c r="D31" s="61"/>
      <c r="E31" s="15"/>
      <c r="F31" s="14"/>
      <c r="G31" s="14"/>
      <c r="H31" s="14"/>
      <c r="I31" s="14"/>
      <c r="J31" s="14"/>
      <c r="K31" s="14"/>
      <c r="L31" s="14"/>
    </row>
    <row r="32" spans="1:18" ht="15" x14ac:dyDescent="0.25">
      <c r="A32"/>
      <c r="B32" s="14"/>
      <c r="D32" s="61"/>
      <c r="E32" s="15"/>
      <c r="F32" s="14"/>
      <c r="G32" s="14"/>
      <c r="H32" s="14"/>
      <c r="I32" s="14"/>
      <c r="J32" s="14"/>
      <c r="K32" s="14"/>
      <c r="L32" s="14"/>
    </row>
    <row r="33" spans="1:12" ht="15" x14ac:dyDescent="0.25">
      <c r="A33"/>
      <c r="B33" s="14"/>
      <c r="D33" s="61"/>
      <c r="E33" s="15"/>
      <c r="F33" s="14"/>
      <c r="G33" s="14"/>
      <c r="H33" s="14"/>
      <c r="I33" s="14"/>
      <c r="J33" s="14"/>
      <c r="K33" s="14"/>
      <c r="L33" s="14"/>
    </row>
    <row r="34" spans="1:12" ht="15" x14ac:dyDescent="0.25">
      <c r="A34"/>
      <c r="B34" s="14"/>
      <c r="D34" s="61"/>
      <c r="E34" s="15"/>
      <c r="F34" s="14"/>
      <c r="G34" s="14"/>
      <c r="H34" s="14"/>
      <c r="I34" s="14"/>
      <c r="J34" s="14"/>
      <c r="K34" s="14"/>
      <c r="L34" s="14"/>
    </row>
    <row r="35" spans="1:12" ht="15" x14ac:dyDescent="0.25">
      <c r="A35"/>
      <c r="B35" s="14"/>
      <c r="D35" s="61"/>
      <c r="E35" s="15"/>
      <c r="F35" s="14"/>
      <c r="G35" s="14"/>
      <c r="H35" s="14"/>
      <c r="I35" s="14"/>
      <c r="J35" s="14"/>
      <c r="K35" s="14"/>
      <c r="L35" s="14"/>
    </row>
    <row r="36" spans="1:12" ht="15" x14ac:dyDescent="0.25">
      <c r="A36"/>
      <c r="B36" s="14"/>
      <c r="D36" s="61"/>
      <c r="E36" s="15"/>
      <c r="F36" s="14"/>
      <c r="G36" s="14"/>
      <c r="H36" s="14"/>
      <c r="I36" s="14"/>
      <c r="J36" s="14"/>
      <c r="K36" s="14"/>
      <c r="L36" s="14"/>
    </row>
    <row r="37" spans="1:12" ht="15" x14ac:dyDescent="0.25">
      <c r="A37"/>
      <c r="B37" s="14"/>
      <c r="D37" s="61"/>
      <c r="E37" s="15"/>
      <c r="F37" s="14"/>
      <c r="G37" s="14"/>
      <c r="H37" s="14"/>
      <c r="I37" s="14"/>
      <c r="J37" s="14"/>
      <c r="K37" s="14"/>
      <c r="L37" s="14"/>
    </row>
    <row r="38" spans="1:12" ht="15" x14ac:dyDescent="0.25">
      <c r="A38"/>
      <c r="B38" s="14"/>
      <c r="D38" s="61"/>
      <c r="E38" s="15"/>
      <c r="F38" s="14"/>
      <c r="G38" s="14"/>
      <c r="H38" s="14"/>
      <c r="I38" s="14"/>
      <c r="J38" s="14"/>
      <c r="K38" s="14"/>
      <c r="L38" s="14"/>
    </row>
    <row r="39" spans="1:12" ht="15" x14ac:dyDescent="0.25">
      <c r="A39"/>
      <c r="B39" s="14"/>
      <c r="D39" s="61"/>
      <c r="E39" s="15"/>
      <c r="F39" s="14"/>
      <c r="G39" s="14"/>
      <c r="H39" s="14"/>
      <c r="I39" s="14"/>
      <c r="J39" s="14"/>
      <c r="K39" s="14"/>
      <c r="L39" s="14"/>
    </row>
    <row r="40" spans="1:12" ht="15" x14ac:dyDescent="0.25">
      <c r="A40"/>
      <c r="B40" s="14"/>
      <c r="D40" s="61"/>
      <c r="E40" s="15"/>
      <c r="F40" s="14"/>
      <c r="G40" s="14"/>
      <c r="H40" s="14"/>
      <c r="I40" s="14"/>
      <c r="J40" s="14"/>
      <c r="K40" s="14"/>
      <c r="L40" s="14"/>
    </row>
    <row r="41" spans="1:12" ht="15" x14ac:dyDescent="0.25">
      <c r="A41"/>
      <c r="B41" s="14"/>
      <c r="D41" s="61"/>
      <c r="E41" s="15"/>
      <c r="F41" s="14"/>
      <c r="G41" s="14"/>
      <c r="H41" s="14"/>
      <c r="I41" s="14"/>
      <c r="J41" s="14"/>
      <c r="K41" s="14"/>
      <c r="L41" s="14"/>
    </row>
    <row r="42" spans="1:12" ht="15" x14ac:dyDescent="0.25">
      <c r="A42"/>
      <c r="B42" s="14"/>
      <c r="D42" s="61"/>
      <c r="E42" s="15"/>
      <c r="F42" s="14"/>
      <c r="G42" s="14"/>
      <c r="H42" s="14"/>
      <c r="I42" s="14"/>
      <c r="J42" s="14"/>
      <c r="K42" s="14"/>
      <c r="L42" s="14"/>
    </row>
    <row r="43" spans="1:12" ht="15" x14ac:dyDescent="0.25">
      <c r="A43"/>
      <c r="B43" s="14"/>
      <c r="D43" s="61"/>
      <c r="E43" s="15"/>
      <c r="F43" s="14"/>
      <c r="G43" s="14"/>
      <c r="H43" s="14"/>
      <c r="I43" s="14"/>
      <c r="J43" s="14"/>
      <c r="K43" s="14"/>
      <c r="L43" s="14"/>
    </row>
    <row r="44" spans="1:12" ht="15" x14ac:dyDescent="0.25">
      <c r="A44"/>
      <c r="B44" s="14"/>
      <c r="D44" s="61"/>
      <c r="E44" s="15"/>
      <c r="F44" s="14"/>
      <c r="G44" s="14"/>
      <c r="H44" s="14"/>
      <c r="I44" s="14"/>
      <c r="J44" s="14"/>
      <c r="K44" s="14"/>
      <c r="L44" s="14"/>
    </row>
    <row r="45" spans="1:12" ht="15" x14ac:dyDescent="0.25">
      <c r="A45"/>
      <c r="B45" s="14"/>
      <c r="D45" s="61"/>
      <c r="E45" s="15"/>
      <c r="F45" s="14"/>
      <c r="G45" s="14"/>
      <c r="H45" s="14"/>
      <c r="I45" s="14"/>
      <c r="J45" s="14"/>
      <c r="K45" s="14"/>
      <c r="L45" s="14"/>
    </row>
    <row r="46" spans="1:12" ht="15" x14ac:dyDescent="0.25">
      <c r="A46"/>
      <c r="B46" s="14"/>
      <c r="D46" s="61"/>
      <c r="E46" s="15"/>
      <c r="F46" s="14"/>
      <c r="G46" s="14"/>
      <c r="H46" s="14"/>
      <c r="I46" s="14"/>
      <c r="J46" s="14"/>
      <c r="K46" s="14"/>
      <c r="L46" s="14"/>
    </row>
    <row r="47" spans="1:12" ht="15" x14ac:dyDescent="0.25">
      <c r="A47"/>
      <c r="B47" s="14"/>
      <c r="D47" s="61"/>
      <c r="E47" s="15"/>
      <c r="F47" s="14"/>
      <c r="G47" s="14"/>
      <c r="H47" s="14"/>
      <c r="I47" s="14"/>
      <c r="J47" s="14"/>
      <c r="K47" s="14"/>
      <c r="L47" s="14"/>
    </row>
    <row r="48" spans="1:12" ht="15" x14ac:dyDescent="0.25">
      <c r="A48"/>
      <c r="B48" s="14"/>
      <c r="D48" s="61"/>
      <c r="E48" s="15"/>
      <c r="F48" s="14"/>
      <c r="G48" s="14"/>
      <c r="H48" s="14"/>
      <c r="I48" s="14"/>
      <c r="J48" s="14"/>
      <c r="K48" s="14"/>
      <c r="L48" s="14"/>
    </row>
    <row r="49" spans="1:12" ht="15" x14ac:dyDescent="0.25">
      <c r="A49"/>
      <c r="B49" s="14"/>
      <c r="D49" s="61"/>
      <c r="E49" s="15"/>
      <c r="F49" s="14"/>
      <c r="G49" s="14"/>
      <c r="H49" s="14"/>
      <c r="I49" s="14"/>
      <c r="J49" s="14"/>
      <c r="K49" s="14"/>
      <c r="L49" s="14"/>
    </row>
    <row r="50" spans="1:12" ht="15" x14ac:dyDescent="0.25">
      <c r="A50"/>
      <c r="B50" s="14"/>
      <c r="D50" s="61"/>
      <c r="E50" s="15"/>
      <c r="F50" s="14"/>
      <c r="G50" s="14"/>
      <c r="H50" s="14"/>
      <c r="I50" s="14"/>
      <c r="J50" s="14"/>
      <c r="K50" s="14"/>
      <c r="L50" s="14"/>
    </row>
    <row r="51" spans="1:12" ht="15" x14ac:dyDescent="0.25">
      <c r="A51"/>
      <c r="B51" s="14"/>
      <c r="D51" s="61"/>
      <c r="E51" s="15"/>
      <c r="F51" s="14"/>
      <c r="G51" s="14"/>
      <c r="H51" s="14"/>
      <c r="I51" s="14"/>
      <c r="J51" s="14"/>
      <c r="K51" s="14"/>
      <c r="L51" s="14"/>
    </row>
    <row r="52" spans="1:12" ht="15" x14ac:dyDescent="0.25">
      <c r="A52"/>
      <c r="B52" s="14"/>
      <c r="D52" s="61"/>
      <c r="E52" s="15"/>
      <c r="F52" s="14"/>
      <c r="G52" s="14"/>
      <c r="H52" s="14"/>
      <c r="I52" s="14"/>
      <c r="J52" s="14"/>
      <c r="K52" s="14"/>
      <c r="L52" s="14"/>
    </row>
    <row r="53" spans="1:12" ht="15" x14ac:dyDescent="0.25">
      <c r="A53"/>
      <c r="B53" s="14"/>
      <c r="D53" s="61"/>
      <c r="E53" s="15"/>
      <c r="F53" s="14"/>
      <c r="G53" s="14"/>
      <c r="H53" s="14"/>
      <c r="I53" s="14"/>
      <c r="J53" s="14"/>
      <c r="K53" s="14"/>
      <c r="L53" s="14"/>
    </row>
    <row r="54" spans="1:12" ht="15" x14ac:dyDescent="0.25">
      <c r="A54"/>
      <c r="B54" s="14"/>
      <c r="D54" s="61"/>
      <c r="E54" s="15"/>
      <c r="F54" s="14"/>
      <c r="G54" s="14"/>
      <c r="H54" s="14"/>
      <c r="I54" s="14"/>
      <c r="J54" s="14"/>
      <c r="K54" s="14"/>
      <c r="L54" s="14"/>
    </row>
    <row r="55" spans="1:12" ht="15" x14ac:dyDescent="0.25">
      <c r="A55"/>
      <c r="B55" s="14"/>
      <c r="D55" s="61"/>
      <c r="E55" s="15"/>
      <c r="F55" s="14"/>
      <c r="G55" s="14"/>
      <c r="H55" s="14"/>
      <c r="I55" s="14"/>
      <c r="J55" s="14"/>
      <c r="K55" s="14"/>
      <c r="L55" s="14"/>
    </row>
    <row r="56" spans="1:12" ht="15" x14ac:dyDescent="0.25">
      <c r="A56"/>
      <c r="B56" s="14"/>
      <c r="D56" s="61"/>
      <c r="E56" s="15"/>
      <c r="F56" s="14"/>
      <c r="G56" s="14"/>
      <c r="H56" s="14"/>
      <c r="I56" s="14"/>
      <c r="J56" s="14"/>
      <c r="K56" s="14"/>
      <c r="L56" s="14"/>
    </row>
    <row r="57" spans="1:12" ht="15" x14ac:dyDescent="0.25">
      <c r="A57"/>
      <c r="B57" s="14"/>
      <c r="D57" s="61"/>
      <c r="E57" s="15"/>
      <c r="F57" s="14"/>
      <c r="G57" s="14"/>
      <c r="H57" s="14"/>
      <c r="I57" s="14"/>
      <c r="J57" s="14"/>
      <c r="K57" s="14"/>
      <c r="L57" s="14"/>
    </row>
    <row r="58" spans="1:12" ht="15" x14ac:dyDescent="0.25">
      <c r="A58"/>
      <c r="B58" s="14"/>
      <c r="D58" s="61"/>
      <c r="E58" s="15"/>
      <c r="F58" s="14"/>
      <c r="G58" s="14"/>
      <c r="H58" s="14"/>
      <c r="I58" s="14"/>
      <c r="J58" s="14"/>
      <c r="K58" s="14"/>
      <c r="L58" s="14"/>
    </row>
    <row r="59" spans="1:12" ht="15" x14ac:dyDescent="0.25">
      <c r="A59"/>
      <c r="B59" s="14"/>
      <c r="D59" s="61"/>
      <c r="E59" s="15"/>
      <c r="F59" s="14"/>
      <c r="G59" s="14"/>
      <c r="H59" s="14"/>
      <c r="I59" s="14"/>
      <c r="J59" s="14"/>
      <c r="K59" s="14"/>
      <c r="L59" s="14"/>
    </row>
    <row r="60" spans="1:12" ht="15" x14ac:dyDescent="0.25">
      <c r="A60"/>
      <c r="B60" s="14"/>
      <c r="D60" s="61"/>
      <c r="E60" s="15"/>
      <c r="F60" s="14"/>
      <c r="G60" s="14"/>
      <c r="H60" s="14"/>
      <c r="I60" s="14"/>
      <c r="J60" s="14"/>
      <c r="K60" s="14"/>
      <c r="L60" s="14"/>
    </row>
    <row r="61" spans="1:12" ht="15" x14ac:dyDescent="0.25">
      <c r="A61"/>
      <c r="B61" s="14"/>
      <c r="D61" s="61"/>
      <c r="E61" s="15"/>
      <c r="F61" s="14"/>
      <c r="G61" s="14"/>
      <c r="H61" s="14"/>
      <c r="I61" s="14"/>
      <c r="J61" s="14"/>
      <c r="K61" s="14"/>
      <c r="L61" s="14"/>
    </row>
    <row r="62" spans="1:12" ht="15" x14ac:dyDescent="0.25">
      <c r="A62"/>
      <c r="B62" s="14"/>
      <c r="D62" s="61"/>
      <c r="E62" s="15"/>
      <c r="F62" s="14"/>
      <c r="G62" s="14"/>
      <c r="H62" s="14"/>
      <c r="I62" s="14"/>
      <c r="J62" s="14"/>
      <c r="K62" s="14"/>
      <c r="L62" s="14"/>
    </row>
    <row r="63" spans="1:12" ht="15" x14ac:dyDescent="0.25">
      <c r="A63"/>
      <c r="B63" s="14"/>
      <c r="D63" s="61"/>
      <c r="E63" s="15"/>
      <c r="F63" s="14"/>
      <c r="G63" s="14"/>
      <c r="H63" s="14"/>
      <c r="I63" s="14"/>
      <c r="J63" s="14"/>
      <c r="K63" s="14"/>
      <c r="L63" s="14"/>
    </row>
    <row r="64" spans="1:12" ht="15" x14ac:dyDescent="0.25">
      <c r="A64"/>
      <c r="B64" s="14"/>
      <c r="D64" s="61"/>
      <c r="E64" s="15"/>
      <c r="F64" s="14"/>
      <c r="G64" s="14"/>
      <c r="H64" s="14"/>
      <c r="I64" s="14"/>
      <c r="J64" s="14"/>
      <c r="K64" s="14"/>
      <c r="L64" s="14"/>
    </row>
    <row r="65" spans="1:12" ht="15" x14ac:dyDescent="0.25">
      <c r="A65"/>
      <c r="B65" s="14"/>
      <c r="D65" s="61"/>
      <c r="E65" s="15"/>
      <c r="F65" s="14"/>
      <c r="G65" s="14"/>
      <c r="H65" s="14"/>
      <c r="I65" s="14"/>
      <c r="J65" s="14"/>
      <c r="K65" s="14"/>
      <c r="L65" s="14"/>
    </row>
    <row r="66" spans="1:12" ht="15" x14ac:dyDescent="0.25">
      <c r="A66"/>
      <c r="B66" s="14"/>
      <c r="D66" s="61"/>
      <c r="E66" s="15"/>
      <c r="F66" s="14"/>
      <c r="G66" s="14"/>
      <c r="H66" s="14"/>
      <c r="I66" s="14"/>
      <c r="J66" s="14"/>
      <c r="K66" s="14"/>
      <c r="L66" s="14"/>
    </row>
    <row r="67" spans="1:12" ht="15" x14ac:dyDescent="0.25">
      <c r="A67"/>
      <c r="B67" s="14"/>
      <c r="D67" s="61"/>
      <c r="E67" s="15"/>
      <c r="F67" s="14"/>
      <c r="G67" s="14"/>
      <c r="H67" s="14"/>
      <c r="I67" s="14"/>
      <c r="J67" s="14"/>
      <c r="K67" s="14"/>
      <c r="L67" s="14"/>
    </row>
    <row r="68" spans="1:12" ht="15" x14ac:dyDescent="0.25">
      <c r="A68"/>
      <c r="B68" s="14"/>
      <c r="D68" s="61"/>
      <c r="E68" s="15"/>
      <c r="F68" s="14"/>
      <c r="G68" s="14"/>
      <c r="H68" s="14"/>
      <c r="I68" s="14"/>
      <c r="J68" s="14"/>
      <c r="K68" s="14"/>
      <c r="L68" s="14"/>
    </row>
    <row r="69" spans="1:12" ht="15" x14ac:dyDescent="0.25">
      <c r="A69"/>
      <c r="B69" s="14"/>
      <c r="D69" s="61"/>
      <c r="E69" s="15"/>
      <c r="F69" s="14"/>
      <c r="G69" s="14"/>
      <c r="H69" s="14"/>
      <c r="I69" s="14"/>
      <c r="J69" s="14"/>
      <c r="K69" s="14"/>
      <c r="L69" s="14"/>
    </row>
    <row r="70" spans="1:12" ht="15" x14ac:dyDescent="0.25">
      <c r="A70"/>
      <c r="B70" s="14"/>
      <c r="D70" s="61"/>
      <c r="E70" s="15"/>
      <c r="F70" s="14"/>
      <c r="G70" s="14"/>
      <c r="H70" s="14"/>
      <c r="I70" s="14"/>
      <c r="J70" s="14"/>
      <c r="K70" s="14"/>
      <c r="L70" s="14"/>
    </row>
    <row r="71" spans="1:12" ht="15" x14ac:dyDescent="0.25">
      <c r="A71"/>
      <c r="B71" s="14"/>
      <c r="D71" s="61"/>
      <c r="E71" s="15"/>
      <c r="F71" s="14"/>
      <c r="G71" s="14"/>
      <c r="H71" s="14"/>
      <c r="I71" s="14"/>
      <c r="J71" s="14"/>
      <c r="K71" s="14"/>
      <c r="L71" s="14"/>
    </row>
    <row r="72" spans="1:12" ht="15" x14ac:dyDescent="0.25">
      <c r="A72"/>
      <c r="B72" s="14"/>
      <c r="D72" s="61"/>
      <c r="E72" s="15"/>
      <c r="F72" s="14"/>
      <c r="G72" s="14"/>
      <c r="H72" s="14"/>
      <c r="I72" s="14"/>
      <c r="J72" s="14"/>
      <c r="K72" s="14"/>
      <c r="L72" s="14"/>
    </row>
    <row r="73" spans="1:12" ht="15" x14ac:dyDescent="0.25">
      <c r="A73"/>
      <c r="B73" s="14"/>
      <c r="D73" s="61"/>
      <c r="E73" s="15"/>
      <c r="F73" s="14"/>
      <c r="G73" s="14"/>
      <c r="H73" s="14"/>
      <c r="I73" s="14"/>
      <c r="J73" s="14"/>
      <c r="K73" s="14"/>
      <c r="L73" s="14"/>
    </row>
    <row r="74" spans="1:12" ht="15" x14ac:dyDescent="0.25">
      <c r="A74"/>
      <c r="B74" s="14"/>
      <c r="D74" s="61"/>
      <c r="E74" s="15"/>
      <c r="F74" s="14"/>
      <c r="G74" s="14"/>
      <c r="H74" s="14"/>
      <c r="I74" s="14"/>
      <c r="J74" s="14"/>
      <c r="K74" s="14"/>
      <c r="L74" s="14"/>
    </row>
    <row r="75" spans="1:12" ht="15" x14ac:dyDescent="0.25">
      <c r="A75"/>
      <c r="B75" s="14"/>
      <c r="D75" s="61"/>
      <c r="E75" s="15"/>
      <c r="F75" s="14"/>
      <c r="G75" s="14"/>
      <c r="H75" s="14"/>
      <c r="I75" s="14"/>
      <c r="J75" s="14"/>
      <c r="K75" s="14"/>
      <c r="L75" s="14"/>
    </row>
    <row r="76" spans="1:12" ht="15" x14ac:dyDescent="0.25">
      <c r="A76"/>
      <c r="B76" s="14"/>
      <c r="D76" s="61"/>
      <c r="E76" s="15"/>
      <c r="F76" s="14"/>
      <c r="G76" s="14"/>
      <c r="H76" s="14"/>
      <c r="I76" s="14"/>
      <c r="J76" s="14"/>
      <c r="K76" s="14"/>
      <c r="L76" s="14"/>
    </row>
    <row r="77" spans="1:12" ht="15" x14ac:dyDescent="0.25">
      <c r="A77"/>
      <c r="B77" s="14"/>
      <c r="D77" s="61"/>
      <c r="E77" s="15"/>
      <c r="F77" s="14"/>
      <c r="G77" s="14"/>
      <c r="H77" s="14"/>
      <c r="I77" s="14"/>
      <c r="J77" s="14"/>
      <c r="K77" s="14"/>
      <c r="L77" s="14"/>
    </row>
    <row r="78" spans="1:12" ht="15" x14ac:dyDescent="0.25">
      <c r="A78"/>
      <c r="B78" s="14"/>
      <c r="D78" s="61"/>
      <c r="E78" s="15"/>
      <c r="F78" s="14"/>
      <c r="G78" s="14"/>
      <c r="H78" s="14"/>
      <c r="I78" s="14"/>
      <c r="J78" s="14"/>
      <c r="K78" s="14"/>
      <c r="L78" s="14"/>
    </row>
    <row r="79" spans="1:12" ht="15" x14ac:dyDescent="0.25">
      <c r="A79"/>
      <c r="B79" s="14"/>
      <c r="D79" s="61"/>
      <c r="E79" s="15"/>
      <c r="F79" s="14"/>
      <c r="G79" s="14"/>
      <c r="H79" s="14"/>
      <c r="I79" s="14"/>
      <c r="J79" s="14"/>
      <c r="K79" s="14"/>
      <c r="L79" s="14"/>
    </row>
    <row r="80" spans="1:12" ht="15" x14ac:dyDescent="0.25">
      <c r="A80"/>
      <c r="B80" s="14"/>
      <c r="D80" s="61"/>
      <c r="E80" s="15"/>
      <c r="F80" s="14"/>
      <c r="G80" s="14"/>
      <c r="H80" s="14"/>
      <c r="I80" s="14"/>
      <c r="J80" s="14"/>
      <c r="K80" s="14"/>
      <c r="L80" s="14"/>
    </row>
    <row r="81" spans="1:12" ht="15" x14ac:dyDescent="0.25">
      <c r="A81"/>
      <c r="B81" s="14"/>
      <c r="D81" s="61"/>
      <c r="E81" s="15"/>
      <c r="F81" s="14"/>
      <c r="G81" s="14"/>
      <c r="H81" s="14"/>
      <c r="I81" s="14"/>
      <c r="J81" s="14"/>
      <c r="K81" s="14"/>
      <c r="L81" s="14"/>
    </row>
    <row r="82" spans="1:12" ht="15" x14ac:dyDescent="0.25">
      <c r="A82"/>
      <c r="B82" s="14"/>
      <c r="D82" s="61"/>
      <c r="E82" s="15"/>
      <c r="F82" s="14"/>
      <c r="G82" s="14"/>
      <c r="H82" s="14"/>
      <c r="I82" s="14"/>
      <c r="J82" s="14"/>
      <c r="K82" s="14"/>
      <c r="L82" s="14"/>
    </row>
    <row r="83" spans="1:12" ht="15" x14ac:dyDescent="0.25">
      <c r="A83"/>
      <c r="B83" s="14"/>
      <c r="D83" s="61"/>
      <c r="E83" s="15"/>
      <c r="F83" s="14"/>
      <c r="G83" s="14"/>
      <c r="H83" s="14"/>
      <c r="I83" s="14"/>
      <c r="J83" s="14"/>
      <c r="K83" s="14"/>
      <c r="L83" s="14"/>
    </row>
    <row r="84" spans="1:12" ht="15" x14ac:dyDescent="0.25">
      <c r="A84"/>
      <c r="B84" s="14"/>
      <c r="D84" s="61"/>
      <c r="E84" s="15"/>
      <c r="F84" s="14"/>
      <c r="G84" s="14"/>
      <c r="H84" s="14"/>
      <c r="I84" s="14"/>
      <c r="J84" s="14"/>
      <c r="K84" s="14"/>
      <c r="L84" s="14"/>
    </row>
    <row r="85" spans="1:12" ht="15" x14ac:dyDescent="0.25">
      <c r="A85"/>
      <c r="B85" s="14"/>
      <c r="D85" s="61"/>
      <c r="E85" s="15"/>
      <c r="F85" s="14"/>
      <c r="G85" s="14"/>
      <c r="H85" s="14"/>
      <c r="I85" s="14"/>
      <c r="J85" s="14"/>
      <c r="K85" s="14"/>
      <c r="L85" s="14"/>
    </row>
    <row r="86" spans="1:12" ht="15" x14ac:dyDescent="0.25">
      <c r="A86"/>
      <c r="B86" s="14"/>
      <c r="D86" s="61"/>
      <c r="E86" s="15"/>
      <c r="F86" s="14"/>
      <c r="G86" s="14"/>
      <c r="H86" s="14"/>
      <c r="I86" s="14"/>
      <c r="J86" s="14"/>
      <c r="K86" s="14"/>
      <c r="L86" s="14"/>
    </row>
    <row r="87" spans="1:12" ht="15" x14ac:dyDescent="0.25">
      <c r="A87"/>
      <c r="B87" s="14"/>
      <c r="D87" s="61"/>
      <c r="E87" s="15"/>
      <c r="F87" s="14"/>
      <c r="G87" s="14"/>
      <c r="H87" s="14"/>
      <c r="I87" s="14"/>
      <c r="J87" s="14"/>
      <c r="K87" s="14"/>
      <c r="L87" s="14"/>
    </row>
    <row r="88" spans="1:12" ht="15" x14ac:dyDescent="0.25">
      <c r="A88"/>
      <c r="B88" s="14"/>
      <c r="D88" s="61"/>
      <c r="E88" s="15"/>
      <c r="F88" s="14"/>
      <c r="G88" s="14"/>
      <c r="H88" s="14"/>
      <c r="I88" s="14"/>
      <c r="J88" s="14"/>
      <c r="K88" s="14"/>
      <c r="L88" s="14"/>
    </row>
    <row r="89" spans="1:12" ht="15" x14ac:dyDescent="0.25">
      <c r="A89"/>
      <c r="B89" s="14"/>
      <c r="D89" s="61"/>
      <c r="E89" s="15"/>
      <c r="F89" s="14"/>
      <c r="G89" s="14"/>
      <c r="H89" s="14"/>
      <c r="I89" s="14"/>
      <c r="J89" s="14"/>
      <c r="K89" s="14"/>
      <c r="L89" s="14"/>
    </row>
    <row r="90" spans="1:12" ht="15" x14ac:dyDescent="0.25">
      <c r="A90"/>
      <c r="B90" s="14"/>
      <c r="D90" s="61"/>
      <c r="E90" s="15"/>
      <c r="F90" s="14"/>
      <c r="G90" s="14"/>
      <c r="H90" s="14"/>
      <c r="I90" s="14"/>
      <c r="J90" s="14"/>
      <c r="K90" s="14"/>
      <c r="L90" s="14"/>
    </row>
    <row r="91" spans="1:12" ht="15" x14ac:dyDescent="0.25">
      <c r="A91"/>
      <c r="B91" s="14"/>
      <c r="D91" s="61"/>
      <c r="E91" s="15"/>
      <c r="F91" s="14"/>
      <c r="G91" s="14"/>
      <c r="H91" s="14"/>
      <c r="I91" s="14"/>
      <c r="J91" s="14"/>
      <c r="K91" s="14"/>
      <c r="L91" s="14"/>
    </row>
    <row r="92" spans="1:12" ht="15" x14ac:dyDescent="0.25">
      <c r="A92"/>
      <c r="B92" s="14"/>
      <c r="D92" s="61"/>
      <c r="E92" s="15"/>
      <c r="F92" s="14"/>
      <c r="G92" s="14"/>
      <c r="H92" s="14"/>
      <c r="I92" s="14"/>
      <c r="J92" s="14"/>
      <c r="K92" s="14"/>
      <c r="L92" s="14"/>
    </row>
    <row r="93" spans="1:12" ht="15" x14ac:dyDescent="0.25">
      <c r="A93"/>
      <c r="B93" s="14"/>
      <c r="D93" s="61"/>
      <c r="E93" s="15"/>
      <c r="F93" s="14"/>
      <c r="G93" s="14"/>
      <c r="H93" s="14"/>
      <c r="I93" s="14"/>
      <c r="J93" s="14"/>
      <c r="K93" s="14"/>
      <c r="L93" s="14"/>
    </row>
    <row r="94" spans="1:12" ht="15" x14ac:dyDescent="0.25">
      <c r="A94"/>
      <c r="B94" s="14"/>
      <c r="D94" s="61"/>
      <c r="E94" s="15"/>
      <c r="F94" s="14"/>
      <c r="G94" s="14"/>
      <c r="H94" s="14"/>
      <c r="I94" s="14"/>
      <c r="J94" s="14"/>
      <c r="K94" s="14"/>
      <c r="L94" s="14"/>
    </row>
    <row r="95" spans="1:12" ht="15" x14ac:dyDescent="0.25">
      <c r="A95"/>
      <c r="B95" s="14"/>
      <c r="D95" s="61"/>
      <c r="E95" s="15"/>
      <c r="F95" s="14"/>
      <c r="G95" s="14"/>
      <c r="H95" s="14"/>
      <c r="I95" s="14"/>
      <c r="J95" s="14"/>
      <c r="K95" s="14"/>
      <c r="L95" s="14"/>
    </row>
    <row r="96" spans="1:12" ht="15" x14ac:dyDescent="0.25">
      <c r="A96"/>
      <c r="B96" s="14"/>
      <c r="D96" s="61"/>
      <c r="E96" s="15"/>
      <c r="F96" s="14"/>
      <c r="G96" s="14"/>
      <c r="H96" s="14"/>
      <c r="I96" s="14"/>
      <c r="J96" s="14"/>
      <c r="K96" s="14"/>
      <c r="L96" s="14"/>
    </row>
    <row r="97" spans="1:12" ht="15" x14ac:dyDescent="0.25">
      <c r="A97"/>
      <c r="B97" s="14"/>
      <c r="D97" s="61"/>
      <c r="E97" s="15"/>
      <c r="F97" s="14"/>
      <c r="G97" s="14"/>
      <c r="H97" s="14"/>
      <c r="I97" s="14"/>
      <c r="J97" s="14"/>
      <c r="K97" s="14"/>
      <c r="L97" s="14"/>
    </row>
    <row r="98" spans="1:12" ht="15" x14ac:dyDescent="0.25">
      <c r="A98"/>
      <c r="B98" s="14"/>
      <c r="D98" s="61"/>
      <c r="E98" s="15"/>
      <c r="F98" s="14"/>
      <c r="G98" s="14"/>
      <c r="H98" s="14"/>
      <c r="I98" s="14"/>
      <c r="J98" s="14"/>
      <c r="K98" s="14"/>
      <c r="L98" s="14"/>
    </row>
    <row r="99" spans="1:12" ht="15" x14ac:dyDescent="0.25">
      <c r="A99"/>
      <c r="B99" s="14"/>
      <c r="D99" s="61"/>
      <c r="E99" s="15"/>
      <c r="F99" s="14"/>
      <c r="G99" s="14"/>
      <c r="H99" s="14"/>
      <c r="I99" s="14"/>
      <c r="J99" s="14"/>
      <c r="K99" s="14"/>
      <c r="L99" s="14"/>
    </row>
    <row r="100" spans="1:12" ht="15" x14ac:dyDescent="0.25">
      <c r="A100"/>
      <c r="B100" s="14"/>
      <c r="D100" s="61"/>
      <c r="E100" s="15"/>
      <c r="F100" s="14"/>
      <c r="G100" s="14"/>
      <c r="H100" s="14"/>
      <c r="I100" s="14"/>
      <c r="J100" s="14"/>
      <c r="K100" s="14"/>
      <c r="L100" s="14"/>
    </row>
    <row r="101" spans="1:12" ht="15" x14ac:dyDescent="0.25">
      <c r="A101"/>
      <c r="B101" s="14"/>
      <c r="D101" s="61"/>
      <c r="E101" s="15"/>
      <c r="F101" s="14"/>
      <c r="G101" s="14"/>
      <c r="H101" s="14"/>
      <c r="I101" s="14"/>
      <c r="J101" s="14"/>
      <c r="K101" s="14"/>
      <c r="L101" s="14"/>
    </row>
    <row r="102" spans="1:12" ht="15" x14ac:dyDescent="0.25">
      <c r="A102"/>
      <c r="B102" s="14"/>
      <c r="D102" s="61"/>
      <c r="E102" s="15"/>
      <c r="F102" s="14"/>
      <c r="G102" s="14"/>
      <c r="H102" s="14"/>
      <c r="I102" s="14"/>
      <c r="J102" s="14"/>
      <c r="K102" s="14"/>
      <c r="L102" s="14"/>
    </row>
    <row r="103" spans="1:12" ht="15" x14ac:dyDescent="0.25">
      <c r="A103"/>
      <c r="B103" s="14"/>
      <c r="D103" s="61"/>
      <c r="E103" s="15"/>
      <c r="F103" s="14"/>
      <c r="G103" s="14"/>
      <c r="H103" s="14"/>
      <c r="I103" s="14"/>
      <c r="J103" s="14"/>
      <c r="K103" s="14"/>
      <c r="L103" s="14"/>
    </row>
    <row r="104" spans="1:12" ht="15" x14ac:dyDescent="0.25">
      <c r="A104"/>
      <c r="B104" s="14"/>
      <c r="D104" s="61"/>
      <c r="E104" s="15"/>
      <c r="F104" s="14"/>
      <c r="G104" s="14"/>
      <c r="H104" s="14"/>
      <c r="I104" s="14"/>
      <c r="J104" s="14"/>
      <c r="K104" s="14"/>
      <c r="L104" s="14"/>
    </row>
    <row r="105" spans="1:12" ht="15" x14ac:dyDescent="0.25">
      <c r="A105"/>
      <c r="B105" s="14"/>
      <c r="D105" s="61"/>
      <c r="E105" s="15"/>
      <c r="F105" s="14"/>
      <c r="G105" s="14"/>
      <c r="H105" s="14"/>
      <c r="I105" s="14"/>
      <c r="J105" s="14"/>
      <c r="K105" s="14"/>
      <c r="L105" s="14"/>
    </row>
    <row r="106" spans="1:12" ht="15" x14ac:dyDescent="0.25">
      <c r="A106"/>
      <c r="B106" s="14"/>
      <c r="D106" s="61"/>
      <c r="E106" s="15"/>
      <c r="F106" s="14"/>
      <c r="G106" s="14"/>
      <c r="H106" s="14"/>
      <c r="I106" s="14"/>
      <c r="J106" s="14"/>
      <c r="K106" s="14"/>
      <c r="L106" s="14"/>
    </row>
    <row r="107" spans="1:12" ht="15" x14ac:dyDescent="0.25">
      <c r="A107"/>
      <c r="B107" s="14"/>
      <c r="D107" s="61"/>
      <c r="E107" s="15"/>
      <c r="F107" s="14"/>
      <c r="G107" s="14"/>
      <c r="H107" s="14"/>
      <c r="I107" s="14"/>
      <c r="J107" s="14"/>
      <c r="K107" s="14"/>
      <c r="L107" s="14"/>
    </row>
    <row r="108" spans="1:12" ht="15" x14ac:dyDescent="0.25">
      <c r="A108"/>
      <c r="B108" s="14"/>
      <c r="D108" s="61"/>
      <c r="E108" s="15"/>
      <c r="F108" s="14"/>
      <c r="G108" s="14"/>
      <c r="H108" s="14"/>
      <c r="I108" s="14"/>
      <c r="J108" s="14"/>
      <c r="K108" s="14"/>
      <c r="L108" s="14"/>
    </row>
    <row r="109" spans="1:12" ht="15" x14ac:dyDescent="0.25">
      <c r="A109"/>
      <c r="B109" s="14"/>
      <c r="D109" s="61"/>
      <c r="E109" s="15"/>
      <c r="F109" s="14"/>
      <c r="G109" s="14"/>
      <c r="H109" s="14"/>
      <c r="I109" s="14"/>
      <c r="J109" s="14"/>
      <c r="K109" s="14"/>
      <c r="L109" s="14"/>
    </row>
    <row r="110" spans="1:12" ht="15" x14ac:dyDescent="0.25">
      <c r="A110"/>
      <c r="B110" s="14"/>
      <c r="D110" s="61"/>
      <c r="E110" s="15"/>
      <c r="F110" s="14"/>
      <c r="G110" s="14"/>
      <c r="H110" s="14"/>
      <c r="I110" s="14"/>
      <c r="J110" s="14"/>
      <c r="K110" s="14"/>
      <c r="L110" s="14"/>
    </row>
    <row r="111" spans="1:12" ht="15" x14ac:dyDescent="0.25">
      <c r="A111"/>
      <c r="B111" s="14"/>
      <c r="D111" s="61"/>
      <c r="E111" s="15"/>
      <c r="F111" s="14"/>
      <c r="G111" s="14"/>
      <c r="H111" s="14"/>
      <c r="I111" s="14"/>
      <c r="J111" s="14"/>
      <c r="K111" s="14"/>
      <c r="L111" s="14"/>
    </row>
    <row r="112" spans="1:12" ht="15" x14ac:dyDescent="0.25">
      <c r="A112"/>
      <c r="B112" s="14"/>
      <c r="D112" s="61"/>
      <c r="E112" s="15"/>
      <c r="F112" s="14"/>
      <c r="G112" s="14"/>
      <c r="H112" s="14"/>
      <c r="I112" s="14"/>
      <c r="J112" s="14"/>
      <c r="K112" s="14"/>
      <c r="L112" s="14"/>
    </row>
    <row r="113" spans="1:12" ht="15" x14ac:dyDescent="0.25">
      <c r="A113"/>
      <c r="B113" s="14"/>
      <c r="D113" s="61"/>
      <c r="E113" s="15"/>
      <c r="F113" s="14"/>
      <c r="G113" s="14"/>
      <c r="H113" s="14"/>
      <c r="I113" s="14"/>
      <c r="J113" s="14"/>
      <c r="K113" s="14"/>
      <c r="L113" s="14"/>
    </row>
    <row r="114" spans="1:12" ht="15" x14ac:dyDescent="0.25">
      <c r="A114"/>
      <c r="B114" s="14"/>
      <c r="D114" s="61"/>
      <c r="E114" s="15"/>
      <c r="F114" s="14"/>
      <c r="G114" s="14"/>
      <c r="H114" s="14"/>
      <c r="I114" s="14"/>
      <c r="J114" s="14"/>
      <c r="K114" s="14"/>
      <c r="L114" s="14"/>
    </row>
    <row r="115" spans="1:12" ht="15" x14ac:dyDescent="0.25">
      <c r="A115"/>
      <c r="B115" s="14"/>
      <c r="D115" s="61"/>
      <c r="E115" s="15"/>
      <c r="F115" s="14"/>
      <c r="G115" s="14"/>
      <c r="H115" s="14"/>
      <c r="I115" s="14"/>
      <c r="J115" s="14"/>
      <c r="K115" s="14"/>
      <c r="L115" s="14"/>
    </row>
    <row r="116" spans="1:12" ht="15" x14ac:dyDescent="0.25">
      <c r="A116"/>
      <c r="B116" s="14"/>
      <c r="D116" s="61"/>
      <c r="E116" s="15"/>
      <c r="F116" s="14"/>
      <c r="G116" s="14"/>
      <c r="H116" s="14"/>
      <c r="I116" s="14"/>
      <c r="J116" s="14"/>
      <c r="K116" s="14"/>
      <c r="L116" s="14"/>
    </row>
    <row r="117" spans="1:12" ht="15" x14ac:dyDescent="0.25">
      <c r="A117"/>
      <c r="B117" s="14"/>
      <c r="D117" s="61"/>
      <c r="E117" s="15"/>
      <c r="F117" s="14"/>
      <c r="G117" s="14"/>
      <c r="H117" s="14"/>
      <c r="I117" s="14"/>
      <c r="J117" s="14"/>
      <c r="K117" s="14"/>
      <c r="L117" s="14"/>
    </row>
    <row r="118" spans="1:12" ht="15" x14ac:dyDescent="0.25">
      <c r="A118"/>
      <c r="B118" s="14"/>
      <c r="D118" s="61"/>
      <c r="E118" s="15"/>
      <c r="F118" s="14"/>
      <c r="G118" s="14"/>
      <c r="H118" s="14"/>
      <c r="I118" s="14"/>
      <c r="J118" s="14"/>
      <c r="K118" s="14"/>
      <c r="L118" s="14"/>
    </row>
    <row r="119" spans="1:12" ht="15" x14ac:dyDescent="0.25">
      <c r="A119"/>
      <c r="B119" s="14"/>
      <c r="D119" s="61"/>
      <c r="E119" s="15"/>
      <c r="F119" s="14"/>
      <c r="G119" s="14"/>
      <c r="H119" s="14"/>
      <c r="I119" s="14"/>
      <c r="J119" s="14"/>
      <c r="K119" s="14"/>
      <c r="L119" s="14"/>
    </row>
    <row r="120" spans="1:12" ht="15" x14ac:dyDescent="0.25">
      <c r="A120"/>
      <c r="B120" s="14"/>
      <c r="D120" s="61"/>
      <c r="E120" s="15"/>
      <c r="F120" s="14"/>
      <c r="G120" s="14"/>
      <c r="H120" s="14"/>
      <c r="I120" s="14"/>
      <c r="J120" s="14"/>
      <c r="K120" s="14"/>
      <c r="L120" s="14"/>
    </row>
    <row r="121" spans="1:12" ht="15" x14ac:dyDescent="0.25">
      <c r="A121"/>
      <c r="B121" s="14"/>
      <c r="D121" s="61"/>
      <c r="E121" s="15"/>
      <c r="F121" s="14"/>
      <c r="G121" s="14"/>
      <c r="H121" s="14"/>
      <c r="I121" s="14"/>
      <c r="J121" s="14"/>
      <c r="K121" s="14"/>
      <c r="L121" s="14"/>
    </row>
    <row r="122" spans="1:12" ht="15" x14ac:dyDescent="0.25">
      <c r="A122"/>
      <c r="B122" s="14"/>
      <c r="D122" s="61"/>
      <c r="E122" s="15"/>
      <c r="F122" s="14"/>
      <c r="G122" s="14"/>
      <c r="H122" s="14"/>
      <c r="I122" s="14"/>
      <c r="J122" s="14"/>
      <c r="K122" s="14"/>
      <c r="L122" s="14"/>
    </row>
    <row r="123" spans="1:12" ht="15" x14ac:dyDescent="0.25">
      <c r="A123"/>
      <c r="B123" s="14"/>
      <c r="D123" s="61"/>
      <c r="E123" s="15"/>
      <c r="F123" s="14"/>
      <c r="G123" s="14"/>
      <c r="H123" s="14"/>
      <c r="I123" s="14"/>
      <c r="J123" s="14"/>
      <c r="K123" s="14"/>
      <c r="L123" s="14"/>
    </row>
    <row r="124" spans="1:12" ht="15" x14ac:dyDescent="0.25">
      <c r="A124"/>
      <c r="B124" s="14"/>
      <c r="D124" s="61"/>
      <c r="E124" s="15"/>
      <c r="F124" s="14"/>
      <c r="G124" s="14"/>
      <c r="H124" s="14"/>
      <c r="I124" s="14"/>
      <c r="J124" s="14"/>
      <c r="K124" s="14"/>
      <c r="L124" s="14"/>
    </row>
    <row r="125" spans="1:12" ht="15" x14ac:dyDescent="0.25">
      <c r="A125"/>
      <c r="B125" s="14"/>
      <c r="D125" s="61"/>
      <c r="E125" s="15"/>
      <c r="F125" s="14"/>
      <c r="G125" s="14"/>
      <c r="H125" s="14"/>
      <c r="I125" s="14"/>
      <c r="J125" s="14"/>
      <c r="K125" s="14"/>
      <c r="L125" s="14"/>
    </row>
    <row r="126" spans="1:12" ht="15" x14ac:dyDescent="0.25">
      <c r="A126"/>
      <c r="B126" s="14"/>
      <c r="D126" s="61"/>
      <c r="E126" s="15"/>
      <c r="F126" s="14"/>
      <c r="G126" s="14"/>
      <c r="H126" s="14"/>
      <c r="I126" s="14"/>
      <c r="J126" s="14"/>
      <c r="K126" s="14"/>
      <c r="L126" s="14"/>
    </row>
    <row r="127" spans="1:12" ht="15" x14ac:dyDescent="0.25">
      <c r="A127"/>
      <c r="B127" s="14"/>
      <c r="D127" s="61"/>
      <c r="E127" s="15"/>
      <c r="F127" s="14"/>
      <c r="G127" s="14"/>
      <c r="H127" s="14"/>
      <c r="I127" s="14"/>
      <c r="J127" s="14"/>
      <c r="K127" s="14"/>
      <c r="L127" s="14"/>
    </row>
    <row r="128" spans="1:12" ht="15" x14ac:dyDescent="0.25">
      <c r="A128"/>
      <c r="B128" s="14"/>
      <c r="D128" s="61"/>
      <c r="E128" s="15"/>
      <c r="F128" s="14"/>
      <c r="G128" s="14"/>
      <c r="H128" s="14"/>
      <c r="I128" s="14"/>
      <c r="J128" s="14"/>
      <c r="K128" s="14"/>
      <c r="L128" s="14"/>
    </row>
    <row r="129" spans="1:12" ht="15" x14ac:dyDescent="0.25">
      <c r="A129"/>
      <c r="B129" s="14"/>
      <c r="D129" s="61"/>
      <c r="E129" s="15"/>
      <c r="F129" s="14"/>
      <c r="G129" s="14"/>
      <c r="H129" s="14"/>
      <c r="I129" s="14"/>
      <c r="J129" s="14"/>
      <c r="K129" s="14"/>
      <c r="L129" s="14"/>
    </row>
    <row r="130" spans="1:12" ht="15" x14ac:dyDescent="0.25">
      <c r="A130"/>
      <c r="B130" s="14"/>
      <c r="D130" s="61"/>
      <c r="E130" s="15"/>
      <c r="F130" s="14"/>
      <c r="G130" s="14"/>
      <c r="H130" s="14"/>
      <c r="I130" s="14"/>
      <c r="J130" s="14"/>
      <c r="K130" s="14"/>
      <c r="L130" s="14"/>
    </row>
    <row r="131" spans="1:12" ht="15" x14ac:dyDescent="0.25">
      <c r="A131"/>
      <c r="B131" s="14"/>
      <c r="D131" s="61"/>
      <c r="E131" s="15"/>
      <c r="F131" s="14"/>
      <c r="G131" s="14"/>
      <c r="H131" s="14"/>
      <c r="I131" s="14"/>
      <c r="J131" s="14"/>
      <c r="K131" s="14"/>
      <c r="L131" s="14"/>
    </row>
    <row r="132" spans="1:12" ht="15" x14ac:dyDescent="0.25">
      <c r="A132"/>
      <c r="B132" s="14"/>
      <c r="D132" s="61"/>
      <c r="E132" s="15"/>
      <c r="F132" s="14"/>
      <c r="G132" s="14"/>
      <c r="H132" s="14"/>
      <c r="I132" s="14"/>
      <c r="J132" s="14"/>
      <c r="K132" s="14"/>
      <c r="L132" s="14"/>
    </row>
    <row r="133" spans="1:12" ht="15" x14ac:dyDescent="0.25">
      <c r="A133"/>
      <c r="B133" s="14"/>
      <c r="D133" s="61"/>
      <c r="E133" s="15"/>
      <c r="F133" s="14"/>
      <c r="G133" s="14"/>
      <c r="H133" s="14"/>
      <c r="I133" s="14"/>
      <c r="J133" s="14"/>
      <c r="K133" s="14"/>
      <c r="L133" s="14"/>
    </row>
    <row r="134" spans="1:12" ht="15" x14ac:dyDescent="0.25">
      <c r="A134"/>
      <c r="B134" s="14"/>
      <c r="D134" s="61"/>
      <c r="E134" s="15"/>
      <c r="F134" s="14"/>
      <c r="G134" s="14"/>
      <c r="H134" s="14"/>
      <c r="I134" s="14"/>
      <c r="J134" s="14"/>
      <c r="K134" s="14"/>
      <c r="L134" s="14"/>
    </row>
    <row r="135" spans="1:12" ht="15" x14ac:dyDescent="0.25">
      <c r="A135"/>
      <c r="B135" s="14"/>
      <c r="D135" s="61"/>
      <c r="E135" s="15"/>
      <c r="F135" s="14"/>
      <c r="G135" s="14"/>
      <c r="H135" s="14"/>
      <c r="I135" s="14"/>
      <c r="J135" s="14"/>
      <c r="K135" s="14"/>
      <c r="L135" s="14"/>
    </row>
    <row r="136" spans="1:12" ht="15" x14ac:dyDescent="0.25">
      <c r="A136"/>
      <c r="B136" s="14"/>
      <c r="D136" s="61"/>
      <c r="E136" s="15"/>
      <c r="F136" s="14"/>
      <c r="G136" s="14"/>
      <c r="H136" s="14"/>
      <c r="I136" s="14"/>
      <c r="J136" s="14"/>
      <c r="K136" s="14"/>
      <c r="L136" s="14"/>
    </row>
    <row r="137" spans="1:12" ht="15" x14ac:dyDescent="0.25">
      <c r="A137"/>
      <c r="B137" s="14"/>
      <c r="D137" s="61"/>
      <c r="E137" s="15"/>
      <c r="F137" s="14"/>
      <c r="G137" s="14"/>
      <c r="H137" s="14"/>
      <c r="I137" s="14"/>
      <c r="J137" s="14"/>
      <c r="K137" s="14"/>
      <c r="L137" s="14"/>
    </row>
    <row r="138" spans="1:12" ht="15" x14ac:dyDescent="0.25">
      <c r="A138"/>
      <c r="B138" s="14"/>
      <c r="D138" s="61"/>
      <c r="E138" s="15"/>
      <c r="F138" s="14"/>
      <c r="G138" s="14"/>
      <c r="H138" s="14"/>
      <c r="I138" s="14"/>
      <c r="J138" s="14"/>
      <c r="K138" s="14"/>
      <c r="L138" s="14"/>
    </row>
    <row r="139" spans="1:12" ht="15" x14ac:dyDescent="0.25">
      <c r="A139"/>
      <c r="B139" s="14"/>
      <c r="D139" s="61"/>
      <c r="E139" s="15"/>
      <c r="F139" s="14"/>
      <c r="G139" s="14"/>
      <c r="H139" s="14"/>
      <c r="I139" s="14"/>
      <c r="J139" s="14"/>
      <c r="K139" s="14"/>
      <c r="L139" s="14"/>
    </row>
    <row r="140" spans="1:12" ht="15" x14ac:dyDescent="0.25">
      <c r="A140"/>
      <c r="B140" s="14"/>
      <c r="D140" s="61"/>
      <c r="E140" s="15"/>
      <c r="F140" s="14"/>
      <c r="G140" s="14"/>
      <c r="H140" s="14"/>
      <c r="I140" s="14"/>
      <c r="J140" s="14"/>
      <c r="K140" s="14"/>
      <c r="L140" s="14"/>
    </row>
    <row r="141" spans="1:12" ht="15" x14ac:dyDescent="0.25">
      <c r="A141"/>
      <c r="B141" s="14"/>
      <c r="D141" s="61"/>
      <c r="E141" s="15"/>
      <c r="F141" s="14"/>
      <c r="G141" s="14"/>
      <c r="H141" s="14"/>
      <c r="I141" s="14"/>
      <c r="J141" s="14"/>
      <c r="K141" s="14"/>
      <c r="L141" s="14"/>
    </row>
    <row r="142" spans="1:12" ht="15" x14ac:dyDescent="0.25">
      <c r="A142"/>
      <c r="B142" s="14"/>
      <c r="D142" s="61"/>
      <c r="E142" s="15"/>
      <c r="F142" s="14"/>
      <c r="G142" s="14"/>
      <c r="H142" s="14"/>
      <c r="I142" s="14"/>
      <c r="J142" s="14"/>
      <c r="K142" s="14"/>
      <c r="L142" s="14"/>
    </row>
    <row r="143" spans="1:12" ht="15" x14ac:dyDescent="0.25">
      <c r="A143"/>
      <c r="B143" s="14"/>
      <c r="D143" s="61"/>
      <c r="E143" s="15"/>
      <c r="F143" s="14"/>
      <c r="G143" s="14"/>
      <c r="H143" s="14"/>
      <c r="I143" s="14"/>
      <c r="J143" s="14"/>
      <c r="K143" s="14"/>
      <c r="L143" s="14"/>
    </row>
    <row r="144" spans="1:12" ht="15" x14ac:dyDescent="0.25">
      <c r="A144"/>
      <c r="B144" s="14"/>
      <c r="D144" s="61"/>
      <c r="E144" s="15"/>
      <c r="F144" s="14"/>
      <c r="G144" s="14"/>
      <c r="H144" s="14"/>
      <c r="I144" s="14"/>
      <c r="J144" s="14"/>
      <c r="K144" s="14"/>
      <c r="L144" s="14"/>
    </row>
    <row r="145" spans="1:12" ht="15" x14ac:dyDescent="0.25">
      <c r="A145"/>
      <c r="B145" s="14"/>
      <c r="D145" s="61"/>
      <c r="E145" s="15"/>
      <c r="F145" s="14"/>
      <c r="G145" s="14"/>
      <c r="H145" s="14"/>
      <c r="I145" s="14"/>
      <c r="J145" s="14"/>
      <c r="K145" s="14"/>
      <c r="L145" s="14"/>
    </row>
    <row r="146" spans="1:12" ht="15" x14ac:dyDescent="0.25">
      <c r="A146"/>
      <c r="B146" s="14"/>
      <c r="D146" s="61"/>
      <c r="E146" s="15"/>
      <c r="F146" s="14"/>
      <c r="G146" s="14"/>
      <c r="H146" s="14"/>
      <c r="I146" s="14"/>
      <c r="J146" s="14"/>
      <c r="K146" s="14"/>
      <c r="L146" s="14"/>
    </row>
    <row r="147" spans="1:12" ht="15" x14ac:dyDescent="0.25">
      <c r="A147"/>
      <c r="B147" s="14"/>
      <c r="D147" s="61"/>
      <c r="E147" s="15"/>
      <c r="F147" s="14"/>
      <c r="G147" s="14"/>
      <c r="H147" s="14"/>
      <c r="I147" s="14"/>
      <c r="J147" s="14"/>
      <c r="K147" s="14"/>
      <c r="L147" s="14"/>
    </row>
    <row r="148" spans="1:12" ht="15" x14ac:dyDescent="0.25">
      <c r="A148"/>
      <c r="B148" s="14"/>
      <c r="D148" s="61"/>
      <c r="E148" s="15"/>
      <c r="F148" s="14"/>
      <c r="G148" s="14"/>
      <c r="H148" s="14"/>
      <c r="I148" s="14"/>
      <c r="J148" s="14"/>
      <c r="K148" s="14"/>
      <c r="L148" s="14"/>
    </row>
    <row r="149" spans="1:12" ht="15" x14ac:dyDescent="0.25">
      <c r="A149"/>
      <c r="B149" s="14"/>
      <c r="D149" s="61"/>
      <c r="E149" s="15"/>
      <c r="F149" s="14"/>
      <c r="G149" s="14"/>
      <c r="H149" s="14"/>
      <c r="I149" s="14"/>
      <c r="J149" s="14"/>
      <c r="K149" s="14"/>
      <c r="L149" s="14"/>
    </row>
    <row r="150" spans="1:12" ht="15" x14ac:dyDescent="0.25">
      <c r="A150"/>
      <c r="B150" s="14"/>
      <c r="D150" s="61"/>
      <c r="E150" s="15"/>
      <c r="F150" s="14"/>
      <c r="G150" s="14"/>
      <c r="H150" s="14"/>
      <c r="I150" s="14"/>
      <c r="J150" s="14"/>
      <c r="K150" s="14"/>
      <c r="L150" s="14"/>
    </row>
    <row r="151" spans="1:12" ht="15" x14ac:dyDescent="0.25">
      <c r="A151"/>
      <c r="B151" s="14"/>
      <c r="D151" s="61"/>
      <c r="E151" s="15"/>
      <c r="F151" s="14"/>
      <c r="G151" s="14"/>
      <c r="H151" s="14"/>
      <c r="I151" s="14"/>
      <c r="J151" s="14"/>
      <c r="K151" s="14"/>
      <c r="L151" s="14"/>
    </row>
    <row r="152" spans="1:12" ht="15" x14ac:dyDescent="0.25">
      <c r="A152"/>
      <c r="B152" s="14"/>
      <c r="D152" s="61"/>
      <c r="E152" s="15"/>
      <c r="F152" s="14"/>
      <c r="G152" s="14"/>
      <c r="H152" s="14"/>
      <c r="I152" s="14"/>
      <c r="J152" s="14"/>
      <c r="K152" s="14"/>
      <c r="L152" s="14"/>
    </row>
    <row r="153" spans="1:12" ht="15" x14ac:dyDescent="0.25">
      <c r="A153"/>
      <c r="B153" s="14"/>
      <c r="D153" s="61"/>
      <c r="E153" s="15"/>
      <c r="F153" s="14"/>
      <c r="G153" s="14"/>
      <c r="H153" s="14"/>
      <c r="I153" s="14"/>
      <c r="J153" s="14"/>
      <c r="K153" s="14"/>
      <c r="L153" s="14"/>
    </row>
    <row r="154" spans="1:12" ht="15" x14ac:dyDescent="0.25">
      <c r="A154"/>
      <c r="B154" s="14"/>
      <c r="D154" s="61"/>
      <c r="E154" s="15"/>
      <c r="F154" s="14"/>
      <c r="G154" s="14"/>
      <c r="H154" s="14"/>
      <c r="I154" s="14"/>
      <c r="J154" s="14"/>
      <c r="K154" s="14"/>
      <c r="L154" s="14"/>
    </row>
    <row r="155" spans="1:12" ht="15" x14ac:dyDescent="0.25">
      <c r="A155"/>
      <c r="B155" s="14"/>
      <c r="D155" s="61"/>
      <c r="E155" s="15"/>
      <c r="F155" s="14"/>
      <c r="G155" s="14"/>
      <c r="H155" s="14"/>
      <c r="I155" s="14"/>
      <c r="J155" s="14"/>
      <c r="K155" s="14"/>
      <c r="L155" s="14"/>
    </row>
    <row r="156" spans="1:12" ht="15" x14ac:dyDescent="0.25">
      <c r="A156"/>
      <c r="B156" s="14"/>
      <c r="D156" s="61"/>
      <c r="E156" s="15"/>
      <c r="F156" s="14"/>
      <c r="G156" s="14"/>
      <c r="H156" s="14"/>
      <c r="I156" s="14"/>
      <c r="J156" s="14"/>
      <c r="K156" s="14"/>
      <c r="L156" s="14"/>
    </row>
    <row r="157" spans="1:12" ht="15" x14ac:dyDescent="0.25">
      <c r="A157"/>
      <c r="B157" s="14"/>
      <c r="D157" s="61"/>
      <c r="E157" s="15"/>
      <c r="F157" s="14"/>
      <c r="G157" s="14"/>
      <c r="H157" s="14"/>
      <c r="I157" s="14"/>
      <c r="J157" s="14"/>
      <c r="K157" s="14"/>
      <c r="L157" s="14"/>
    </row>
    <row r="158" spans="1:12" ht="15" x14ac:dyDescent="0.25">
      <c r="A158"/>
      <c r="B158" s="14"/>
      <c r="D158" s="61"/>
      <c r="E158" s="15"/>
      <c r="F158" s="14"/>
      <c r="G158" s="14"/>
      <c r="H158" s="14"/>
      <c r="I158" s="14"/>
      <c r="J158" s="14"/>
      <c r="K158" s="14"/>
      <c r="L158" s="14"/>
    </row>
    <row r="159" spans="1:12" ht="15" x14ac:dyDescent="0.25">
      <c r="A159"/>
      <c r="B159" s="14"/>
      <c r="D159" s="61"/>
      <c r="E159" s="15"/>
      <c r="F159" s="14"/>
      <c r="G159" s="14"/>
      <c r="H159" s="14"/>
      <c r="I159" s="14"/>
      <c r="J159" s="14"/>
      <c r="K159" s="14"/>
      <c r="L159" s="14"/>
    </row>
    <row r="160" spans="1:12" ht="15" x14ac:dyDescent="0.25">
      <c r="A160"/>
      <c r="B160" s="14"/>
      <c r="D160" s="61"/>
      <c r="E160" s="15"/>
      <c r="F160" s="14"/>
      <c r="G160" s="14"/>
      <c r="H160" s="14"/>
      <c r="I160" s="14"/>
      <c r="J160" s="14"/>
      <c r="K160" s="14"/>
      <c r="L160" s="14"/>
    </row>
    <row r="161" spans="1:12" ht="15" x14ac:dyDescent="0.25">
      <c r="A161"/>
      <c r="B161" s="14"/>
      <c r="D161" s="61"/>
      <c r="E161" s="15"/>
      <c r="F161" s="14"/>
      <c r="G161" s="14"/>
      <c r="H161" s="14"/>
      <c r="I161" s="14"/>
      <c r="J161" s="14"/>
      <c r="K161" s="14"/>
      <c r="L161" s="14"/>
    </row>
    <row r="162" spans="1:12" ht="15" x14ac:dyDescent="0.25">
      <c r="A162"/>
      <c r="B162" s="14"/>
      <c r="D162" s="61"/>
      <c r="E162" s="15"/>
      <c r="F162" s="14"/>
      <c r="G162" s="14"/>
      <c r="H162" s="14"/>
      <c r="I162" s="14"/>
      <c r="J162" s="14"/>
      <c r="K162" s="14"/>
      <c r="L162" s="14"/>
    </row>
    <row r="163" spans="1:12" ht="15" x14ac:dyDescent="0.25">
      <c r="A163"/>
      <c r="B163" s="14"/>
      <c r="D163" s="61"/>
      <c r="E163" s="15"/>
      <c r="F163" s="14"/>
      <c r="G163" s="14"/>
      <c r="H163" s="14"/>
      <c r="I163" s="14"/>
      <c r="J163" s="14"/>
      <c r="K163" s="14"/>
      <c r="L163" s="14"/>
    </row>
    <row r="164" spans="1:12" ht="15" x14ac:dyDescent="0.25">
      <c r="A164"/>
      <c r="B164" s="14"/>
      <c r="D164" s="61"/>
      <c r="E164" s="15"/>
      <c r="F164" s="14"/>
      <c r="G164" s="14"/>
      <c r="H164" s="14"/>
      <c r="I164" s="14"/>
      <c r="J164" s="14"/>
      <c r="K164" s="14"/>
      <c r="L164" s="14"/>
    </row>
    <row r="165" spans="1:12" ht="15" x14ac:dyDescent="0.25">
      <c r="A165"/>
      <c r="B165" s="14"/>
      <c r="D165" s="61"/>
      <c r="E165" s="15"/>
      <c r="F165" s="14"/>
      <c r="G165" s="14"/>
      <c r="H165" s="14"/>
      <c r="I165" s="14"/>
      <c r="J165" s="14"/>
      <c r="K165" s="14"/>
      <c r="L165" s="14"/>
    </row>
    <row r="166" spans="1:12" ht="15" x14ac:dyDescent="0.25">
      <c r="A166"/>
      <c r="B166" s="14"/>
      <c r="D166" s="61"/>
      <c r="E166" s="15"/>
      <c r="F166" s="14"/>
      <c r="G166" s="14"/>
      <c r="H166" s="14"/>
      <c r="I166" s="14"/>
      <c r="J166" s="14"/>
      <c r="K166" s="14"/>
      <c r="L166" s="14"/>
    </row>
    <row r="167" spans="1:12" ht="15" x14ac:dyDescent="0.25">
      <c r="A167"/>
      <c r="B167" s="14"/>
      <c r="D167" s="61"/>
      <c r="E167" s="15"/>
      <c r="F167" s="14"/>
      <c r="G167" s="14"/>
      <c r="H167" s="14"/>
      <c r="I167" s="14"/>
      <c r="J167" s="14"/>
      <c r="K167" s="14"/>
      <c r="L167" s="14"/>
    </row>
    <row r="168" spans="1:12" ht="15" x14ac:dyDescent="0.25">
      <c r="A168"/>
      <c r="B168" s="14"/>
      <c r="D168" s="61"/>
      <c r="E168" s="15"/>
      <c r="F168" s="14"/>
      <c r="G168" s="14"/>
      <c r="H168" s="14"/>
      <c r="I168" s="14"/>
      <c r="J168" s="14"/>
      <c r="K168" s="14"/>
      <c r="L168" s="14"/>
    </row>
    <row r="169" spans="1:12" ht="15" x14ac:dyDescent="0.25">
      <c r="A169"/>
      <c r="B169" s="14"/>
      <c r="D169" s="61"/>
      <c r="E169" s="15"/>
      <c r="F169" s="14"/>
      <c r="G169" s="14"/>
      <c r="H169" s="14"/>
      <c r="I169" s="14"/>
      <c r="J169" s="14"/>
      <c r="K169" s="14"/>
      <c r="L169" s="14"/>
    </row>
    <row r="170" spans="1:12" ht="15" x14ac:dyDescent="0.25">
      <c r="A170"/>
      <c r="B170" s="14"/>
      <c r="D170" s="61"/>
      <c r="E170" s="15"/>
      <c r="F170" s="14"/>
      <c r="G170" s="14"/>
      <c r="H170" s="14"/>
      <c r="I170" s="14"/>
      <c r="J170" s="14"/>
      <c r="K170" s="14"/>
      <c r="L170" s="14"/>
    </row>
    <row r="171" spans="1:12" ht="15" x14ac:dyDescent="0.25">
      <c r="A171"/>
      <c r="B171" s="14"/>
      <c r="D171" s="61"/>
      <c r="E171" s="15"/>
      <c r="F171" s="14"/>
      <c r="G171" s="14"/>
      <c r="H171" s="14"/>
      <c r="I171" s="14"/>
      <c r="J171" s="14"/>
      <c r="K171" s="14"/>
      <c r="L171" s="14"/>
    </row>
    <row r="172" spans="1:12" ht="15" x14ac:dyDescent="0.25">
      <c r="A172"/>
      <c r="B172" s="14"/>
      <c r="D172" s="61"/>
      <c r="E172" s="15"/>
      <c r="F172" s="14"/>
      <c r="G172" s="14"/>
      <c r="H172" s="14"/>
      <c r="I172" s="14"/>
      <c r="J172" s="14"/>
      <c r="K172" s="14"/>
      <c r="L172" s="14"/>
    </row>
    <row r="173" spans="1:12" ht="15" x14ac:dyDescent="0.25">
      <c r="A173"/>
      <c r="B173" s="14"/>
      <c r="D173" s="61"/>
      <c r="E173" s="15"/>
      <c r="F173" s="14"/>
      <c r="G173" s="14"/>
      <c r="H173" s="14"/>
      <c r="I173" s="14"/>
      <c r="J173" s="14"/>
      <c r="K173" s="14"/>
      <c r="L173" s="14"/>
    </row>
    <row r="174" spans="1:12" ht="15" x14ac:dyDescent="0.25">
      <c r="A174"/>
      <c r="B174" s="14"/>
      <c r="D174" s="61"/>
      <c r="E174" s="15"/>
      <c r="F174" s="14"/>
      <c r="G174" s="14"/>
      <c r="H174" s="14"/>
      <c r="I174" s="14"/>
      <c r="J174" s="14"/>
      <c r="K174" s="14"/>
      <c r="L174" s="14"/>
    </row>
    <row r="175" spans="1:12" ht="15" x14ac:dyDescent="0.25">
      <c r="A175"/>
      <c r="B175" s="14"/>
      <c r="D175" s="61"/>
      <c r="E175" s="15"/>
      <c r="F175" s="14"/>
      <c r="G175" s="14"/>
      <c r="H175" s="14"/>
      <c r="I175" s="14"/>
      <c r="J175" s="14"/>
      <c r="K175" s="14"/>
      <c r="L175" s="14"/>
    </row>
    <row r="176" spans="1:12" ht="15" x14ac:dyDescent="0.25">
      <c r="A176"/>
      <c r="B176" s="14"/>
      <c r="D176" s="61"/>
      <c r="E176" s="15"/>
      <c r="F176" s="14"/>
      <c r="G176" s="14"/>
      <c r="H176" s="14"/>
      <c r="I176" s="14"/>
      <c r="J176" s="14"/>
      <c r="K176" s="14"/>
      <c r="L176" s="14"/>
    </row>
    <row r="177" spans="1:12" ht="15" x14ac:dyDescent="0.25">
      <c r="A177"/>
      <c r="B177" s="14"/>
      <c r="D177" s="61"/>
      <c r="E177" s="15"/>
      <c r="F177" s="14"/>
      <c r="G177" s="14"/>
      <c r="H177" s="14"/>
      <c r="I177" s="14"/>
      <c r="J177" s="14"/>
      <c r="K177" s="14"/>
      <c r="L177" s="14"/>
    </row>
    <row r="178" spans="1:12" ht="15" x14ac:dyDescent="0.25">
      <c r="A178"/>
      <c r="B178" s="14"/>
      <c r="D178" s="61"/>
      <c r="E178" s="15"/>
      <c r="F178" s="14"/>
      <c r="G178" s="14"/>
      <c r="H178" s="14"/>
      <c r="I178" s="14"/>
      <c r="J178" s="14"/>
      <c r="K178" s="14"/>
      <c r="L178" s="14"/>
    </row>
    <row r="179" spans="1:12" ht="15" x14ac:dyDescent="0.25">
      <c r="A179"/>
      <c r="B179" s="14"/>
      <c r="D179" s="61"/>
      <c r="E179" s="15"/>
      <c r="F179" s="14"/>
      <c r="G179" s="14"/>
      <c r="H179" s="14"/>
      <c r="I179" s="14"/>
      <c r="J179" s="14"/>
      <c r="K179" s="14"/>
      <c r="L179" s="14"/>
    </row>
    <row r="180" spans="1:12" ht="15" x14ac:dyDescent="0.25">
      <c r="A180"/>
      <c r="B180" s="14"/>
      <c r="D180" s="61"/>
      <c r="E180" s="15"/>
      <c r="F180" s="14"/>
      <c r="G180" s="14"/>
      <c r="H180" s="14"/>
      <c r="I180" s="14"/>
      <c r="J180" s="14"/>
      <c r="K180" s="14"/>
      <c r="L180" s="14"/>
    </row>
    <row r="181" spans="1:12" ht="15" x14ac:dyDescent="0.25">
      <c r="A181"/>
      <c r="B181" s="14"/>
      <c r="D181" s="61"/>
      <c r="E181" s="15"/>
      <c r="F181" s="14"/>
      <c r="G181" s="14"/>
      <c r="H181" s="14"/>
      <c r="I181" s="14"/>
      <c r="J181" s="14"/>
      <c r="K181" s="14"/>
      <c r="L181" s="14"/>
    </row>
    <row r="182" spans="1:12" ht="15" x14ac:dyDescent="0.25">
      <c r="A182"/>
      <c r="B182" s="14"/>
      <c r="D182" s="61"/>
      <c r="E182" s="15"/>
      <c r="F182" s="14"/>
      <c r="G182" s="14"/>
      <c r="H182" s="14"/>
      <c r="I182" s="14"/>
      <c r="J182" s="14"/>
      <c r="K182" s="14"/>
      <c r="L182" s="14"/>
    </row>
    <row r="183" spans="1:12" ht="15" x14ac:dyDescent="0.25">
      <c r="A183"/>
      <c r="B183" s="14"/>
      <c r="D183" s="61"/>
      <c r="E183" s="15"/>
      <c r="F183" s="14"/>
      <c r="G183" s="14"/>
      <c r="H183" s="14"/>
      <c r="I183" s="14"/>
      <c r="J183" s="14"/>
      <c r="K183" s="14"/>
      <c r="L183" s="14"/>
    </row>
    <row r="184" spans="1:12" ht="15" x14ac:dyDescent="0.25">
      <c r="A184"/>
      <c r="B184" s="14"/>
      <c r="D184" s="61"/>
      <c r="E184" s="15"/>
      <c r="F184" s="14"/>
      <c r="G184" s="14"/>
      <c r="H184" s="14"/>
      <c r="I184" s="14"/>
      <c r="J184" s="14"/>
      <c r="K184" s="14"/>
      <c r="L184" s="14"/>
    </row>
    <row r="185" spans="1:12" ht="15" x14ac:dyDescent="0.25">
      <c r="A185"/>
      <c r="B185" s="14"/>
      <c r="D185" s="61"/>
      <c r="E185" s="15"/>
      <c r="F185" s="14"/>
      <c r="G185" s="14"/>
      <c r="H185" s="14"/>
      <c r="I185" s="14"/>
      <c r="J185" s="14"/>
      <c r="K185" s="14"/>
      <c r="L185" s="14"/>
    </row>
    <row r="186" spans="1:12" ht="15" x14ac:dyDescent="0.25">
      <c r="A186"/>
      <c r="B186" s="14"/>
      <c r="D186" s="61"/>
      <c r="E186" s="15"/>
      <c r="F186" s="14"/>
      <c r="G186" s="14"/>
      <c r="H186" s="14"/>
      <c r="I186" s="14"/>
      <c r="J186" s="14"/>
      <c r="K186" s="14"/>
      <c r="L186" s="14"/>
    </row>
    <row r="187" spans="1:12" ht="15" x14ac:dyDescent="0.25">
      <c r="A187"/>
      <c r="B187" s="14"/>
      <c r="D187" s="61"/>
      <c r="E187" s="15"/>
      <c r="F187" s="14"/>
      <c r="G187" s="14"/>
      <c r="H187" s="14"/>
      <c r="I187" s="14"/>
      <c r="J187" s="14"/>
      <c r="K187" s="14"/>
      <c r="L187" s="14"/>
    </row>
    <row r="188" spans="1:12" ht="15" x14ac:dyDescent="0.25">
      <c r="A188"/>
      <c r="B188" s="14"/>
      <c r="D188" s="61"/>
      <c r="E188" s="15"/>
      <c r="F188" s="14"/>
      <c r="G188" s="14"/>
      <c r="H188" s="14"/>
      <c r="I188" s="14"/>
      <c r="J188" s="14"/>
      <c r="K188" s="14"/>
      <c r="L188" s="14"/>
    </row>
    <row r="189" spans="1:12" ht="15" x14ac:dyDescent="0.25">
      <c r="A189"/>
      <c r="B189" s="14"/>
      <c r="D189" s="61"/>
      <c r="E189" s="15"/>
      <c r="F189" s="14"/>
      <c r="G189" s="14"/>
      <c r="H189" s="14"/>
      <c r="I189" s="14"/>
      <c r="J189" s="14"/>
      <c r="K189" s="14"/>
      <c r="L189" s="14"/>
    </row>
    <row r="190" spans="1:12" ht="15" x14ac:dyDescent="0.25">
      <c r="A190"/>
      <c r="B190" s="14"/>
      <c r="D190" s="61"/>
      <c r="E190" s="15"/>
      <c r="F190" s="14"/>
      <c r="G190" s="14"/>
      <c r="H190" s="14"/>
      <c r="I190" s="14"/>
      <c r="J190" s="14"/>
      <c r="K190" s="14"/>
      <c r="L190" s="14"/>
    </row>
    <row r="191" spans="1:12" ht="15" x14ac:dyDescent="0.25">
      <c r="A191"/>
      <c r="B191" s="14"/>
      <c r="D191" s="61"/>
      <c r="E191" s="15"/>
      <c r="F191" s="14"/>
      <c r="G191" s="14"/>
      <c r="H191" s="14"/>
      <c r="I191" s="14"/>
      <c r="J191" s="14"/>
      <c r="K191" s="14"/>
      <c r="L191" s="14"/>
    </row>
    <row r="192" spans="1:12" ht="15" x14ac:dyDescent="0.25">
      <c r="A192"/>
      <c r="B192" s="14"/>
      <c r="D192" s="61"/>
      <c r="E192" s="15"/>
      <c r="F192" s="14"/>
      <c r="G192" s="14"/>
      <c r="H192" s="14"/>
      <c r="I192" s="14"/>
      <c r="J192" s="14"/>
      <c r="K192" s="14"/>
      <c r="L192" s="14"/>
    </row>
    <row r="193" spans="1:12" ht="15" x14ac:dyDescent="0.25">
      <c r="A193"/>
      <c r="B193" s="14"/>
      <c r="D193" s="61"/>
      <c r="E193" s="15"/>
      <c r="F193" s="14"/>
      <c r="G193" s="14"/>
      <c r="H193" s="14"/>
      <c r="I193" s="14"/>
      <c r="J193" s="14"/>
      <c r="K193" s="14"/>
      <c r="L193" s="14"/>
    </row>
    <row r="194" spans="1:12" ht="15" x14ac:dyDescent="0.25">
      <c r="A194"/>
      <c r="B194" s="14"/>
      <c r="D194" s="61"/>
      <c r="E194" s="15"/>
      <c r="F194" s="14"/>
      <c r="G194" s="14"/>
      <c r="H194" s="14"/>
      <c r="I194" s="14"/>
      <c r="J194" s="14"/>
      <c r="K194" s="14"/>
      <c r="L194" s="14"/>
    </row>
    <row r="195" spans="1:12" ht="15" x14ac:dyDescent="0.25">
      <c r="A195"/>
      <c r="B195" s="14"/>
      <c r="D195" s="61"/>
      <c r="E195" s="15"/>
      <c r="F195" s="14"/>
      <c r="G195" s="14"/>
      <c r="H195" s="14"/>
      <c r="I195" s="14"/>
      <c r="J195" s="14"/>
      <c r="K195" s="14"/>
      <c r="L195" s="14"/>
    </row>
    <row r="196" spans="1:12" ht="15" x14ac:dyDescent="0.25">
      <c r="A196"/>
      <c r="B196" s="14"/>
      <c r="D196" s="61"/>
      <c r="E196" s="15"/>
      <c r="F196" s="14"/>
      <c r="G196" s="14"/>
      <c r="H196" s="14"/>
      <c r="I196" s="14"/>
      <c r="J196" s="14"/>
      <c r="K196" s="14"/>
      <c r="L196" s="14"/>
    </row>
    <row r="197" spans="1:12" ht="15" x14ac:dyDescent="0.25">
      <c r="A197"/>
      <c r="B197" s="14"/>
      <c r="D197" s="61"/>
      <c r="E197" s="15"/>
      <c r="F197" s="14"/>
      <c r="G197" s="14"/>
      <c r="H197" s="14"/>
      <c r="I197" s="14"/>
      <c r="J197" s="14"/>
      <c r="K197" s="14"/>
      <c r="L197" s="14"/>
    </row>
    <row r="198" spans="1:12" ht="15" x14ac:dyDescent="0.25">
      <c r="A198"/>
      <c r="B198" s="14"/>
      <c r="D198" s="61"/>
      <c r="E198" s="15"/>
      <c r="F198" s="14"/>
      <c r="G198" s="14"/>
      <c r="H198" s="14"/>
      <c r="I198" s="14"/>
      <c r="J198" s="14"/>
      <c r="K198" s="14"/>
      <c r="L198" s="14"/>
    </row>
    <row r="199" spans="1:12" ht="15" x14ac:dyDescent="0.25">
      <c r="A199"/>
      <c r="B199" s="14"/>
      <c r="D199" s="61"/>
      <c r="E199" s="15"/>
      <c r="F199" s="14"/>
      <c r="G199" s="14"/>
      <c r="H199" s="14"/>
      <c r="I199" s="14"/>
      <c r="J199" s="14"/>
      <c r="K199" s="14"/>
      <c r="L199" s="14"/>
    </row>
    <row r="200" spans="1:12" ht="15" x14ac:dyDescent="0.25">
      <c r="A200"/>
      <c r="B200" s="14"/>
      <c r="D200" s="61"/>
      <c r="E200" s="15"/>
      <c r="F200" s="14"/>
      <c r="G200" s="14"/>
      <c r="H200" s="14"/>
      <c r="I200" s="14"/>
      <c r="J200" s="14"/>
      <c r="K200" s="14"/>
      <c r="L200" s="14"/>
    </row>
    <row r="201" spans="1:12" ht="15" x14ac:dyDescent="0.25">
      <c r="A201"/>
      <c r="B201" s="14"/>
      <c r="D201" s="61"/>
      <c r="E201" s="15"/>
      <c r="F201" s="14"/>
      <c r="G201" s="14"/>
      <c r="H201" s="14"/>
      <c r="I201" s="14"/>
      <c r="J201" s="14"/>
      <c r="K201" s="14"/>
      <c r="L201" s="14"/>
    </row>
    <row r="202" spans="1:12" ht="15" x14ac:dyDescent="0.25">
      <c r="A202"/>
      <c r="B202" s="14"/>
      <c r="D202" s="61"/>
      <c r="E202" s="15"/>
      <c r="F202" s="14"/>
      <c r="G202" s="14"/>
      <c r="H202" s="14"/>
      <c r="I202" s="14"/>
      <c r="J202" s="14"/>
      <c r="K202" s="14"/>
      <c r="L202" s="14"/>
    </row>
    <row r="203" spans="1:12" ht="15" x14ac:dyDescent="0.25">
      <c r="A203"/>
      <c r="B203" s="14"/>
      <c r="D203" s="61"/>
      <c r="E203" s="15"/>
      <c r="F203" s="14"/>
      <c r="G203" s="14"/>
      <c r="H203" s="14"/>
      <c r="I203" s="14"/>
      <c r="J203" s="14"/>
      <c r="K203" s="14"/>
      <c r="L203" s="14"/>
    </row>
    <row r="204" spans="1:12" ht="15" x14ac:dyDescent="0.25">
      <c r="A204"/>
      <c r="B204" s="14"/>
      <c r="D204" s="61"/>
      <c r="E204" s="15"/>
      <c r="F204" s="14"/>
      <c r="G204" s="14"/>
      <c r="H204" s="14"/>
      <c r="I204" s="14"/>
      <c r="J204" s="14"/>
      <c r="K204" s="14"/>
      <c r="L204" s="14"/>
    </row>
    <row r="205" spans="1:12" ht="15" x14ac:dyDescent="0.25">
      <c r="A205"/>
      <c r="B205" s="14"/>
      <c r="D205" s="61"/>
      <c r="E205" s="15"/>
      <c r="F205" s="14"/>
      <c r="G205" s="14"/>
      <c r="H205" s="14"/>
      <c r="I205" s="14"/>
      <c r="J205" s="14"/>
      <c r="K205" s="14"/>
      <c r="L205" s="14"/>
    </row>
    <row r="206" spans="1:12" ht="15" x14ac:dyDescent="0.25">
      <c r="A206"/>
      <c r="B206" s="14"/>
      <c r="D206" s="61"/>
      <c r="E206" s="15"/>
      <c r="F206" s="14"/>
      <c r="G206" s="14"/>
      <c r="H206" s="14"/>
      <c r="I206" s="14"/>
      <c r="J206" s="14"/>
      <c r="K206" s="14"/>
      <c r="L206" s="14"/>
    </row>
    <row r="207" spans="1:12" ht="15" x14ac:dyDescent="0.25">
      <c r="A207"/>
      <c r="B207" s="14"/>
      <c r="D207" s="61"/>
      <c r="E207" s="15"/>
      <c r="F207" s="14"/>
      <c r="G207" s="14"/>
      <c r="H207" s="14"/>
      <c r="I207" s="14"/>
      <c r="J207" s="14"/>
      <c r="K207" s="14"/>
      <c r="L207" s="14"/>
    </row>
    <row r="208" spans="1:12" ht="15" x14ac:dyDescent="0.25">
      <c r="A208"/>
      <c r="B208" s="14"/>
      <c r="D208" s="61"/>
      <c r="E208" s="15"/>
      <c r="F208" s="14"/>
      <c r="G208" s="14"/>
      <c r="H208" s="14"/>
      <c r="I208" s="14"/>
      <c r="J208" s="14"/>
      <c r="K208" s="14"/>
      <c r="L208" s="14"/>
    </row>
    <row r="209" spans="1:12" ht="15" x14ac:dyDescent="0.25">
      <c r="A209"/>
      <c r="B209" s="14"/>
      <c r="D209" s="61"/>
      <c r="E209" s="15"/>
      <c r="F209" s="14"/>
      <c r="G209" s="14"/>
      <c r="H209" s="14"/>
      <c r="I209" s="14"/>
      <c r="J209" s="14"/>
      <c r="K209" s="14"/>
      <c r="L209" s="14"/>
    </row>
    <row r="210" spans="1:12" ht="15" x14ac:dyDescent="0.25">
      <c r="A210"/>
      <c r="B210" s="14"/>
      <c r="D210" s="61"/>
      <c r="E210" s="15"/>
      <c r="F210" s="14"/>
      <c r="G210" s="14"/>
      <c r="H210" s="14"/>
      <c r="I210" s="14"/>
      <c r="J210" s="14"/>
      <c r="K210" s="14"/>
      <c r="L210" s="14"/>
    </row>
    <row r="211" spans="1:12" ht="15" x14ac:dyDescent="0.25">
      <c r="A211"/>
      <c r="B211" s="14"/>
      <c r="D211" s="61"/>
      <c r="E211" s="15"/>
      <c r="F211" s="14"/>
      <c r="G211" s="14"/>
      <c r="H211" s="14"/>
      <c r="I211" s="14"/>
      <c r="J211" s="14"/>
      <c r="K211" s="14"/>
      <c r="L211" s="14"/>
    </row>
    <row r="212" spans="1:12" ht="15" x14ac:dyDescent="0.25">
      <c r="A212"/>
      <c r="B212" s="14"/>
      <c r="D212" s="61"/>
      <c r="E212" s="15"/>
      <c r="F212" s="14"/>
      <c r="G212" s="14"/>
      <c r="H212" s="14"/>
      <c r="I212" s="14"/>
      <c r="J212" s="14"/>
      <c r="K212" s="14"/>
      <c r="L212" s="14"/>
    </row>
    <row r="213" spans="1:12" ht="15" x14ac:dyDescent="0.25">
      <c r="A213"/>
      <c r="B213" s="14"/>
      <c r="D213" s="61"/>
      <c r="E213" s="15"/>
      <c r="F213" s="14"/>
      <c r="G213" s="14"/>
      <c r="H213" s="14"/>
      <c r="I213" s="14"/>
      <c r="J213" s="14"/>
      <c r="K213" s="14"/>
      <c r="L213" s="14"/>
    </row>
    <row r="214" spans="1:12" ht="15" x14ac:dyDescent="0.25">
      <c r="A214"/>
      <c r="B214" s="14"/>
      <c r="D214" s="61"/>
      <c r="E214" s="15"/>
      <c r="F214" s="14"/>
      <c r="G214" s="14"/>
      <c r="H214" s="14"/>
      <c r="I214" s="14"/>
      <c r="J214" s="14"/>
      <c r="K214" s="14"/>
      <c r="L214" s="14"/>
    </row>
    <row r="215" spans="1:12" ht="15" x14ac:dyDescent="0.25">
      <c r="A215"/>
      <c r="B215" s="14"/>
      <c r="D215" s="61"/>
      <c r="E215" s="15"/>
      <c r="F215" s="14"/>
      <c r="G215" s="14"/>
      <c r="H215" s="14"/>
      <c r="I215" s="14"/>
      <c r="J215" s="14"/>
      <c r="K215" s="14"/>
      <c r="L215" s="14"/>
    </row>
    <row r="216" spans="1:12" ht="15" x14ac:dyDescent="0.25">
      <c r="A216"/>
      <c r="B216" s="14"/>
      <c r="D216" s="61"/>
      <c r="E216" s="15"/>
      <c r="F216" s="14"/>
      <c r="G216" s="14"/>
      <c r="H216" s="14"/>
      <c r="I216" s="14"/>
      <c r="J216" s="14"/>
      <c r="K216" s="14"/>
      <c r="L216" s="14"/>
    </row>
    <row r="217" spans="1:12" ht="15" x14ac:dyDescent="0.25">
      <c r="A217"/>
      <c r="B217" s="14"/>
      <c r="D217" s="61"/>
      <c r="E217" s="15"/>
      <c r="F217" s="14"/>
      <c r="G217" s="14"/>
      <c r="H217" s="14"/>
      <c r="I217" s="14"/>
      <c r="J217" s="14"/>
      <c r="K217" s="14"/>
      <c r="L217" s="14"/>
    </row>
    <row r="218" spans="1:12" ht="15" x14ac:dyDescent="0.25">
      <c r="A218"/>
      <c r="B218" s="14"/>
      <c r="D218" s="61"/>
      <c r="E218" s="15"/>
      <c r="F218" s="14"/>
      <c r="G218" s="14"/>
      <c r="H218" s="14"/>
      <c r="I218" s="14"/>
      <c r="J218" s="14"/>
      <c r="K218" s="14"/>
      <c r="L218" s="14"/>
    </row>
    <row r="219" spans="1:12" ht="15" x14ac:dyDescent="0.25">
      <c r="A219"/>
      <c r="B219" s="14"/>
      <c r="D219" s="61"/>
      <c r="E219" s="15"/>
      <c r="F219" s="14"/>
      <c r="G219" s="14"/>
      <c r="H219" s="14"/>
      <c r="I219" s="14"/>
      <c r="J219" s="14"/>
      <c r="K219" s="14"/>
      <c r="L219" s="14"/>
    </row>
    <row r="220" spans="1:12" ht="15" x14ac:dyDescent="0.25">
      <c r="A220"/>
      <c r="B220" s="14"/>
      <c r="D220" s="61"/>
      <c r="E220" s="15"/>
      <c r="F220" s="14"/>
      <c r="G220" s="14"/>
      <c r="H220" s="14"/>
      <c r="I220" s="14"/>
      <c r="J220" s="14"/>
      <c r="K220" s="14"/>
      <c r="L220" s="14"/>
    </row>
    <row r="221" spans="1:12" ht="15" x14ac:dyDescent="0.25">
      <c r="A221"/>
      <c r="B221" s="14"/>
      <c r="D221" s="61"/>
      <c r="E221" s="15"/>
      <c r="F221" s="14"/>
      <c r="G221" s="14"/>
      <c r="H221" s="14"/>
      <c r="I221" s="14"/>
      <c r="J221" s="14"/>
      <c r="K221" s="14"/>
      <c r="L221" s="14"/>
    </row>
    <row r="222" spans="1:12" ht="15" x14ac:dyDescent="0.25">
      <c r="A222"/>
      <c r="B222" s="14"/>
      <c r="D222" s="61"/>
      <c r="E222" s="15"/>
      <c r="F222" s="14"/>
      <c r="G222" s="14"/>
      <c r="H222" s="14"/>
      <c r="I222" s="14"/>
      <c r="J222" s="14"/>
      <c r="K222" s="14"/>
      <c r="L222" s="14"/>
    </row>
    <row r="223" spans="1:12" ht="15" x14ac:dyDescent="0.25">
      <c r="A223"/>
      <c r="B223" s="14"/>
      <c r="D223" s="61"/>
      <c r="E223" s="15"/>
      <c r="F223" s="14"/>
      <c r="G223" s="14"/>
      <c r="H223" s="14"/>
      <c r="I223" s="14"/>
      <c r="J223" s="14"/>
      <c r="K223" s="14"/>
      <c r="L223" s="14"/>
    </row>
    <row r="224" spans="1:12" ht="15" x14ac:dyDescent="0.25">
      <c r="A224"/>
      <c r="B224" s="14"/>
      <c r="D224" s="61"/>
      <c r="E224" s="15"/>
      <c r="F224" s="14"/>
      <c r="G224" s="14"/>
      <c r="H224" s="14"/>
      <c r="I224" s="14"/>
      <c r="J224" s="14"/>
      <c r="K224" s="14"/>
      <c r="L224" s="14"/>
    </row>
    <row r="225" spans="1:12" ht="15" x14ac:dyDescent="0.25">
      <c r="A225"/>
      <c r="B225" s="14"/>
      <c r="D225" s="61"/>
      <c r="E225" s="15"/>
      <c r="F225" s="14"/>
      <c r="G225" s="14"/>
      <c r="H225" s="14"/>
      <c r="I225" s="14"/>
      <c r="J225" s="14"/>
      <c r="K225" s="14"/>
      <c r="L225" s="14"/>
    </row>
    <row r="226" spans="1:12" ht="15" x14ac:dyDescent="0.25">
      <c r="A226"/>
      <c r="B226" s="14"/>
      <c r="D226" s="61"/>
      <c r="E226" s="15"/>
      <c r="F226" s="14"/>
      <c r="G226" s="14"/>
      <c r="H226" s="14"/>
      <c r="I226" s="14"/>
      <c r="J226" s="14"/>
      <c r="K226" s="14"/>
      <c r="L226" s="14"/>
    </row>
    <row r="227" spans="1:12" ht="15" x14ac:dyDescent="0.25">
      <c r="A227"/>
      <c r="B227" s="14"/>
      <c r="D227" s="61"/>
      <c r="E227" s="15"/>
      <c r="F227" s="14"/>
      <c r="G227" s="14"/>
      <c r="H227" s="14"/>
      <c r="I227" s="14"/>
      <c r="J227" s="14"/>
      <c r="K227" s="14"/>
      <c r="L227" s="14"/>
    </row>
    <row r="228" spans="1:12" ht="15" x14ac:dyDescent="0.25">
      <c r="A228"/>
      <c r="B228" s="14"/>
      <c r="D228" s="61"/>
      <c r="E228" s="15"/>
      <c r="F228" s="14"/>
      <c r="G228" s="14"/>
      <c r="H228" s="14"/>
      <c r="I228" s="14"/>
      <c r="J228" s="14"/>
      <c r="K228" s="14"/>
      <c r="L228" s="14"/>
    </row>
    <row r="229" spans="1:12" ht="15" x14ac:dyDescent="0.25">
      <c r="A229"/>
      <c r="B229" s="14"/>
      <c r="D229" s="61"/>
      <c r="E229" s="15"/>
      <c r="F229" s="14"/>
      <c r="G229" s="14"/>
      <c r="H229" s="14"/>
      <c r="I229" s="14"/>
      <c r="J229" s="14"/>
      <c r="K229" s="14"/>
      <c r="L229" s="14"/>
    </row>
    <row r="230" spans="1:12" ht="15" x14ac:dyDescent="0.25">
      <c r="A230"/>
      <c r="B230" s="14"/>
      <c r="D230" s="61"/>
      <c r="E230" s="15"/>
      <c r="F230" s="14"/>
      <c r="G230" s="14"/>
      <c r="H230" s="14"/>
      <c r="I230" s="14"/>
      <c r="J230" s="14"/>
      <c r="K230" s="14"/>
      <c r="L230" s="14"/>
    </row>
    <row r="231" spans="1:12" ht="15" x14ac:dyDescent="0.25">
      <c r="A231"/>
      <c r="B231" s="14"/>
      <c r="D231" s="61"/>
      <c r="E231" s="15"/>
      <c r="F231" s="14"/>
      <c r="G231" s="14"/>
      <c r="H231" s="14"/>
      <c r="I231" s="14"/>
      <c r="J231" s="14"/>
      <c r="K231" s="14"/>
      <c r="L231" s="14"/>
    </row>
    <row r="232" spans="1:12" ht="15" x14ac:dyDescent="0.25">
      <c r="A232"/>
      <c r="B232" s="14"/>
      <c r="D232" s="61"/>
      <c r="E232" s="15"/>
      <c r="F232" s="14"/>
      <c r="G232" s="14"/>
      <c r="H232" s="14"/>
      <c r="I232" s="14"/>
      <c r="J232" s="14"/>
      <c r="K232" s="14"/>
      <c r="L232" s="14"/>
    </row>
    <row r="233" spans="1:12" ht="15" x14ac:dyDescent="0.25">
      <c r="A233"/>
      <c r="B233" s="14"/>
      <c r="D233" s="61"/>
      <c r="E233" s="15"/>
      <c r="F233" s="14"/>
      <c r="G233" s="14"/>
      <c r="H233" s="14"/>
      <c r="I233" s="14"/>
      <c r="J233" s="14"/>
      <c r="K233" s="14"/>
      <c r="L233" s="14"/>
    </row>
    <row r="234" spans="1:12" ht="15" x14ac:dyDescent="0.25">
      <c r="A234"/>
      <c r="B234" s="14"/>
      <c r="D234" s="61"/>
      <c r="E234" s="15"/>
      <c r="F234" s="14"/>
      <c r="G234" s="14"/>
      <c r="H234" s="14"/>
      <c r="I234" s="14"/>
      <c r="J234" s="14"/>
      <c r="K234" s="14"/>
      <c r="L234" s="14"/>
    </row>
    <row r="235" spans="1:12" ht="15" x14ac:dyDescent="0.25">
      <c r="A235"/>
      <c r="B235" s="14"/>
      <c r="D235" s="61"/>
      <c r="E235" s="15"/>
      <c r="F235" s="14"/>
      <c r="G235" s="14"/>
      <c r="H235" s="14"/>
      <c r="I235" s="14"/>
      <c r="J235" s="14"/>
      <c r="K235" s="14"/>
      <c r="L235" s="14"/>
    </row>
    <row r="236" spans="1:12" ht="15" x14ac:dyDescent="0.25">
      <c r="A236"/>
      <c r="B236" s="14"/>
      <c r="D236" s="61"/>
      <c r="E236" s="15"/>
      <c r="F236" s="14"/>
      <c r="G236" s="14"/>
      <c r="H236" s="14"/>
      <c r="I236" s="14"/>
      <c r="J236" s="14"/>
      <c r="K236" s="14"/>
      <c r="L236" s="14"/>
    </row>
    <row r="237" spans="1:12" ht="15" x14ac:dyDescent="0.25">
      <c r="A237"/>
      <c r="B237" s="14"/>
      <c r="D237" s="61"/>
      <c r="E237" s="15"/>
      <c r="F237" s="14"/>
      <c r="G237" s="14"/>
      <c r="H237" s="14"/>
      <c r="I237" s="14"/>
      <c r="J237" s="14"/>
      <c r="K237" s="14"/>
      <c r="L237" s="14"/>
    </row>
    <row r="238" spans="1:12" ht="15" x14ac:dyDescent="0.25">
      <c r="A238"/>
      <c r="B238" s="14"/>
      <c r="D238" s="61"/>
      <c r="E238" s="15"/>
      <c r="F238" s="14"/>
      <c r="G238" s="14"/>
      <c r="H238" s="14"/>
      <c r="I238" s="14"/>
      <c r="J238" s="14"/>
      <c r="K238" s="14"/>
      <c r="L238" s="14"/>
    </row>
    <row r="239" spans="1:12" ht="15" x14ac:dyDescent="0.25">
      <c r="A239"/>
      <c r="B239" s="14"/>
      <c r="D239" s="61"/>
      <c r="E239" s="15"/>
      <c r="F239" s="14"/>
      <c r="G239" s="14"/>
      <c r="H239" s="14"/>
      <c r="I239" s="14"/>
      <c r="J239" s="14"/>
      <c r="K239" s="14"/>
      <c r="L239" s="14"/>
    </row>
    <row r="240" spans="1:12" ht="15" x14ac:dyDescent="0.25">
      <c r="A240"/>
      <c r="B240" s="14"/>
      <c r="D240" s="61"/>
      <c r="E240" s="15"/>
      <c r="F240" s="14"/>
      <c r="G240" s="14"/>
      <c r="H240" s="14"/>
      <c r="I240" s="14"/>
      <c r="J240" s="14"/>
      <c r="K240" s="14"/>
      <c r="L240" s="14"/>
    </row>
    <row r="241" spans="1:12" ht="15" x14ac:dyDescent="0.25">
      <c r="A241"/>
      <c r="B241" s="14"/>
      <c r="D241" s="61"/>
      <c r="E241" s="15"/>
      <c r="F241" s="14"/>
      <c r="G241" s="14"/>
      <c r="H241" s="14"/>
      <c r="I241" s="14"/>
      <c r="J241" s="14"/>
      <c r="K241" s="14"/>
      <c r="L241" s="14"/>
    </row>
    <row r="242" spans="1:12" ht="15" x14ac:dyDescent="0.25">
      <c r="A242"/>
      <c r="B242" s="14"/>
      <c r="D242" s="61"/>
      <c r="E242" s="15"/>
      <c r="F242" s="14"/>
      <c r="G242" s="14"/>
      <c r="H242" s="14"/>
      <c r="I242" s="14"/>
      <c r="J242" s="14"/>
      <c r="K242" s="14"/>
      <c r="L242" s="14"/>
    </row>
    <row r="243" spans="1:12" ht="15" x14ac:dyDescent="0.25">
      <c r="A243"/>
      <c r="B243" s="14"/>
      <c r="D243" s="61"/>
      <c r="E243" s="15"/>
      <c r="F243" s="14"/>
      <c r="G243" s="14"/>
      <c r="H243" s="14"/>
      <c r="I243" s="14"/>
      <c r="J243" s="14"/>
      <c r="K243" s="14"/>
      <c r="L243" s="14"/>
    </row>
    <row r="244" spans="1:12" ht="15" x14ac:dyDescent="0.25">
      <c r="A244"/>
      <c r="B244" s="14"/>
      <c r="D244" s="61"/>
      <c r="E244" s="15"/>
      <c r="F244" s="14"/>
      <c r="G244" s="14"/>
      <c r="H244" s="14"/>
      <c r="I244" s="14"/>
      <c r="J244" s="14"/>
      <c r="K244" s="14"/>
      <c r="L244" s="14"/>
    </row>
    <row r="245" spans="1:12" ht="15" x14ac:dyDescent="0.25">
      <c r="A245"/>
      <c r="B245" s="14"/>
      <c r="D245" s="61"/>
      <c r="E245" s="15"/>
      <c r="F245" s="14"/>
      <c r="G245" s="14"/>
      <c r="H245" s="14"/>
      <c r="I245" s="14"/>
      <c r="J245" s="14"/>
      <c r="K245" s="14"/>
      <c r="L245" s="14"/>
    </row>
    <row r="246" spans="1:12" ht="15" x14ac:dyDescent="0.25">
      <c r="A246"/>
      <c r="B246" s="14"/>
      <c r="D246" s="61"/>
      <c r="E246" s="15"/>
      <c r="F246" s="14"/>
      <c r="G246" s="14"/>
      <c r="H246" s="14"/>
      <c r="I246" s="14"/>
      <c r="J246" s="14"/>
      <c r="K246" s="14"/>
      <c r="L246" s="14"/>
    </row>
    <row r="247" spans="1:12" ht="15" x14ac:dyDescent="0.25">
      <c r="A247"/>
      <c r="B247" s="14"/>
      <c r="D247" s="61"/>
      <c r="E247" s="15"/>
      <c r="F247" s="14"/>
      <c r="G247" s="14"/>
      <c r="H247" s="14"/>
      <c r="I247" s="14"/>
      <c r="J247" s="14"/>
      <c r="K247" s="14"/>
      <c r="L247" s="14"/>
    </row>
    <row r="248" spans="1:12" ht="15" x14ac:dyDescent="0.25">
      <c r="A248"/>
      <c r="B248" s="14"/>
      <c r="D248" s="61"/>
      <c r="E248" s="15"/>
      <c r="F248" s="14"/>
      <c r="G248" s="14"/>
      <c r="H248" s="14"/>
      <c r="I248" s="14"/>
      <c r="J248" s="14"/>
      <c r="K248" s="14"/>
      <c r="L248" s="14"/>
    </row>
    <row r="249" spans="1:12" ht="15" x14ac:dyDescent="0.25">
      <c r="A249"/>
      <c r="B249" s="14"/>
      <c r="D249" s="61"/>
      <c r="E249" s="15"/>
      <c r="F249" s="14"/>
      <c r="G249" s="14"/>
      <c r="H249" s="14"/>
      <c r="I249" s="14"/>
      <c r="J249" s="14"/>
      <c r="K249" s="14"/>
      <c r="L249" s="14"/>
    </row>
    <row r="250" spans="1:12" ht="15" x14ac:dyDescent="0.25">
      <c r="A250"/>
      <c r="B250" s="14"/>
      <c r="D250" s="61"/>
      <c r="E250" s="15"/>
      <c r="F250" s="14"/>
      <c r="G250" s="14"/>
      <c r="H250" s="14"/>
      <c r="I250" s="14"/>
      <c r="J250" s="14"/>
      <c r="K250" s="14"/>
      <c r="L250" s="14"/>
    </row>
    <row r="251" spans="1:12" ht="15" x14ac:dyDescent="0.25">
      <c r="A251"/>
      <c r="B251" s="14"/>
      <c r="D251" s="61"/>
      <c r="E251" s="15"/>
      <c r="F251" s="14"/>
      <c r="G251" s="14"/>
      <c r="H251" s="14"/>
      <c r="I251" s="14"/>
      <c r="J251" s="14"/>
      <c r="K251" s="14"/>
      <c r="L251" s="14"/>
    </row>
    <row r="252" spans="1:12" ht="15" x14ac:dyDescent="0.25">
      <c r="B252" s="14"/>
      <c r="D252" s="61"/>
      <c r="E252" s="15"/>
      <c r="F252" s="14"/>
      <c r="G252" s="14"/>
      <c r="H252" s="14"/>
      <c r="I252" s="14"/>
      <c r="J252" s="14"/>
      <c r="K252" s="14"/>
      <c r="L252" s="14"/>
    </row>
    <row r="253" spans="1:12" ht="15" x14ac:dyDescent="0.25">
      <c r="B253" s="14"/>
      <c r="D253" s="61"/>
      <c r="E253" s="15"/>
      <c r="F253" s="14"/>
      <c r="G253" s="14"/>
      <c r="H253" s="14"/>
      <c r="I253" s="14"/>
      <c r="J253" s="14"/>
      <c r="K253" s="14"/>
      <c r="L253" s="14"/>
    </row>
    <row r="254" spans="1:12" ht="15" x14ac:dyDescent="0.25">
      <c r="B254" s="14"/>
      <c r="D254" s="61"/>
      <c r="E254" s="15"/>
      <c r="F254" s="14"/>
      <c r="G254" s="14"/>
      <c r="H254" s="14"/>
      <c r="I254" s="14"/>
      <c r="J254" s="14"/>
      <c r="K254" s="14"/>
      <c r="L254" s="14"/>
    </row>
    <row r="255" spans="1:12" ht="15" x14ac:dyDescent="0.25">
      <c r="B255" s="14"/>
      <c r="D255" s="61"/>
      <c r="E255" s="15"/>
      <c r="F255" s="14"/>
      <c r="G255" s="14"/>
      <c r="H255" s="14"/>
      <c r="I255" s="14"/>
      <c r="J255" s="14"/>
      <c r="K255" s="14"/>
      <c r="L255" s="14"/>
    </row>
    <row r="256" spans="1:12" ht="15" x14ac:dyDescent="0.25">
      <c r="B256" s="14"/>
      <c r="D256" s="61"/>
      <c r="E256" s="15"/>
      <c r="F256" s="14"/>
      <c r="G256" s="14"/>
      <c r="H256" s="14"/>
      <c r="I256" s="14"/>
      <c r="J256" s="14"/>
      <c r="K256" s="14"/>
      <c r="L256" s="14"/>
    </row>
    <row r="257" spans="2:12" ht="15" x14ac:dyDescent="0.25">
      <c r="B257" s="14"/>
      <c r="D257" s="61"/>
      <c r="E257" s="15"/>
      <c r="F257" s="14"/>
      <c r="G257" s="14"/>
      <c r="H257" s="14"/>
      <c r="I257" s="14"/>
      <c r="J257" s="14"/>
      <c r="K257" s="14"/>
      <c r="L257" s="14"/>
    </row>
    <row r="258" spans="2:12" ht="15" x14ac:dyDescent="0.25">
      <c r="B258" s="14"/>
      <c r="D258" s="61"/>
      <c r="E258" s="15"/>
      <c r="F258" s="14"/>
      <c r="G258" s="14"/>
      <c r="H258" s="14"/>
      <c r="I258" s="14"/>
      <c r="J258" s="14"/>
      <c r="K258" s="14"/>
      <c r="L258" s="14"/>
    </row>
    <row r="259" spans="2:12" ht="15" x14ac:dyDescent="0.25">
      <c r="B259" s="14"/>
      <c r="D259" s="61"/>
      <c r="E259" s="15"/>
      <c r="F259" s="14"/>
      <c r="G259" s="14"/>
      <c r="H259" s="14"/>
      <c r="I259" s="14"/>
      <c r="J259" s="14"/>
      <c r="K259" s="14"/>
      <c r="L259" s="14"/>
    </row>
    <row r="260" spans="2:12" ht="15" x14ac:dyDescent="0.25">
      <c r="B260" s="14"/>
      <c r="D260" s="61"/>
      <c r="E260" s="15"/>
      <c r="F260" s="14"/>
      <c r="G260" s="14"/>
      <c r="H260" s="14"/>
      <c r="I260" s="14"/>
      <c r="J260" s="14"/>
      <c r="K260" s="14"/>
      <c r="L260" s="14"/>
    </row>
    <row r="261" spans="2:12" ht="15" x14ac:dyDescent="0.25">
      <c r="B261" s="14"/>
      <c r="D261" s="61"/>
      <c r="E261" s="15"/>
      <c r="F261" s="14"/>
      <c r="G261" s="14"/>
      <c r="H261" s="14"/>
      <c r="I261" s="14"/>
      <c r="J261" s="14"/>
      <c r="K261" s="14"/>
      <c r="L261" s="14"/>
    </row>
    <row r="262" spans="2:12" ht="15" x14ac:dyDescent="0.25">
      <c r="B262" s="14"/>
      <c r="D262" s="61"/>
      <c r="E262" s="15"/>
      <c r="F262" s="14"/>
      <c r="G262" s="14"/>
      <c r="H262" s="14"/>
      <c r="I262" s="14"/>
      <c r="J262" s="14"/>
      <c r="K262" s="14"/>
      <c r="L262" s="14"/>
    </row>
    <row r="263" spans="2:12" ht="15" x14ac:dyDescent="0.25">
      <c r="B263" s="14"/>
      <c r="D263" s="61"/>
      <c r="E263" s="15"/>
      <c r="F263" s="14"/>
      <c r="G263" s="14"/>
      <c r="H263" s="14"/>
      <c r="I263" s="14"/>
      <c r="J263" s="14"/>
      <c r="K263" s="14"/>
      <c r="L263" s="14"/>
    </row>
    <row r="264" spans="2:12" ht="15" x14ac:dyDescent="0.25">
      <c r="B264" s="14"/>
      <c r="D264" s="61"/>
      <c r="E264" s="15"/>
      <c r="F264" s="14"/>
      <c r="G264" s="14"/>
      <c r="H264" s="14"/>
      <c r="I264" s="14"/>
      <c r="J264" s="14"/>
      <c r="K264" s="14"/>
      <c r="L264" s="14"/>
    </row>
    <row r="265" spans="2:12" ht="15" x14ac:dyDescent="0.25">
      <c r="B265" s="14"/>
      <c r="D265" s="61"/>
      <c r="E265" s="15"/>
      <c r="F265" s="14"/>
      <c r="G265" s="14"/>
      <c r="H265" s="14"/>
      <c r="I265" s="14"/>
      <c r="J265" s="14"/>
      <c r="K265" s="14"/>
      <c r="L265" s="14"/>
    </row>
    <row r="266" spans="2:12" ht="15" x14ac:dyDescent="0.25">
      <c r="B266" s="14"/>
      <c r="D266" s="61"/>
      <c r="E266" s="15"/>
      <c r="F266" s="14"/>
      <c r="G266" s="14"/>
      <c r="H266" s="14"/>
      <c r="I266" s="14"/>
      <c r="J266" s="14"/>
      <c r="K266" s="14"/>
      <c r="L266" s="14"/>
    </row>
    <row r="267" spans="2:12" ht="15" x14ac:dyDescent="0.25">
      <c r="B267" s="14"/>
      <c r="D267" s="61"/>
      <c r="E267" s="15"/>
      <c r="F267" s="14"/>
      <c r="G267" s="14"/>
      <c r="H267" s="14"/>
      <c r="I267" s="14"/>
      <c r="J267" s="14"/>
      <c r="K267" s="14"/>
      <c r="L267" s="14"/>
    </row>
    <row r="268" spans="2:12" ht="15" x14ac:dyDescent="0.25">
      <c r="B268" s="14"/>
      <c r="D268" s="61"/>
      <c r="E268" s="15"/>
      <c r="F268" s="14"/>
      <c r="G268" s="14"/>
      <c r="H268" s="14"/>
      <c r="I268" s="14"/>
      <c r="J268" s="14"/>
      <c r="K268" s="14"/>
      <c r="L268" s="14"/>
    </row>
    <row r="269" spans="2:12" ht="15" x14ac:dyDescent="0.25">
      <c r="B269" s="14"/>
      <c r="D269" s="61"/>
      <c r="E269" s="15"/>
      <c r="F269" s="14"/>
      <c r="G269" s="14"/>
      <c r="H269" s="14"/>
      <c r="I269" s="14"/>
      <c r="J269" s="14"/>
      <c r="K269" s="14"/>
      <c r="L269" s="14"/>
    </row>
    <row r="270" spans="2:12" ht="15" x14ac:dyDescent="0.25">
      <c r="B270" s="14"/>
      <c r="D270" s="61"/>
      <c r="E270" s="15"/>
      <c r="F270" s="14"/>
      <c r="G270" s="14"/>
      <c r="H270" s="14"/>
      <c r="I270" s="14"/>
      <c r="J270" s="14"/>
      <c r="K270" s="14"/>
      <c r="L270" s="14"/>
    </row>
    <row r="271" spans="2:12" ht="15" x14ac:dyDescent="0.25">
      <c r="B271" s="14"/>
      <c r="D271" s="61"/>
      <c r="E271" s="15"/>
      <c r="F271" s="14"/>
      <c r="G271" s="14"/>
      <c r="H271" s="14"/>
      <c r="I271" s="14"/>
      <c r="J271" s="14"/>
      <c r="K271" s="14"/>
      <c r="L271" s="14"/>
    </row>
    <row r="272" spans="2:12" ht="15" x14ac:dyDescent="0.25">
      <c r="B272" s="14"/>
      <c r="D272" s="61"/>
      <c r="E272" s="15"/>
      <c r="F272" s="14"/>
      <c r="G272" s="14"/>
      <c r="H272" s="14"/>
      <c r="I272" s="14"/>
      <c r="J272" s="14"/>
      <c r="K272" s="14"/>
      <c r="L272" s="14"/>
    </row>
    <row r="273" spans="2:12" ht="15" x14ac:dyDescent="0.25">
      <c r="B273" s="14"/>
      <c r="D273" s="61"/>
      <c r="E273" s="15"/>
      <c r="F273" s="14"/>
      <c r="G273" s="14"/>
      <c r="H273" s="14"/>
      <c r="I273" s="14"/>
      <c r="J273" s="14"/>
      <c r="K273" s="14"/>
      <c r="L273" s="14"/>
    </row>
    <row r="274" spans="2:12" ht="15" x14ac:dyDescent="0.25">
      <c r="B274" s="14"/>
      <c r="D274" s="61"/>
      <c r="E274" s="15"/>
      <c r="F274" s="14"/>
      <c r="G274" s="14"/>
      <c r="H274" s="14"/>
      <c r="I274" s="14"/>
      <c r="J274" s="14"/>
      <c r="K274" s="14"/>
      <c r="L274" s="14"/>
    </row>
    <row r="275" spans="2:12" ht="15" x14ac:dyDescent="0.25">
      <c r="B275" s="14"/>
      <c r="D275" s="61"/>
      <c r="E275" s="15"/>
      <c r="F275" s="14"/>
      <c r="G275" s="14"/>
      <c r="H275" s="14"/>
      <c r="I275" s="14"/>
      <c r="J275" s="14"/>
      <c r="K275" s="14"/>
      <c r="L275" s="14"/>
    </row>
    <row r="276" spans="2:12" ht="15" x14ac:dyDescent="0.25">
      <c r="B276" s="14"/>
      <c r="D276" s="61"/>
      <c r="E276" s="15"/>
      <c r="F276" s="14"/>
      <c r="G276" s="14"/>
      <c r="H276" s="14"/>
      <c r="I276" s="14"/>
      <c r="J276" s="14"/>
      <c r="K276" s="14"/>
      <c r="L276" s="14"/>
    </row>
    <row r="277" spans="2:12" ht="15" x14ac:dyDescent="0.25">
      <c r="B277" s="14"/>
      <c r="D277" s="61"/>
      <c r="E277" s="15"/>
      <c r="F277" s="14"/>
      <c r="G277" s="14"/>
      <c r="H277" s="14"/>
      <c r="I277" s="14"/>
      <c r="J277" s="14"/>
      <c r="K277" s="14"/>
      <c r="L277" s="14"/>
    </row>
    <row r="278" spans="2:12" ht="15" x14ac:dyDescent="0.25">
      <c r="B278" s="14"/>
      <c r="D278" s="61"/>
      <c r="E278" s="15"/>
      <c r="F278" s="14"/>
      <c r="G278" s="14"/>
      <c r="H278" s="14"/>
      <c r="I278" s="14"/>
      <c r="J278" s="14"/>
      <c r="K278" s="14"/>
      <c r="L278" s="14"/>
    </row>
    <row r="279" spans="2:12" ht="15" x14ac:dyDescent="0.25">
      <c r="B279" s="14"/>
      <c r="D279" s="61"/>
      <c r="E279" s="15"/>
      <c r="F279" s="14"/>
      <c r="G279" s="14"/>
      <c r="H279" s="14"/>
      <c r="I279" s="14"/>
      <c r="J279" s="14"/>
      <c r="K279" s="14"/>
      <c r="L279" s="14"/>
    </row>
    <row r="280" spans="2:12" ht="15" x14ac:dyDescent="0.25">
      <c r="B280" s="14"/>
      <c r="D280" s="61"/>
      <c r="E280" s="15"/>
      <c r="F280" s="14"/>
      <c r="G280" s="14"/>
      <c r="H280" s="14"/>
      <c r="I280" s="14"/>
      <c r="J280" s="14"/>
      <c r="K280" s="14"/>
      <c r="L280" s="14"/>
    </row>
    <row r="281" spans="2:12" ht="15" x14ac:dyDescent="0.25">
      <c r="B281" s="14"/>
      <c r="D281" s="61"/>
      <c r="E281" s="15"/>
      <c r="F281" s="14"/>
      <c r="G281" s="14"/>
      <c r="H281" s="14"/>
      <c r="I281" s="14"/>
      <c r="J281" s="14"/>
      <c r="K281" s="14"/>
      <c r="L281" s="14"/>
    </row>
    <row r="282" spans="2:12" ht="15" x14ac:dyDescent="0.25">
      <c r="B282" s="14"/>
      <c r="D282" s="61"/>
      <c r="E282" s="15"/>
      <c r="F282" s="14"/>
      <c r="G282" s="14"/>
      <c r="H282" s="14"/>
      <c r="I282" s="14"/>
      <c r="J282" s="14"/>
      <c r="K282" s="14"/>
      <c r="L282" s="14"/>
    </row>
    <row r="283" spans="2:12" ht="15" x14ac:dyDescent="0.25">
      <c r="B283" s="14"/>
      <c r="D283" s="61"/>
      <c r="E283" s="15"/>
      <c r="F283" s="14"/>
      <c r="G283" s="14"/>
      <c r="H283" s="14"/>
      <c r="I283" s="14"/>
      <c r="J283" s="14"/>
      <c r="K283" s="14"/>
      <c r="L283" s="14"/>
    </row>
    <row r="284" spans="2:12" ht="15" x14ac:dyDescent="0.25">
      <c r="B284" s="14"/>
      <c r="D284" s="61"/>
      <c r="E284" s="15"/>
      <c r="F284" s="14"/>
      <c r="G284" s="14"/>
      <c r="H284" s="14"/>
      <c r="I284" s="14"/>
      <c r="J284" s="14"/>
      <c r="K284" s="14"/>
      <c r="L284" s="14"/>
    </row>
    <row r="285" spans="2:12" ht="15" x14ac:dyDescent="0.25">
      <c r="B285" s="14"/>
      <c r="D285" s="61"/>
      <c r="E285" s="15"/>
      <c r="F285" s="14"/>
      <c r="G285" s="14"/>
      <c r="H285" s="14"/>
      <c r="I285" s="14"/>
      <c r="J285" s="14"/>
      <c r="K285" s="14"/>
      <c r="L285" s="14"/>
    </row>
    <row r="286" spans="2:12" ht="15" x14ac:dyDescent="0.25">
      <c r="B286" s="14"/>
      <c r="D286" s="61"/>
      <c r="E286" s="15"/>
      <c r="F286" s="14"/>
      <c r="G286" s="14"/>
      <c r="H286" s="14"/>
      <c r="I286" s="14"/>
      <c r="J286" s="14"/>
      <c r="K286" s="14"/>
      <c r="L286" s="14"/>
    </row>
    <row r="287" spans="2:12" ht="15" x14ac:dyDescent="0.25">
      <c r="B287" s="14"/>
      <c r="D287" s="61"/>
      <c r="E287" s="15"/>
      <c r="F287" s="14"/>
      <c r="G287" s="14"/>
      <c r="H287" s="14"/>
      <c r="I287" s="14"/>
      <c r="J287" s="14"/>
      <c r="K287" s="14"/>
      <c r="L287" s="14"/>
    </row>
    <row r="288" spans="2:12" ht="15" x14ac:dyDescent="0.25">
      <c r="B288" s="14"/>
      <c r="D288" s="61"/>
      <c r="E288" s="15"/>
      <c r="F288" s="14"/>
      <c r="G288" s="14"/>
      <c r="H288" s="14"/>
      <c r="I288" s="14"/>
      <c r="J288" s="14"/>
      <c r="K288" s="14"/>
      <c r="L288" s="14"/>
    </row>
    <row r="289" spans="2:12" ht="15" x14ac:dyDescent="0.25">
      <c r="B289" s="14"/>
      <c r="D289" s="61"/>
      <c r="E289" s="15"/>
      <c r="F289" s="14"/>
      <c r="G289" s="14"/>
      <c r="H289" s="14"/>
      <c r="I289" s="14"/>
      <c r="J289" s="14"/>
      <c r="K289" s="14"/>
      <c r="L289" s="14"/>
    </row>
    <row r="290" spans="2:12" ht="15" x14ac:dyDescent="0.25">
      <c r="B290" s="14"/>
      <c r="D290" s="61"/>
      <c r="E290" s="15"/>
      <c r="F290" s="14"/>
      <c r="G290" s="14"/>
      <c r="H290" s="14"/>
      <c r="I290" s="14"/>
      <c r="J290" s="14"/>
      <c r="K290" s="14"/>
      <c r="L290" s="14"/>
    </row>
    <row r="291" spans="2:12" ht="15" x14ac:dyDescent="0.25">
      <c r="B291" s="14"/>
      <c r="D291" s="61"/>
      <c r="E291" s="15"/>
      <c r="F291" s="14"/>
      <c r="G291" s="14"/>
      <c r="H291" s="14"/>
      <c r="I291" s="14"/>
      <c r="J291" s="14"/>
      <c r="K291" s="14"/>
      <c r="L291" s="14"/>
    </row>
    <row r="292" spans="2:12" ht="15" x14ac:dyDescent="0.25">
      <c r="B292" s="14"/>
      <c r="D292" s="61"/>
      <c r="E292" s="15"/>
      <c r="F292" s="14"/>
      <c r="G292" s="14"/>
      <c r="H292" s="14"/>
      <c r="I292" s="14"/>
      <c r="J292" s="14"/>
      <c r="K292" s="14"/>
      <c r="L292" s="14"/>
    </row>
    <row r="293" spans="2:12" ht="15" x14ac:dyDescent="0.25">
      <c r="B293" s="14"/>
      <c r="D293" s="61"/>
      <c r="E293" s="15"/>
      <c r="F293" s="14"/>
      <c r="G293" s="14"/>
      <c r="H293" s="14"/>
      <c r="I293" s="14"/>
      <c r="J293" s="14"/>
      <c r="K293" s="14"/>
      <c r="L293" s="14"/>
    </row>
    <row r="294" spans="2:12" ht="15" x14ac:dyDescent="0.25">
      <c r="B294" s="14"/>
      <c r="D294" s="61"/>
      <c r="E294" s="15"/>
      <c r="F294" s="14"/>
      <c r="G294" s="14"/>
      <c r="H294" s="14"/>
      <c r="I294" s="14"/>
      <c r="J294" s="14"/>
      <c r="K294" s="14"/>
      <c r="L294" s="14"/>
    </row>
    <row r="295" spans="2:12" ht="15" x14ac:dyDescent="0.25">
      <c r="B295" s="14"/>
      <c r="D295" s="61"/>
      <c r="E295" s="15"/>
      <c r="F295" s="14"/>
      <c r="G295" s="14"/>
      <c r="H295" s="14"/>
      <c r="I295" s="14"/>
      <c r="J295" s="14"/>
      <c r="K295" s="14"/>
      <c r="L295" s="14"/>
    </row>
    <row r="296" spans="2:12" ht="15" x14ac:dyDescent="0.25">
      <c r="B296" s="14"/>
      <c r="D296" s="61"/>
      <c r="E296" s="15"/>
      <c r="F296" s="14"/>
      <c r="G296" s="14"/>
      <c r="H296" s="14"/>
      <c r="I296" s="14"/>
      <c r="J296" s="14"/>
      <c r="K296" s="14"/>
      <c r="L296" s="14"/>
    </row>
    <row r="297" spans="2:12" ht="15" x14ac:dyDescent="0.25">
      <c r="B297" s="14"/>
      <c r="D297" s="61"/>
      <c r="E297" s="15"/>
      <c r="F297" s="14"/>
      <c r="G297" s="14"/>
      <c r="H297" s="14"/>
      <c r="I297" s="14"/>
      <c r="J297" s="14"/>
      <c r="K297" s="14"/>
      <c r="L297" s="14"/>
    </row>
    <row r="298" spans="2:12" ht="15" x14ac:dyDescent="0.25">
      <c r="B298" s="14"/>
      <c r="D298" s="61"/>
      <c r="E298" s="15"/>
      <c r="F298" s="14"/>
      <c r="G298" s="14"/>
      <c r="H298" s="14"/>
      <c r="I298" s="14"/>
      <c r="J298" s="14"/>
      <c r="K298" s="14"/>
      <c r="L298" s="14"/>
    </row>
    <row r="299" spans="2:12" ht="15" x14ac:dyDescent="0.25">
      <c r="B299" s="14"/>
      <c r="D299" s="61"/>
      <c r="E299" s="15"/>
      <c r="F299" s="14"/>
      <c r="G299" s="14"/>
      <c r="H299" s="14"/>
      <c r="I299" s="14"/>
      <c r="J299" s="14"/>
      <c r="K299" s="14"/>
      <c r="L299" s="14"/>
    </row>
    <row r="300" spans="2:12" ht="15" x14ac:dyDescent="0.25">
      <c r="B300" s="14"/>
      <c r="D300" s="61"/>
      <c r="E300" s="15"/>
      <c r="F300" s="14"/>
      <c r="G300" s="14"/>
      <c r="H300" s="14"/>
      <c r="I300" s="14"/>
      <c r="J300" s="14"/>
      <c r="K300" s="14"/>
      <c r="L300" s="14"/>
    </row>
    <row r="301" spans="2:12" ht="15" x14ac:dyDescent="0.25">
      <c r="B301" s="14"/>
      <c r="D301" s="61"/>
      <c r="E301" s="15"/>
      <c r="F301" s="14"/>
      <c r="G301" s="14"/>
      <c r="H301" s="14"/>
      <c r="I301" s="14"/>
      <c r="J301" s="14"/>
      <c r="K301" s="14"/>
      <c r="L301" s="14"/>
    </row>
    <row r="302" spans="2:12" ht="15" x14ac:dyDescent="0.25">
      <c r="B302" s="14"/>
      <c r="D302" s="61"/>
      <c r="E302" s="15"/>
      <c r="F302" s="14"/>
      <c r="G302" s="14"/>
      <c r="H302" s="14"/>
      <c r="I302" s="14"/>
      <c r="J302" s="14"/>
      <c r="K302" s="14"/>
      <c r="L302" s="14"/>
    </row>
    <row r="303" spans="2:12" ht="15" x14ac:dyDescent="0.25">
      <c r="B303" s="14"/>
      <c r="D303" s="61"/>
      <c r="E303" s="15"/>
      <c r="F303" s="14"/>
      <c r="G303" s="14"/>
      <c r="H303" s="14"/>
      <c r="I303" s="14"/>
      <c r="J303" s="14"/>
      <c r="K303" s="14"/>
      <c r="L303" s="14"/>
    </row>
    <row r="304" spans="2:12" ht="15" x14ac:dyDescent="0.25">
      <c r="B304" s="14"/>
      <c r="D304" s="61"/>
      <c r="E304" s="15"/>
      <c r="F304" s="14"/>
      <c r="G304" s="14"/>
      <c r="H304" s="14"/>
      <c r="I304" s="14"/>
      <c r="J304" s="14"/>
      <c r="K304" s="14"/>
      <c r="L304" s="14"/>
    </row>
    <row r="305" spans="2:12" ht="15" x14ac:dyDescent="0.25">
      <c r="B305" s="14"/>
      <c r="D305" s="61"/>
      <c r="E305" s="15"/>
      <c r="F305" s="14"/>
      <c r="G305" s="14"/>
      <c r="H305" s="14"/>
      <c r="I305" s="14"/>
      <c r="J305" s="14"/>
      <c r="K305" s="14"/>
      <c r="L305" s="14"/>
    </row>
    <row r="306" spans="2:12" ht="15" x14ac:dyDescent="0.25">
      <c r="B306" s="14"/>
      <c r="D306" s="61"/>
      <c r="E306" s="15"/>
      <c r="F306" s="14"/>
      <c r="G306" s="14"/>
      <c r="H306" s="14"/>
      <c r="I306" s="14"/>
      <c r="J306" s="14"/>
      <c r="K306" s="14"/>
      <c r="L306" s="14"/>
    </row>
    <row r="307" spans="2:12" ht="15" x14ac:dyDescent="0.25">
      <c r="B307" s="14"/>
      <c r="D307" s="61"/>
      <c r="E307" s="15"/>
      <c r="F307" s="14"/>
      <c r="G307" s="14"/>
      <c r="H307" s="14"/>
      <c r="I307" s="14"/>
      <c r="J307" s="14"/>
      <c r="K307" s="14"/>
      <c r="L307" s="14"/>
    </row>
    <row r="308" spans="2:12" ht="15" x14ac:dyDescent="0.25">
      <c r="B308" s="14"/>
      <c r="D308" s="61"/>
      <c r="E308" s="15"/>
      <c r="F308" s="14"/>
      <c r="G308" s="14"/>
      <c r="H308" s="14"/>
      <c r="I308" s="14"/>
      <c r="J308" s="14"/>
      <c r="K308" s="14"/>
      <c r="L308" s="14"/>
    </row>
    <row r="309" spans="2:12" ht="15" x14ac:dyDescent="0.25">
      <c r="B309" s="14"/>
      <c r="D309" s="61"/>
      <c r="E309" s="15"/>
      <c r="F309" s="14"/>
      <c r="G309" s="14"/>
      <c r="H309" s="14"/>
      <c r="I309" s="14"/>
      <c r="J309" s="14"/>
      <c r="K309" s="14"/>
      <c r="L309" s="14"/>
    </row>
    <row r="310" spans="2:12" ht="15" x14ac:dyDescent="0.25">
      <c r="B310" s="14"/>
      <c r="D310" s="61"/>
      <c r="E310" s="15"/>
      <c r="F310" s="14"/>
      <c r="G310" s="14"/>
      <c r="H310" s="14"/>
      <c r="I310" s="14"/>
      <c r="J310" s="14"/>
      <c r="K310" s="14"/>
      <c r="L310" s="14"/>
    </row>
    <row r="311" spans="2:12" ht="15" x14ac:dyDescent="0.25">
      <c r="B311" s="14"/>
      <c r="D311" s="61"/>
      <c r="E311" s="15"/>
      <c r="F311" s="14"/>
      <c r="G311" s="14"/>
      <c r="H311" s="14"/>
      <c r="I311" s="14"/>
      <c r="J311" s="14"/>
      <c r="K311" s="14"/>
      <c r="L311" s="14"/>
    </row>
    <row r="312" spans="2:12" ht="15" x14ac:dyDescent="0.25">
      <c r="B312" s="14"/>
      <c r="D312" s="61"/>
      <c r="E312" s="15"/>
      <c r="F312" s="14"/>
      <c r="G312" s="14"/>
      <c r="H312" s="14"/>
      <c r="I312" s="14"/>
      <c r="J312" s="14"/>
      <c r="K312" s="14"/>
      <c r="L312" s="14"/>
    </row>
    <row r="313" spans="2:12" ht="15" x14ac:dyDescent="0.25">
      <c r="B313" s="14"/>
      <c r="D313" s="61"/>
      <c r="E313" s="15"/>
      <c r="F313" s="14"/>
      <c r="G313" s="14"/>
      <c r="H313" s="14"/>
      <c r="I313" s="14"/>
      <c r="J313" s="14"/>
      <c r="K313" s="14"/>
      <c r="L313" s="14"/>
    </row>
    <row r="314" spans="2:12" ht="15" x14ac:dyDescent="0.25">
      <c r="B314" s="14"/>
      <c r="D314" s="61"/>
      <c r="E314" s="15"/>
      <c r="F314" s="14"/>
      <c r="G314" s="14"/>
      <c r="H314" s="14"/>
      <c r="I314" s="14"/>
      <c r="J314" s="14"/>
      <c r="K314" s="14"/>
      <c r="L314" s="14"/>
    </row>
    <row r="315" spans="2:12" ht="15" x14ac:dyDescent="0.25">
      <c r="B315" s="14"/>
      <c r="D315" s="61"/>
      <c r="E315" s="15"/>
      <c r="F315" s="14"/>
      <c r="G315" s="14"/>
      <c r="H315" s="14"/>
      <c r="I315" s="14"/>
      <c r="J315" s="14"/>
      <c r="K315" s="14"/>
      <c r="L315" s="14"/>
    </row>
    <row r="316" spans="2:12" ht="15" x14ac:dyDescent="0.25">
      <c r="B316" s="14"/>
      <c r="D316" s="61"/>
      <c r="E316" s="15"/>
      <c r="F316" s="14"/>
      <c r="G316" s="14"/>
      <c r="H316" s="14"/>
      <c r="I316" s="14"/>
      <c r="J316" s="14"/>
      <c r="K316" s="14"/>
      <c r="L316" s="14"/>
    </row>
    <row r="317" spans="2:12" ht="15" x14ac:dyDescent="0.25">
      <c r="B317" s="14"/>
      <c r="D317" s="61"/>
      <c r="E317" s="15"/>
      <c r="F317" s="14"/>
      <c r="G317" s="14"/>
      <c r="H317" s="14"/>
      <c r="I317" s="14"/>
      <c r="J317" s="14"/>
      <c r="K317" s="14"/>
      <c r="L317" s="14"/>
    </row>
    <row r="318" spans="2:12" ht="15" x14ac:dyDescent="0.25">
      <c r="B318" s="14"/>
      <c r="D318" s="61"/>
      <c r="E318" s="15"/>
      <c r="F318" s="14"/>
      <c r="G318" s="14"/>
      <c r="H318" s="14"/>
      <c r="I318" s="14"/>
      <c r="J318" s="14"/>
      <c r="K318" s="14"/>
      <c r="L318" s="14"/>
    </row>
    <row r="319" spans="2:12" ht="15" x14ac:dyDescent="0.25">
      <c r="B319" s="14"/>
      <c r="D319" s="61"/>
      <c r="E319" s="15"/>
      <c r="F319" s="14"/>
      <c r="G319" s="14"/>
      <c r="H319" s="14"/>
      <c r="I319" s="14"/>
      <c r="J319" s="14"/>
      <c r="K319" s="14"/>
      <c r="L319" s="14"/>
    </row>
    <row r="320" spans="2:12" ht="15" x14ac:dyDescent="0.25">
      <c r="B320" s="14"/>
      <c r="D320" s="61"/>
      <c r="E320" s="15"/>
      <c r="F320" s="14"/>
      <c r="G320" s="14"/>
      <c r="H320" s="14"/>
      <c r="I320" s="14"/>
      <c r="J320" s="14"/>
      <c r="K320" s="14"/>
      <c r="L320" s="14"/>
    </row>
    <row r="321" spans="2:12" ht="15" x14ac:dyDescent="0.25">
      <c r="B321" s="14"/>
      <c r="D321" s="61"/>
      <c r="E321" s="15"/>
      <c r="F321" s="14"/>
      <c r="G321" s="14"/>
      <c r="H321" s="14"/>
      <c r="I321" s="14"/>
      <c r="J321" s="14"/>
      <c r="K321" s="14"/>
      <c r="L321" s="14"/>
    </row>
    <row r="322" spans="2:12" ht="15" x14ac:dyDescent="0.25">
      <c r="B322" s="14"/>
      <c r="D322" s="61"/>
      <c r="E322" s="15"/>
      <c r="F322" s="14"/>
      <c r="G322" s="14"/>
      <c r="H322" s="14"/>
      <c r="I322" s="14"/>
      <c r="J322" s="14"/>
      <c r="K322" s="14"/>
      <c r="L322" s="14"/>
    </row>
    <row r="323" spans="2:12" ht="15" x14ac:dyDescent="0.25">
      <c r="B323" s="14"/>
      <c r="D323" s="61"/>
      <c r="E323" s="15"/>
      <c r="F323" s="14"/>
      <c r="G323" s="14"/>
      <c r="H323" s="14"/>
      <c r="I323" s="14"/>
      <c r="J323" s="14"/>
      <c r="K323" s="14"/>
      <c r="L323" s="14"/>
    </row>
    <row r="324" spans="2:12" ht="15" x14ac:dyDescent="0.25">
      <c r="B324" s="14"/>
      <c r="D324" s="61"/>
      <c r="E324" s="15"/>
      <c r="F324" s="14"/>
      <c r="G324" s="14"/>
      <c r="H324" s="14"/>
      <c r="I324" s="14"/>
      <c r="J324" s="14"/>
      <c r="K324" s="14"/>
      <c r="L324" s="14"/>
    </row>
    <row r="325" spans="2:12" ht="15" x14ac:dyDescent="0.25">
      <c r="B325" s="14"/>
      <c r="D325" s="61"/>
      <c r="E325" s="15"/>
      <c r="F325" s="14"/>
      <c r="G325" s="14"/>
      <c r="H325" s="14"/>
      <c r="I325" s="14"/>
      <c r="J325" s="14"/>
      <c r="K325" s="14"/>
      <c r="L325" s="14"/>
    </row>
    <row r="326" spans="2:12" ht="15" x14ac:dyDescent="0.25">
      <c r="B326" s="14"/>
      <c r="D326" s="61"/>
      <c r="E326" s="15"/>
      <c r="F326" s="14"/>
      <c r="G326" s="14"/>
      <c r="H326" s="14"/>
      <c r="I326" s="14"/>
      <c r="J326" s="14"/>
      <c r="K326" s="14"/>
      <c r="L326" s="14"/>
    </row>
    <row r="327" spans="2:12" ht="15" x14ac:dyDescent="0.25">
      <c r="B327" s="14"/>
      <c r="D327" s="61"/>
      <c r="E327" s="15"/>
      <c r="F327" s="14"/>
      <c r="G327" s="14"/>
      <c r="H327" s="14"/>
      <c r="I327" s="14"/>
      <c r="J327" s="14"/>
      <c r="K327" s="14"/>
      <c r="L327" s="14"/>
    </row>
    <row r="328" spans="2:12" ht="15" x14ac:dyDescent="0.25">
      <c r="B328" s="14"/>
      <c r="D328" s="61"/>
      <c r="E328" s="15"/>
      <c r="F328" s="14"/>
      <c r="G328" s="14"/>
      <c r="H328" s="14"/>
      <c r="I328" s="14"/>
      <c r="J328" s="14"/>
      <c r="K328" s="14"/>
      <c r="L328" s="14"/>
    </row>
    <row r="329" spans="2:12" ht="15" x14ac:dyDescent="0.25">
      <c r="B329" s="14"/>
      <c r="D329" s="61"/>
      <c r="E329" s="15"/>
      <c r="F329" s="14"/>
      <c r="G329" s="14"/>
      <c r="H329" s="14"/>
      <c r="I329" s="14"/>
      <c r="J329" s="14"/>
      <c r="K329" s="14"/>
      <c r="L329" s="14"/>
    </row>
    <row r="330" spans="2:12" ht="15" x14ac:dyDescent="0.25">
      <c r="B330" s="14"/>
      <c r="D330" s="61"/>
      <c r="E330" s="15"/>
      <c r="F330" s="14"/>
      <c r="G330" s="14"/>
      <c r="H330" s="14"/>
      <c r="I330" s="14"/>
      <c r="J330" s="14"/>
      <c r="K330" s="14"/>
      <c r="L330" s="14"/>
    </row>
    <row r="331" spans="2:12" ht="15" x14ac:dyDescent="0.25">
      <c r="B331" s="14"/>
      <c r="D331" s="61"/>
      <c r="E331" s="15"/>
      <c r="F331" s="14"/>
      <c r="G331" s="14"/>
      <c r="H331" s="14"/>
      <c r="I331" s="14"/>
      <c r="J331" s="14"/>
      <c r="K331" s="14"/>
      <c r="L331" s="14"/>
    </row>
    <row r="332" spans="2:12" ht="15" x14ac:dyDescent="0.25">
      <c r="B332" s="14"/>
      <c r="D332" s="61"/>
      <c r="E332" s="15"/>
      <c r="F332" s="14"/>
      <c r="G332" s="14"/>
      <c r="H332" s="14"/>
      <c r="I332" s="14"/>
      <c r="J332" s="14"/>
      <c r="K332" s="14"/>
      <c r="L332" s="14"/>
    </row>
    <row r="333" spans="2:12" ht="15" x14ac:dyDescent="0.25">
      <c r="B333" s="14"/>
      <c r="D333" s="61"/>
      <c r="E333" s="15"/>
      <c r="F333" s="14"/>
      <c r="G333" s="14"/>
      <c r="H333" s="14"/>
      <c r="I333" s="14"/>
      <c r="J333" s="14"/>
      <c r="K333" s="14"/>
      <c r="L333" s="14"/>
    </row>
    <row r="334" spans="2:12" ht="15" x14ac:dyDescent="0.25">
      <c r="B334" s="14"/>
      <c r="D334" s="61"/>
      <c r="E334" s="15"/>
      <c r="F334" s="14"/>
      <c r="G334" s="14"/>
      <c r="H334" s="14"/>
      <c r="I334" s="14"/>
      <c r="J334" s="14"/>
      <c r="K334" s="14"/>
      <c r="L334" s="14"/>
    </row>
    <row r="335" spans="2:12" ht="15" x14ac:dyDescent="0.25">
      <c r="B335" s="14"/>
      <c r="D335" s="61"/>
      <c r="E335" s="15"/>
      <c r="F335" s="14"/>
      <c r="G335" s="14"/>
      <c r="H335" s="14"/>
      <c r="I335" s="14"/>
      <c r="J335" s="14"/>
      <c r="K335" s="14"/>
      <c r="L335" s="14"/>
    </row>
    <row r="336" spans="2:12" ht="15" x14ac:dyDescent="0.25">
      <c r="B336" s="14"/>
      <c r="D336" s="61"/>
      <c r="E336" s="15"/>
      <c r="F336" s="14"/>
      <c r="G336" s="14"/>
      <c r="H336" s="14"/>
      <c r="I336" s="14"/>
      <c r="J336" s="14"/>
      <c r="K336" s="14"/>
      <c r="L336" s="14"/>
    </row>
    <row r="337" spans="2:12" ht="15" x14ac:dyDescent="0.25">
      <c r="B337" s="14"/>
      <c r="D337" s="61"/>
      <c r="E337" s="15"/>
      <c r="F337" s="14"/>
      <c r="G337" s="14"/>
      <c r="H337" s="14"/>
      <c r="I337" s="14"/>
      <c r="J337" s="14"/>
      <c r="K337" s="14"/>
      <c r="L337" s="14"/>
    </row>
    <row r="338" spans="2:12" ht="15" x14ac:dyDescent="0.25">
      <c r="B338" s="14"/>
      <c r="D338" s="61"/>
      <c r="E338" s="15"/>
      <c r="F338" s="14"/>
      <c r="G338" s="14"/>
      <c r="H338" s="14"/>
      <c r="I338" s="14"/>
      <c r="J338" s="14"/>
      <c r="K338" s="14"/>
      <c r="L338" s="14"/>
    </row>
    <row r="339" spans="2:12" ht="15" x14ac:dyDescent="0.25">
      <c r="B339" s="14"/>
      <c r="D339" s="61"/>
      <c r="E339" s="15"/>
      <c r="F339" s="14"/>
      <c r="G339" s="14"/>
      <c r="H339" s="14"/>
      <c r="I339" s="14"/>
      <c r="J339" s="14"/>
      <c r="K339" s="14"/>
      <c r="L339" s="14"/>
    </row>
    <row r="340" spans="2:12" ht="15" x14ac:dyDescent="0.25">
      <c r="B340" s="14"/>
      <c r="D340" s="61"/>
      <c r="E340" s="15"/>
      <c r="F340" s="14"/>
      <c r="G340" s="14"/>
      <c r="H340" s="14"/>
      <c r="I340" s="14"/>
      <c r="J340" s="14"/>
      <c r="K340" s="14"/>
      <c r="L340" s="14"/>
    </row>
    <row r="341" spans="2:12" ht="15" x14ac:dyDescent="0.25">
      <c r="B341" s="14"/>
      <c r="D341" s="61"/>
      <c r="E341" s="15"/>
      <c r="F341" s="14"/>
      <c r="G341" s="14"/>
      <c r="H341" s="14"/>
      <c r="I341" s="14"/>
      <c r="J341" s="14"/>
      <c r="K341" s="14"/>
      <c r="L341" s="14"/>
    </row>
    <row r="342" spans="2:12" ht="15" x14ac:dyDescent="0.25">
      <c r="B342" s="14"/>
      <c r="D342" s="61"/>
      <c r="E342" s="15"/>
      <c r="F342" s="14"/>
      <c r="G342" s="14"/>
      <c r="H342" s="14"/>
      <c r="I342" s="14"/>
      <c r="J342" s="14"/>
      <c r="K342" s="14"/>
      <c r="L342" s="14"/>
    </row>
    <row r="343" spans="2:12" ht="15" x14ac:dyDescent="0.25">
      <c r="B343" s="14"/>
      <c r="D343" s="61"/>
      <c r="E343" s="15"/>
      <c r="F343" s="14"/>
      <c r="G343" s="14"/>
      <c r="H343" s="14"/>
      <c r="I343" s="14"/>
      <c r="J343" s="14"/>
      <c r="K343" s="14"/>
      <c r="L343" s="14"/>
    </row>
    <row r="344" spans="2:12" ht="15" x14ac:dyDescent="0.25">
      <c r="B344" s="14"/>
      <c r="D344" s="61"/>
      <c r="E344" s="15"/>
      <c r="F344" s="14"/>
      <c r="G344" s="14"/>
      <c r="H344" s="14"/>
      <c r="I344" s="14"/>
      <c r="J344" s="14"/>
      <c r="K344" s="14"/>
      <c r="L344" s="14"/>
    </row>
    <row r="345" spans="2:12" ht="15" x14ac:dyDescent="0.25">
      <c r="B345" s="14"/>
      <c r="D345" s="61"/>
      <c r="E345" s="15"/>
      <c r="F345" s="14"/>
      <c r="G345" s="14"/>
      <c r="H345" s="14"/>
      <c r="I345" s="14"/>
      <c r="J345" s="14"/>
      <c r="K345" s="14"/>
      <c r="L345" s="14"/>
    </row>
    <row r="346" spans="2:12" ht="15" x14ac:dyDescent="0.25">
      <c r="B346" s="14"/>
      <c r="D346" s="61"/>
      <c r="E346" s="15"/>
      <c r="F346" s="14"/>
      <c r="G346" s="14"/>
      <c r="H346" s="14"/>
      <c r="I346" s="14"/>
      <c r="J346" s="14"/>
      <c r="K346" s="14"/>
      <c r="L346" s="14"/>
    </row>
    <row r="347" spans="2:12" ht="15" x14ac:dyDescent="0.25">
      <c r="B347" s="14"/>
      <c r="D347" s="61"/>
      <c r="E347" s="15"/>
      <c r="F347" s="14"/>
      <c r="G347" s="14"/>
      <c r="H347" s="14"/>
      <c r="I347" s="14"/>
      <c r="J347" s="14"/>
      <c r="K347" s="14"/>
      <c r="L347" s="14"/>
    </row>
    <row r="348" spans="2:12" ht="15" x14ac:dyDescent="0.25">
      <c r="B348" s="14"/>
      <c r="D348" s="61"/>
      <c r="E348" s="15"/>
      <c r="F348" s="14"/>
      <c r="G348" s="14"/>
      <c r="H348" s="14"/>
      <c r="I348" s="14"/>
      <c r="J348" s="14"/>
      <c r="K348" s="14"/>
      <c r="L348" s="14"/>
    </row>
    <row r="349" spans="2:12" ht="15" x14ac:dyDescent="0.25">
      <c r="B349" s="14"/>
      <c r="D349" s="61"/>
      <c r="E349" s="15"/>
      <c r="F349" s="14"/>
      <c r="G349" s="14"/>
      <c r="H349" s="14"/>
      <c r="I349" s="14"/>
      <c r="J349" s="14"/>
      <c r="K349" s="14"/>
      <c r="L349" s="14"/>
    </row>
    <row r="350" spans="2:12" ht="15" x14ac:dyDescent="0.25">
      <c r="B350" s="14"/>
      <c r="D350" s="61"/>
      <c r="E350" s="15"/>
      <c r="F350" s="14"/>
      <c r="G350" s="14"/>
      <c r="H350" s="14"/>
      <c r="I350" s="14"/>
      <c r="J350" s="14"/>
      <c r="K350" s="14"/>
      <c r="L350" s="14"/>
    </row>
    <row r="351" spans="2:12" ht="15" x14ac:dyDescent="0.25">
      <c r="B351" s="14"/>
      <c r="D351" s="61"/>
      <c r="E351" s="15"/>
      <c r="F351" s="14"/>
      <c r="G351" s="14"/>
      <c r="H351" s="14"/>
      <c r="I351" s="14"/>
      <c r="J351" s="14"/>
      <c r="K351" s="14"/>
      <c r="L351" s="14"/>
    </row>
    <row r="352" spans="2:12" ht="15" x14ac:dyDescent="0.25">
      <c r="B352" s="14"/>
      <c r="D352" s="61"/>
      <c r="E352" s="15"/>
      <c r="F352" s="14"/>
      <c r="G352" s="14"/>
      <c r="H352" s="14"/>
      <c r="I352" s="14"/>
      <c r="J352" s="14"/>
      <c r="K352" s="14"/>
      <c r="L352" s="14"/>
    </row>
    <row r="353" spans="2:12" ht="15" x14ac:dyDescent="0.25">
      <c r="B353" s="14"/>
      <c r="D353" s="61"/>
      <c r="E353" s="15"/>
      <c r="F353" s="14"/>
      <c r="G353" s="14"/>
      <c r="H353" s="14"/>
      <c r="I353" s="14"/>
      <c r="J353" s="14"/>
      <c r="K353" s="14"/>
      <c r="L353" s="14"/>
    </row>
    <row r="354" spans="2:12" ht="15" x14ac:dyDescent="0.25">
      <c r="B354" s="14"/>
      <c r="D354" s="61"/>
      <c r="E354" s="15"/>
      <c r="F354" s="14"/>
      <c r="G354" s="14"/>
      <c r="H354" s="14"/>
      <c r="I354" s="14"/>
      <c r="J354" s="14"/>
      <c r="K354" s="14"/>
      <c r="L354" s="14"/>
    </row>
    <row r="355" spans="2:12" ht="15" x14ac:dyDescent="0.25">
      <c r="B355" s="14"/>
      <c r="D355" s="61"/>
      <c r="E355" s="15"/>
      <c r="F355" s="14"/>
      <c r="G355" s="14"/>
      <c r="H355" s="14"/>
      <c r="I355" s="14"/>
      <c r="J355" s="14"/>
      <c r="K355" s="14"/>
      <c r="L355" s="14"/>
    </row>
    <row r="356" spans="2:12" ht="15" x14ac:dyDescent="0.25">
      <c r="B356" s="14"/>
      <c r="D356" s="61"/>
      <c r="E356" s="15"/>
      <c r="F356" s="14"/>
      <c r="G356" s="14"/>
      <c r="H356" s="14"/>
      <c r="I356" s="14"/>
      <c r="J356" s="14"/>
      <c r="K356" s="14"/>
      <c r="L356" s="14"/>
    </row>
    <row r="357" spans="2:12" ht="15" x14ac:dyDescent="0.25">
      <c r="B357" s="14"/>
      <c r="D357" s="61"/>
      <c r="E357" s="15"/>
      <c r="F357" s="14"/>
      <c r="G357" s="14"/>
      <c r="H357" s="14"/>
      <c r="I357" s="14"/>
      <c r="J357" s="14"/>
      <c r="K357" s="14"/>
      <c r="L357" s="14"/>
    </row>
    <row r="358" spans="2:12" ht="15" x14ac:dyDescent="0.25">
      <c r="B358" s="14"/>
      <c r="D358" s="61"/>
      <c r="E358" s="15"/>
      <c r="F358" s="14"/>
      <c r="G358" s="14"/>
      <c r="H358" s="14"/>
      <c r="I358" s="14"/>
      <c r="J358" s="14"/>
      <c r="K358" s="14"/>
      <c r="L358" s="14"/>
    </row>
    <row r="359" spans="2:12" ht="15" x14ac:dyDescent="0.25">
      <c r="B359" s="14"/>
      <c r="D359" s="61"/>
      <c r="E359" s="15"/>
      <c r="F359" s="14"/>
      <c r="G359" s="14"/>
      <c r="H359" s="14"/>
      <c r="I359" s="14"/>
      <c r="J359" s="14"/>
      <c r="K359" s="14"/>
      <c r="L359" s="14"/>
    </row>
    <row r="360" spans="2:12" ht="15" x14ac:dyDescent="0.25">
      <c r="B360" s="14"/>
      <c r="D360" s="61"/>
      <c r="E360" s="15"/>
      <c r="F360" s="14"/>
      <c r="G360" s="14"/>
      <c r="H360" s="14"/>
      <c r="I360" s="14"/>
      <c r="J360" s="14"/>
      <c r="K360" s="14"/>
      <c r="L360" s="14"/>
    </row>
    <row r="361" spans="2:12" ht="15" x14ac:dyDescent="0.25">
      <c r="B361" s="14"/>
      <c r="D361" s="61"/>
      <c r="E361" s="15"/>
      <c r="F361" s="14"/>
      <c r="G361" s="14"/>
      <c r="H361" s="14"/>
      <c r="I361" s="14"/>
      <c r="J361" s="14"/>
      <c r="K361" s="14"/>
      <c r="L361" s="14"/>
    </row>
    <row r="362" spans="2:12" ht="15" x14ac:dyDescent="0.25">
      <c r="B362" s="14"/>
      <c r="D362" s="61"/>
      <c r="E362" s="15"/>
      <c r="F362" s="14"/>
      <c r="G362" s="14"/>
      <c r="H362" s="14"/>
      <c r="I362" s="14"/>
      <c r="J362" s="14"/>
      <c r="K362" s="14"/>
      <c r="L362" s="14"/>
    </row>
    <row r="363" spans="2:12" ht="15" x14ac:dyDescent="0.25">
      <c r="B363" s="14"/>
      <c r="D363" s="61"/>
      <c r="E363" s="15"/>
      <c r="F363" s="14"/>
      <c r="G363" s="14"/>
      <c r="H363" s="14"/>
      <c r="I363" s="14"/>
      <c r="J363" s="14"/>
      <c r="K363" s="14"/>
      <c r="L363" s="14"/>
    </row>
    <row r="364" spans="2:12" ht="15" x14ac:dyDescent="0.25">
      <c r="B364" s="14"/>
      <c r="D364" s="61"/>
      <c r="E364" s="15"/>
      <c r="F364" s="14"/>
      <c r="G364" s="14"/>
      <c r="H364" s="14"/>
      <c r="I364" s="14"/>
      <c r="J364" s="14"/>
      <c r="K364" s="14"/>
      <c r="L364" s="14"/>
    </row>
    <row r="365" spans="2:12" ht="15" x14ac:dyDescent="0.25">
      <c r="B365" s="14"/>
      <c r="D365" s="61"/>
      <c r="E365" s="15"/>
      <c r="F365" s="14"/>
      <c r="G365" s="14"/>
      <c r="H365" s="14"/>
      <c r="I365" s="14"/>
      <c r="J365" s="14"/>
      <c r="K365" s="14"/>
      <c r="L365" s="14"/>
    </row>
    <row r="366" spans="2:12" ht="15" x14ac:dyDescent="0.25">
      <c r="B366" s="14"/>
      <c r="D366" s="61"/>
      <c r="E366" s="15"/>
      <c r="F366" s="14"/>
      <c r="G366" s="14"/>
      <c r="H366" s="14"/>
      <c r="I366" s="14"/>
      <c r="J366" s="14"/>
      <c r="K366" s="14"/>
      <c r="L366" s="14"/>
    </row>
    <row r="367" spans="2:12" ht="15" x14ac:dyDescent="0.25">
      <c r="B367" s="14"/>
      <c r="D367" s="61"/>
      <c r="E367" s="15"/>
      <c r="F367" s="14"/>
      <c r="G367" s="14"/>
      <c r="H367" s="14"/>
      <c r="I367" s="14"/>
      <c r="J367" s="14"/>
      <c r="K367" s="14"/>
      <c r="L367" s="14"/>
    </row>
    <row r="368" spans="2:12" ht="15" x14ac:dyDescent="0.25">
      <c r="B368" s="14"/>
      <c r="D368" s="61"/>
      <c r="E368" s="15"/>
      <c r="F368" s="14"/>
      <c r="G368" s="14"/>
      <c r="H368" s="14"/>
      <c r="I368" s="14"/>
      <c r="J368" s="14"/>
      <c r="K368" s="14"/>
      <c r="L368" s="14"/>
    </row>
    <row r="369" spans="2:12" ht="15" x14ac:dyDescent="0.25">
      <c r="B369" s="14"/>
      <c r="D369" s="61"/>
      <c r="E369" s="15"/>
      <c r="F369" s="14"/>
      <c r="G369" s="14"/>
      <c r="H369" s="14"/>
      <c r="I369" s="14"/>
      <c r="J369" s="14"/>
      <c r="K369" s="14"/>
      <c r="L369" s="14"/>
    </row>
    <row r="370" spans="2:12" ht="15" x14ac:dyDescent="0.25">
      <c r="B370" s="14"/>
      <c r="D370" s="61"/>
      <c r="E370" s="15"/>
      <c r="F370" s="14"/>
      <c r="G370" s="14"/>
      <c r="H370" s="14"/>
      <c r="I370" s="14"/>
      <c r="J370" s="14"/>
      <c r="K370" s="14"/>
      <c r="L370" s="14"/>
    </row>
    <row r="371" spans="2:12" ht="15" x14ac:dyDescent="0.25">
      <c r="B371" s="14"/>
      <c r="D371" s="61"/>
      <c r="E371" s="15"/>
      <c r="F371" s="14"/>
      <c r="G371" s="14"/>
      <c r="H371" s="14"/>
      <c r="I371" s="14"/>
      <c r="J371" s="14"/>
      <c r="K371" s="14"/>
      <c r="L371" s="14"/>
    </row>
    <row r="372" spans="2:12" ht="15" x14ac:dyDescent="0.25">
      <c r="B372" s="14"/>
      <c r="D372" s="61"/>
      <c r="E372" s="15"/>
      <c r="F372" s="14"/>
      <c r="G372" s="14"/>
      <c r="H372" s="14"/>
      <c r="I372" s="14"/>
      <c r="J372" s="14"/>
      <c r="K372" s="14"/>
      <c r="L372" s="14"/>
    </row>
    <row r="373" spans="2:12" ht="15" x14ac:dyDescent="0.25">
      <c r="B373" s="14"/>
      <c r="D373" s="61"/>
      <c r="E373" s="15"/>
      <c r="F373" s="14"/>
      <c r="G373" s="14"/>
      <c r="H373" s="14"/>
      <c r="I373" s="14"/>
      <c r="J373" s="14"/>
      <c r="K373" s="14"/>
      <c r="L373" s="14"/>
    </row>
    <row r="374" spans="2:12" ht="15" x14ac:dyDescent="0.25">
      <c r="B374" s="14"/>
      <c r="D374" s="61"/>
      <c r="E374" s="15"/>
      <c r="F374" s="14"/>
      <c r="G374" s="14"/>
      <c r="H374" s="14"/>
      <c r="I374" s="14"/>
      <c r="J374" s="14"/>
      <c r="K374" s="14"/>
      <c r="L374" s="14"/>
    </row>
    <row r="375" spans="2:12" ht="15" x14ac:dyDescent="0.25">
      <c r="B375" s="14"/>
      <c r="D375" s="61"/>
      <c r="E375" s="15"/>
      <c r="F375" s="14"/>
      <c r="G375" s="14"/>
      <c r="H375" s="14"/>
      <c r="I375" s="14"/>
      <c r="J375" s="14"/>
      <c r="K375" s="14"/>
      <c r="L375" s="14"/>
    </row>
    <row r="376" spans="2:12" ht="15" x14ac:dyDescent="0.25">
      <c r="B376" s="14"/>
      <c r="D376" s="61"/>
      <c r="E376" s="15"/>
      <c r="F376" s="14"/>
      <c r="G376" s="14"/>
      <c r="H376" s="14"/>
      <c r="I376" s="14"/>
      <c r="J376" s="14"/>
      <c r="K376" s="14"/>
      <c r="L376" s="14"/>
    </row>
    <row r="377" spans="2:12" ht="15" x14ac:dyDescent="0.25">
      <c r="B377" s="14"/>
      <c r="D377" s="61"/>
      <c r="E377" s="15"/>
      <c r="F377" s="14"/>
      <c r="G377" s="14"/>
      <c r="H377" s="14"/>
      <c r="I377" s="14"/>
      <c r="J377" s="14"/>
      <c r="K377" s="14"/>
      <c r="L377" s="14"/>
    </row>
    <row r="378" spans="2:12" ht="15" x14ac:dyDescent="0.25">
      <c r="B378" s="14"/>
      <c r="D378" s="61"/>
      <c r="E378" s="15"/>
      <c r="F378" s="14"/>
      <c r="G378" s="14"/>
      <c r="H378" s="14"/>
      <c r="I378" s="14"/>
      <c r="J378" s="14"/>
      <c r="K378" s="14"/>
      <c r="L378" s="14"/>
    </row>
    <row r="379" spans="2:12" ht="15" x14ac:dyDescent="0.25">
      <c r="B379" s="14"/>
      <c r="D379" s="61"/>
      <c r="E379" s="15"/>
      <c r="F379" s="14"/>
      <c r="G379" s="14"/>
      <c r="H379" s="14"/>
      <c r="I379" s="14"/>
      <c r="J379" s="14"/>
      <c r="K379" s="14"/>
      <c r="L379" s="14"/>
    </row>
    <row r="380" spans="2:12" ht="15" x14ac:dyDescent="0.25">
      <c r="B380" s="14"/>
      <c r="D380" s="61"/>
      <c r="E380" s="15"/>
      <c r="F380" s="14"/>
      <c r="G380" s="14"/>
      <c r="H380" s="14"/>
      <c r="I380" s="14"/>
      <c r="J380" s="14"/>
      <c r="K380" s="14"/>
      <c r="L380" s="14"/>
    </row>
    <row r="381" spans="2:12" ht="15" x14ac:dyDescent="0.25">
      <c r="B381" s="14"/>
      <c r="D381" s="61"/>
      <c r="E381" s="15"/>
      <c r="F381" s="14"/>
      <c r="G381" s="14"/>
      <c r="H381" s="14"/>
      <c r="I381" s="14"/>
      <c r="J381" s="14"/>
      <c r="K381" s="14"/>
      <c r="L381" s="14"/>
    </row>
    <row r="382" spans="2:12" ht="15" x14ac:dyDescent="0.25">
      <c r="B382" s="14"/>
      <c r="D382" s="61"/>
      <c r="E382" s="15"/>
      <c r="F382" s="14"/>
      <c r="G382" s="14"/>
      <c r="H382" s="14"/>
      <c r="I382" s="14"/>
      <c r="J382" s="14"/>
      <c r="K382" s="14"/>
      <c r="L382" s="14"/>
    </row>
    <row r="383" spans="2:12" ht="15" x14ac:dyDescent="0.25">
      <c r="B383" s="14"/>
      <c r="D383" s="61"/>
      <c r="E383" s="15"/>
      <c r="F383" s="14"/>
      <c r="G383" s="14"/>
      <c r="H383" s="14"/>
      <c r="I383" s="14"/>
      <c r="J383" s="14"/>
      <c r="K383" s="14"/>
      <c r="L383" s="14"/>
    </row>
    <row r="384" spans="2:12" ht="15" x14ac:dyDescent="0.25">
      <c r="B384" s="14"/>
      <c r="D384" s="61"/>
      <c r="E384" s="15"/>
      <c r="F384" s="14"/>
      <c r="G384" s="14"/>
      <c r="H384" s="14"/>
      <c r="I384" s="14"/>
      <c r="J384" s="14"/>
      <c r="K384" s="14"/>
      <c r="L384" s="14"/>
    </row>
    <row r="385" spans="2:12" ht="15" x14ac:dyDescent="0.25">
      <c r="B385" s="14"/>
      <c r="D385" s="61"/>
      <c r="E385" s="15"/>
      <c r="F385" s="14"/>
      <c r="G385" s="14"/>
      <c r="H385" s="14"/>
      <c r="I385" s="14"/>
      <c r="J385" s="14"/>
      <c r="K385" s="14"/>
      <c r="L385" s="14"/>
    </row>
    <row r="386" spans="2:12" ht="15" x14ac:dyDescent="0.25">
      <c r="B386" s="14"/>
      <c r="D386" s="61"/>
      <c r="E386" s="15"/>
      <c r="F386" s="14"/>
      <c r="G386" s="14"/>
      <c r="H386" s="14"/>
      <c r="I386" s="14"/>
      <c r="J386" s="14"/>
      <c r="K386" s="14"/>
      <c r="L386" s="14"/>
    </row>
    <row r="387" spans="2:12" ht="15" x14ac:dyDescent="0.25">
      <c r="B387" s="14"/>
      <c r="D387" s="61"/>
      <c r="E387" s="15"/>
      <c r="F387" s="14"/>
      <c r="G387" s="14"/>
      <c r="H387" s="14"/>
      <c r="I387" s="14"/>
      <c r="J387" s="14"/>
      <c r="K387" s="14"/>
      <c r="L387" s="14"/>
    </row>
    <row r="388" spans="2:12" ht="15" x14ac:dyDescent="0.25">
      <c r="B388" s="14"/>
      <c r="D388" s="61"/>
      <c r="E388" s="15"/>
      <c r="F388" s="14"/>
      <c r="G388" s="14"/>
      <c r="H388" s="14"/>
      <c r="I388" s="14"/>
      <c r="J388" s="14"/>
      <c r="K388" s="14"/>
      <c r="L388" s="14"/>
    </row>
    <row r="389" spans="2:12" ht="15" x14ac:dyDescent="0.25">
      <c r="B389" s="14"/>
      <c r="D389" s="61"/>
      <c r="E389" s="15"/>
      <c r="F389" s="14"/>
      <c r="G389" s="14"/>
      <c r="H389" s="14"/>
      <c r="I389" s="14"/>
      <c r="J389" s="14"/>
      <c r="K389" s="14"/>
      <c r="L389" s="14"/>
    </row>
    <row r="390" spans="2:12" ht="15" x14ac:dyDescent="0.25">
      <c r="B390" s="14"/>
      <c r="D390" s="61"/>
      <c r="E390" s="15"/>
      <c r="F390" s="14"/>
      <c r="G390" s="14"/>
      <c r="H390" s="14"/>
      <c r="I390" s="14"/>
      <c r="J390" s="14"/>
      <c r="K390" s="14"/>
      <c r="L390" s="14"/>
    </row>
    <row r="391" spans="2:12" ht="15" x14ac:dyDescent="0.25">
      <c r="B391" s="14"/>
      <c r="D391" s="61"/>
      <c r="E391" s="15"/>
      <c r="F391" s="14"/>
      <c r="G391" s="14"/>
      <c r="H391" s="14"/>
      <c r="I391" s="14"/>
      <c r="J391" s="14"/>
      <c r="K391" s="14"/>
      <c r="L391" s="14"/>
    </row>
    <row r="392" spans="2:12" ht="15" x14ac:dyDescent="0.25">
      <c r="B392" s="14"/>
      <c r="D392" s="61"/>
      <c r="E392" s="15"/>
      <c r="F392" s="14"/>
      <c r="G392" s="14"/>
      <c r="H392" s="14"/>
      <c r="I392" s="14"/>
      <c r="J392" s="14"/>
      <c r="K392" s="14"/>
      <c r="L392" s="14"/>
    </row>
    <row r="393" spans="2:12" ht="15" x14ac:dyDescent="0.25">
      <c r="B393" s="14"/>
      <c r="D393" s="61"/>
      <c r="E393" s="15"/>
      <c r="F393" s="14"/>
      <c r="G393" s="14"/>
      <c r="H393" s="14"/>
      <c r="I393" s="14"/>
      <c r="J393" s="14"/>
      <c r="K393" s="14"/>
      <c r="L393" s="14"/>
    </row>
    <row r="394" spans="2:12" ht="15" x14ac:dyDescent="0.25">
      <c r="B394" s="14"/>
      <c r="D394" s="61"/>
      <c r="E394" s="15"/>
      <c r="F394" s="14"/>
      <c r="G394" s="14"/>
      <c r="H394" s="14"/>
      <c r="I394" s="14"/>
      <c r="J394" s="14"/>
      <c r="K394" s="14"/>
      <c r="L394" s="14"/>
    </row>
    <row r="395" spans="2:12" ht="15" x14ac:dyDescent="0.25">
      <c r="B395" s="14"/>
      <c r="D395" s="61"/>
      <c r="E395" s="15"/>
      <c r="F395" s="14"/>
      <c r="G395" s="14"/>
      <c r="H395" s="14"/>
      <c r="I395" s="14"/>
      <c r="J395" s="14"/>
      <c r="K395" s="14"/>
      <c r="L395" s="14"/>
    </row>
    <row r="396" spans="2:12" ht="15" x14ac:dyDescent="0.25">
      <c r="B396" s="14"/>
      <c r="D396" s="61"/>
      <c r="E396" s="15"/>
      <c r="F396" s="14"/>
      <c r="G396" s="14"/>
      <c r="H396" s="14"/>
      <c r="I396" s="14"/>
      <c r="J396" s="14"/>
      <c r="K396" s="14"/>
      <c r="L396" s="14"/>
    </row>
    <row r="397" spans="2:12" ht="15" x14ac:dyDescent="0.25">
      <c r="B397" s="14"/>
      <c r="D397" s="61"/>
      <c r="E397" s="15"/>
      <c r="F397" s="14"/>
      <c r="G397" s="14"/>
      <c r="H397" s="14"/>
      <c r="I397" s="14"/>
      <c r="J397" s="14"/>
      <c r="K397" s="14"/>
      <c r="L397" s="14"/>
    </row>
    <row r="398" spans="2:12" ht="15" x14ac:dyDescent="0.25">
      <c r="B398" s="14"/>
      <c r="D398" s="61"/>
      <c r="E398" s="15"/>
      <c r="F398" s="14"/>
      <c r="G398" s="14"/>
      <c r="H398" s="14"/>
      <c r="I398" s="14"/>
      <c r="J398" s="14"/>
      <c r="K398" s="14"/>
      <c r="L398" s="14"/>
    </row>
    <row r="399" spans="2:12" ht="15" x14ac:dyDescent="0.25">
      <c r="B399" s="14"/>
      <c r="D399" s="61"/>
      <c r="E399" s="15"/>
      <c r="F399" s="14"/>
      <c r="G399" s="14"/>
      <c r="H399" s="14"/>
      <c r="I399" s="14"/>
      <c r="J399" s="14"/>
      <c r="K399" s="14"/>
      <c r="L399" s="14"/>
    </row>
    <row r="400" spans="2:12" ht="15" x14ac:dyDescent="0.25">
      <c r="B400" s="14"/>
      <c r="D400" s="61"/>
      <c r="E400" s="15"/>
      <c r="F400" s="14"/>
      <c r="G400" s="14"/>
      <c r="H400" s="14"/>
      <c r="I400" s="14"/>
      <c r="J400" s="14"/>
      <c r="K400" s="14"/>
      <c r="L400" s="14"/>
    </row>
    <row r="401" spans="2:12" ht="15" x14ac:dyDescent="0.25">
      <c r="B401" s="14"/>
      <c r="D401" s="61"/>
      <c r="E401" s="15"/>
      <c r="F401" s="14"/>
      <c r="G401" s="14"/>
      <c r="H401" s="14"/>
      <c r="I401" s="14"/>
      <c r="J401" s="14"/>
      <c r="K401" s="14"/>
      <c r="L401" s="14"/>
    </row>
    <row r="402" spans="2:12" ht="15" x14ac:dyDescent="0.25">
      <c r="B402" s="14"/>
      <c r="D402" s="61"/>
      <c r="E402" s="15"/>
      <c r="F402" s="14"/>
      <c r="G402" s="14"/>
      <c r="H402" s="14"/>
      <c r="I402" s="14"/>
      <c r="J402" s="14"/>
      <c r="K402" s="14"/>
      <c r="L402" s="14"/>
    </row>
    <row r="403" spans="2:12" ht="15" x14ac:dyDescent="0.25">
      <c r="B403" s="14"/>
      <c r="D403" s="61"/>
      <c r="E403" s="15"/>
      <c r="F403" s="14"/>
      <c r="G403" s="14"/>
      <c r="H403" s="14"/>
      <c r="I403" s="14"/>
      <c r="J403" s="14"/>
      <c r="K403" s="14"/>
      <c r="L403" s="14"/>
    </row>
    <row r="404" spans="2:12" ht="15" x14ac:dyDescent="0.25">
      <c r="B404" s="14"/>
      <c r="D404" s="61"/>
      <c r="E404" s="15"/>
      <c r="F404" s="14"/>
      <c r="G404" s="14"/>
      <c r="H404" s="14"/>
      <c r="I404" s="14"/>
      <c r="J404" s="14"/>
      <c r="K404" s="14"/>
      <c r="L404" s="14"/>
    </row>
    <row r="405" spans="2:12" ht="15" x14ac:dyDescent="0.25">
      <c r="B405" s="14"/>
      <c r="D405" s="61"/>
      <c r="E405" s="15"/>
      <c r="F405" s="14"/>
      <c r="G405" s="14"/>
      <c r="H405" s="14"/>
      <c r="I405" s="14"/>
      <c r="J405" s="14"/>
      <c r="K405" s="14"/>
      <c r="L405" s="14"/>
    </row>
    <row r="406" spans="2:12" ht="15" x14ac:dyDescent="0.25">
      <c r="B406" s="14"/>
      <c r="D406" s="61"/>
      <c r="E406" s="15"/>
      <c r="F406" s="14"/>
      <c r="G406" s="14"/>
      <c r="H406" s="14"/>
      <c r="I406" s="14"/>
      <c r="J406" s="14"/>
      <c r="K406" s="14"/>
      <c r="L406" s="14"/>
    </row>
    <row r="407" spans="2:12" ht="15" x14ac:dyDescent="0.25">
      <c r="B407" s="14"/>
      <c r="D407" s="61"/>
      <c r="E407" s="15"/>
      <c r="F407" s="14"/>
      <c r="G407" s="14"/>
      <c r="H407" s="14"/>
      <c r="I407" s="14"/>
      <c r="J407" s="14"/>
      <c r="K407" s="14"/>
      <c r="L407" s="14"/>
    </row>
    <row r="408" spans="2:12" ht="15" x14ac:dyDescent="0.25">
      <c r="B408" s="14"/>
      <c r="D408" s="61"/>
      <c r="E408" s="15"/>
      <c r="F408" s="14"/>
      <c r="G408" s="14"/>
      <c r="H408" s="14"/>
      <c r="I408" s="14"/>
      <c r="J408" s="14"/>
      <c r="K408" s="14"/>
      <c r="L408" s="14"/>
    </row>
    <row r="409" spans="2:12" ht="15" x14ac:dyDescent="0.25">
      <c r="B409" s="14"/>
      <c r="D409" s="61"/>
      <c r="E409" s="15"/>
      <c r="F409" s="14"/>
      <c r="G409" s="14"/>
      <c r="H409" s="14"/>
      <c r="I409" s="14"/>
      <c r="J409" s="14"/>
      <c r="K409" s="14"/>
      <c r="L409" s="14"/>
    </row>
    <row r="410" spans="2:12" ht="15" x14ac:dyDescent="0.25">
      <c r="B410" s="14"/>
      <c r="D410" s="61"/>
      <c r="E410" s="15"/>
      <c r="F410" s="14"/>
      <c r="G410" s="14"/>
      <c r="H410" s="14"/>
      <c r="I410" s="14"/>
      <c r="J410" s="14"/>
      <c r="K410" s="14"/>
      <c r="L410" s="14"/>
    </row>
    <row r="411" spans="2:12" ht="15" x14ac:dyDescent="0.25">
      <c r="B411" s="14"/>
      <c r="D411" s="61"/>
      <c r="E411" s="15"/>
      <c r="F411" s="14"/>
      <c r="G411" s="14"/>
      <c r="H411" s="14"/>
      <c r="I411" s="14"/>
      <c r="J411" s="14"/>
      <c r="K411" s="14"/>
      <c r="L411" s="14"/>
    </row>
    <row r="412" spans="2:12" ht="15" x14ac:dyDescent="0.25">
      <c r="B412" s="14"/>
      <c r="D412" s="61"/>
      <c r="E412" s="15"/>
      <c r="F412" s="14"/>
      <c r="G412" s="14"/>
      <c r="H412" s="14"/>
      <c r="I412" s="14"/>
      <c r="J412" s="14"/>
      <c r="K412" s="14"/>
      <c r="L412" s="14"/>
    </row>
    <row r="413" spans="2:12" ht="15" x14ac:dyDescent="0.25">
      <c r="B413" s="14"/>
      <c r="D413" s="61"/>
      <c r="E413" s="15"/>
      <c r="F413" s="14"/>
      <c r="G413" s="14"/>
      <c r="H413" s="14"/>
      <c r="I413" s="14"/>
      <c r="J413" s="14"/>
      <c r="K413" s="14"/>
      <c r="L413" s="14"/>
    </row>
    <row r="414" spans="2:12" ht="15" x14ac:dyDescent="0.25">
      <c r="B414" s="14"/>
      <c r="D414" s="61"/>
      <c r="E414" s="15"/>
      <c r="F414" s="14"/>
      <c r="G414" s="14"/>
      <c r="H414" s="14"/>
      <c r="I414" s="14"/>
      <c r="J414" s="14"/>
      <c r="K414" s="14"/>
      <c r="L414" s="14"/>
    </row>
    <row r="415" spans="2:12" ht="15" x14ac:dyDescent="0.25">
      <c r="B415" s="14"/>
      <c r="D415" s="61"/>
      <c r="E415" s="15"/>
      <c r="F415" s="14"/>
      <c r="G415" s="14"/>
      <c r="H415" s="14"/>
      <c r="I415" s="14"/>
      <c r="J415" s="14"/>
      <c r="K415" s="14"/>
      <c r="L415" s="14"/>
    </row>
    <row r="416" spans="2:12" ht="15" x14ac:dyDescent="0.25">
      <c r="B416" s="14"/>
      <c r="D416" s="61"/>
      <c r="E416" s="15"/>
      <c r="F416" s="14"/>
      <c r="G416" s="14"/>
      <c r="H416" s="14"/>
      <c r="I416" s="14"/>
      <c r="J416" s="14"/>
      <c r="K416" s="14"/>
      <c r="L416" s="14"/>
    </row>
    <row r="417" spans="2:12" ht="15" x14ac:dyDescent="0.25">
      <c r="B417" s="14"/>
      <c r="D417" s="61"/>
      <c r="E417" s="15"/>
      <c r="F417" s="14"/>
      <c r="G417" s="14"/>
      <c r="H417" s="14"/>
      <c r="I417" s="14"/>
      <c r="J417" s="14"/>
      <c r="K417" s="14"/>
      <c r="L417" s="14"/>
    </row>
    <row r="418" spans="2:12" ht="15" x14ac:dyDescent="0.25">
      <c r="B418" s="14"/>
      <c r="D418" s="61"/>
      <c r="E418" s="15"/>
      <c r="F418" s="14"/>
      <c r="G418" s="14"/>
      <c r="H418" s="14"/>
      <c r="I418" s="14"/>
      <c r="J418" s="14"/>
      <c r="K418" s="14"/>
      <c r="L418" s="14"/>
    </row>
    <row r="419" spans="2:12" ht="15" x14ac:dyDescent="0.25">
      <c r="B419" s="14"/>
      <c r="D419" s="61"/>
      <c r="E419" s="15"/>
      <c r="F419" s="14"/>
      <c r="G419" s="14"/>
      <c r="H419" s="14"/>
      <c r="I419" s="14"/>
      <c r="J419" s="14"/>
      <c r="K419" s="14"/>
      <c r="L419" s="14"/>
    </row>
    <row r="420" spans="2:12" ht="15" x14ac:dyDescent="0.25">
      <c r="B420" s="14"/>
      <c r="D420" s="61"/>
      <c r="E420" s="15"/>
      <c r="F420" s="14"/>
      <c r="G420" s="14"/>
      <c r="H420" s="14"/>
      <c r="I420" s="14"/>
      <c r="J420" s="14"/>
      <c r="K420" s="14"/>
      <c r="L420" s="14"/>
    </row>
    <row r="421" spans="2:12" ht="15" x14ac:dyDescent="0.25">
      <c r="B421" s="14"/>
      <c r="D421" s="61"/>
      <c r="E421" s="15"/>
      <c r="F421" s="14"/>
      <c r="G421" s="14"/>
      <c r="H421" s="14"/>
      <c r="I421" s="14"/>
      <c r="J421" s="14"/>
      <c r="K421" s="14"/>
      <c r="L421" s="14"/>
    </row>
    <row r="422" spans="2:12" ht="15" x14ac:dyDescent="0.25">
      <c r="B422" s="14"/>
      <c r="D422" s="61"/>
      <c r="E422" s="15"/>
      <c r="F422" s="14"/>
      <c r="G422" s="14"/>
      <c r="H422" s="14"/>
      <c r="I422" s="14"/>
      <c r="J422" s="14"/>
      <c r="K422" s="14"/>
      <c r="L422" s="14"/>
    </row>
    <row r="423" spans="2:12" ht="15" x14ac:dyDescent="0.25">
      <c r="B423" s="14"/>
      <c r="D423" s="61"/>
      <c r="E423" s="15"/>
      <c r="F423" s="14"/>
      <c r="G423" s="14"/>
      <c r="H423" s="14"/>
      <c r="I423" s="14"/>
      <c r="J423" s="14"/>
      <c r="K423" s="14"/>
      <c r="L423" s="14"/>
    </row>
    <row r="424" spans="2:12" ht="15" x14ac:dyDescent="0.25">
      <c r="B424" s="14"/>
      <c r="D424" s="61"/>
      <c r="E424" s="15"/>
      <c r="F424" s="14"/>
      <c r="G424" s="14"/>
      <c r="H424" s="14"/>
      <c r="I424" s="14"/>
      <c r="J424" s="14"/>
      <c r="K424" s="14"/>
      <c r="L424" s="14"/>
    </row>
    <row r="425" spans="2:12" ht="15" x14ac:dyDescent="0.25">
      <c r="B425" s="14"/>
      <c r="D425" s="61"/>
      <c r="E425" s="15"/>
      <c r="F425" s="14"/>
      <c r="G425" s="14"/>
      <c r="H425" s="14"/>
      <c r="I425" s="14"/>
      <c r="J425" s="14"/>
      <c r="K425" s="14"/>
      <c r="L425" s="14"/>
    </row>
    <row r="426" spans="2:12" ht="15" x14ac:dyDescent="0.25">
      <c r="B426" s="14"/>
      <c r="D426" s="61"/>
      <c r="E426" s="15"/>
      <c r="F426" s="14"/>
      <c r="G426" s="14"/>
      <c r="H426" s="14"/>
      <c r="I426" s="14"/>
      <c r="J426" s="14"/>
      <c r="K426" s="14"/>
      <c r="L426" s="14"/>
    </row>
    <row r="427" spans="2:12" ht="15" x14ac:dyDescent="0.25">
      <c r="B427" s="14"/>
      <c r="D427" s="61"/>
      <c r="E427" s="15"/>
      <c r="F427" s="14"/>
      <c r="G427" s="14"/>
      <c r="H427" s="14"/>
      <c r="I427" s="14"/>
      <c r="J427" s="14"/>
      <c r="K427" s="14"/>
      <c r="L427" s="14"/>
    </row>
    <row r="428" spans="2:12" ht="15" x14ac:dyDescent="0.25">
      <c r="B428" s="14"/>
      <c r="D428" s="61"/>
      <c r="E428" s="15"/>
      <c r="F428" s="14"/>
      <c r="G428" s="14"/>
      <c r="H428" s="14"/>
      <c r="I428" s="14"/>
      <c r="J428" s="14"/>
      <c r="K428" s="14"/>
      <c r="L428" s="14"/>
    </row>
    <row r="429" spans="2:12" ht="15" x14ac:dyDescent="0.25">
      <c r="B429" s="14"/>
      <c r="D429" s="61"/>
      <c r="E429" s="15"/>
      <c r="F429" s="14"/>
      <c r="G429" s="14"/>
      <c r="H429" s="14"/>
      <c r="I429" s="14"/>
      <c r="J429" s="14"/>
      <c r="K429" s="14"/>
      <c r="L429" s="14"/>
    </row>
    <row r="430" spans="2:12" ht="15" x14ac:dyDescent="0.25">
      <c r="B430" s="14"/>
      <c r="D430" s="61"/>
      <c r="E430" s="15"/>
      <c r="F430" s="14"/>
      <c r="G430" s="14"/>
      <c r="H430" s="14"/>
      <c r="I430" s="14"/>
      <c r="J430" s="14"/>
      <c r="K430" s="14"/>
      <c r="L430" s="14"/>
    </row>
    <row r="431" spans="2:12" ht="15" x14ac:dyDescent="0.25">
      <c r="B431" s="14"/>
      <c r="D431" s="61"/>
      <c r="E431" s="15"/>
      <c r="F431" s="14"/>
      <c r="G431" s="14"/>
      <c r="H431" s="14"/>
      <c r="I431" s="14"/>
      <c r="J431" s="14"/>
      <c r="K431" s="14"/>
      <c r="L431" s="14"/>
    </row>
    <row r="432" spans="2:12" ht="15" x14ac:dyDescent="0.25">
      <c r="B432" s="14"/>
      <c r="D432" s="61"/>
      <c r="E432" s="15"/>
      <c r="F432" s="14"/>
      <c r="G432" s="14"/>
      <c r="H432" s="14"/>
      <c r="I432" s="14"/>
      <c r="J432" s="14"/>
      <c r="K432" s="14"/>
      <c r="L432" s="14"/>
    </row>
    <row r="433" spans="2:12" ht="15" x14ac:dyDescent="0.25">
      <c r="B433" s="14"/>
      <c r="D433" s="61"/>
      <c r="E433" s="15"/>
      <c r="F433" s="14"/>
      <c r="G433" s="14"/>
      <c r="H433" s="14"/>
      <c r="I433" s="14"/>
      <c r="J433" s="14"/>
      <c r="K433" s="14"/>
      <c r="L433" s="14"/>
    </row>
    <row r="434" spans="2:12" ht="15" x14ac:dyDescent="0.25">
      <c r="B434" s="14"/>
      <c r="D434" s="61"/>
      <c r="E434" s="15"/>
      <c r="F434" s="14"/>
      <c r="G434" s="14"/>
      <c r="H434" s="14"/>
      <c r="I434" s="14"/>
      <c r="J434" s="14"/>
      <c r="K434" s="14"/>
      <c r="L434" s="14"/>
    </row>
    <row r="435" spans="2:12" ht="15" x14ac:dyDescent="0.25">
      <c r="B435" s="14"/>
      <c r="D435" s="61"/>
      <c r="E435" s="15"/>
      <c r="F435" s="14"/>
      <c r="G435" s="14"/>
      <c r="H435" s="14"/>
      <c r="I435" s="14"/>
      <c r="J435" s="14"/>
      <c r="K435" s="14"/>
      <c r="L435" s="14"/>
    </row>
    <row r="436" spans="2:12" ht="15" x14ac:dyDescent="0.25">
      <c r="B436" s="14"/>
      <c r="D436" s="61"/>
      <c r="E436" s="15"/>
      <c r="F436" s="14"/>
      <c r="G436" s="14"/>
      <c r="H436" s="14"/>
      <c r="I436" s="14"/>
      <c r="J436" s="14"/>
      <c r="K436" s="14"/>
      <c r="L436" s="14"/>
    </row>
    <row r="437" spans="2:12" ht="15" x14ac:dyDescent="0.25">
      <c r="B437" s="14"/>
      <c r="D437" s="61"/>
      <c r="E437" s="15"/>
      <c r="F437" s="14"/>
      <c r="G437" s="14"/>
      <c r="H437" s="14"/>
      <c r="I437" s="14"/>
      <c r="J437" s="14"/>
      <c r="K437" s="14"/>
      <c r="L437" s="14"/>
    </row>
    <row r="438" spans="2:12" ht="15" x14ac:dyDescent="0.25">
      <c r="B438" s="14"/>
      <c r="D438" s="61"/>
      <c r="E438" s="15"/>
      <c r="F438" s="14"/>
      <c r="G438" s="14"/>
      <c r="H438" s="14"/>
      <c r="I438" s="14"/>
      <c r="J438" s="14"/>
      <c r="K438" s="14"/>
      <c r="L438" s="14"/>
    </row>
    <row r="439" spans="2:12" ht="15" x14ac:dyDescent="0.25">
      <c r="B439" s="14"/>
      <c r="D439" s="61"/>
      <c r="E439" s="15"/>
      <c r="F439" s="14"/>
      <c r="G439" s="14"/>
      <c r="H439" s="14"/>
      <c r="I439" s="14"/>
      <c r="J439" s="14"/>
      <c r="K439" s="14"/>
      <c r="L439" s="14"/>
    </row>
    <row r="440" spans="2:12" ht="15" x14ac:dyDescent="0.25">
      <c r="B440" s="14"/>
      <c r="D440" s="61"/>
      <c r="E440" s="15"/>
      <c r="F440" s="14"/>
      <c r="G440" s="14"/>
      <c r="H440" s="14"/>
      <c r="I440" s="14"/>
      <c r="J440" s="14"/>
      <c r="K440" s="14"/>
      <c r="L440" s="14"/>
    </row>
    <row r="441" spans="2:12" ht="15" x14ac:dyDescent="0.25">
      <c r="B441" s="14"/>
      <c r="D441" s="61"/>
      <c r="E441" s="15"/>
      <c r="F441" s="14"/>
      <c r="G441" s="14"/>
      <c r="H441" s="14"/>
      <c r="I441" s="14"/>
      <c r="J441" s="14"/>
      <c r="K441" s="14"/>
      <c r="L441" s="14"/>
    </row>
    <row r="442" spans="2:12" ht="15" x14ac:dyDescent="0.25">
      <c r="B442" s="14"/>
      <c r="D442" s="61"/>
      <c r="E442" s="15"/>
      <c r="F442" s="14"/>
      <c r="G442" s="14"/>
      <c r="H442" s="14"/>
      <c r="I442" s="14"/>
      <c r="J442" s="14"/>
      <c r="K442" s="14"/>
      <c r="L442" s="14"/>
    </row>
    <row r="443" spans="2:12" ht="15" x14ac:dyDescent="0.25">
      <c r="B443" s="14"/>
      <c r="D443" s="61"/>
      <c r="E443" s="15"/>
      <c r="F443" s="14"/>
      <c r="G443" s="14"/>
      <c r="H443" s="14"/>
      <c r="I443" s="14"/>
      <c r="J443" s="14"/>
      <c r="K443" s="14"/>
      <c r="L443" s="14"/>
    </row>
    <row r="444" spans="2:12" ht="15" x14ac:dyDescent="0.25">
      <c r="B444" s="14"/>
      <c r="D444" s="61"/>
      <c r="E444" s="15"/>
      <c r="F444" s="14"/>
      <c r="G444" s="14"/>
      <c r="H444" s="14"/>
      <c r="I444" s="14"/>
      <c r="J444" s="14"/>
      <c r="K444" s="14"/>
      <c r="L444" s="14"/>
    </row>
    <row r="445" spans="2:12" ht="15" x14ac:dyDescent="0.25">
      <c r="B445" s="14"/>
      <c r="D445" s="61"/>
      <c r="E445" s="15"/>
      <c r="F445" s="14"/>
      <c r="G445" s="14"/>
      <c r="H445" s="14"/>
      <c r="I445" s="14"/>
      <c r="J445" s="14"/>
      <c r="K445" s="14"/>
      <c r="L445" s="14"/>
    </row>
    <row r="446" spans="2:12" ht="15" x14ac:dyDescent="0.25">
      <c r="B446" s="14"/>
      <c r="D446" s="61"/>
      <c r="E446" s="15"/>
      <c r="F446" s="14"/>
      <c r="G446" s="14"/>
      <c r="H446" s="14"/>
      <c r="I446" s="14"/>
      <c r="J446" s="14"/>
      <c r="K446" s="14"/>
      <c r="L446" s="14"/>
    </row>
    <row r="447" spans="2:12" ht="15" x14ac:dyDescent="0.25">
      <c r="B447" s="14"/>
      <c r="D447" s="61"/>
      <c r="E447" s="15"/>
      <c r="F447" s="14"/>
      <c r="G447" s="14"/>
      <c r="H447" s="14"/>
      <c r="I447" s="14"/>
      <c r="J447" s="14"/>
      <c r="K447" s="14"/>
      <c r="L447" s="14"/>
    </row>
    <row r="448" spans="2:12" ht="15" x14ac:dyDescent="0.25">
      <c r="B448" s="14"/>
      <c r="D448" s="61"/>
      <c r="E448" s="15"/>
      <c r="F448" s="14"/>
      <c r="G448" s="14"/>
      <c r="H448" s="14"/>
      <c r="I448" s="14"/>
      <c r="J448" s="14"/>
      <c r="K448" s="14"/>
      <c r="L448" s="14"/>
    </row>
    <row r="449" spans="2:12" ht="15" x14ac:dyDescent="0.25">
      <c r="B449" s="14"/>
      <c r="D449" s="61"/>
      <c r="E449" s="15"/>
      <c r="F449" s="14"/>
      <c r="G449" s="14"/>
      <c r="H449" s="14"/>
      <c r="I449" s="14"/>
      <c r="J449" s="14"/>
      <c r="K449" s="14"/>
      <c r="L449" s="14"/>
    </row>
    <row r="450" spans="2:12" ht="15" x14ac:dyDescent="0.25">
      <c r="B450" s="14"/>
      <c r="D450" s="61"/>
      <c r="E450" s="15"/>
      <c r="F450" s="14"/>
      <c r="G450" s="14"/>
      <c r="H450" s="14"/>
      <c r="I450" s="14"/>
      <c r="J450" s="14"/>
      <c r="K450" s="14"/>
      <c r="L450" s="14"/>
    </row>
    <row r="451" spans="2:12" ht="15" x14ac:dyDescent="0.25">
      <c r="B451" s="14"/>
      <c r="D451" s="61"/>
      <c r="E451" s="15"/>
      <c r="F451" s="14"/>
      <c r="G451" s="14"/>
      <c r="H451" s="14"/>
      <c r="I451" s="14"/>
      <c r="J451" s="14"/>
      <c r="K451" s="14"/>
      <c r="L451" s="14"/>
    </row>
    <row r="452" spans="2:12" ht="15" x14ac:dyDescent="0.25">
      <c r="B452" s="14"/>
      <c r="D452" s="61"/>
      <c r="E452" s="15"/>
      <c r="F452" s="14"/>
      <c r="G452" s="14"/>
      <c r="H452" s="14"/>
      <c r="I452" s="14"/>
      <c r="J452" s="14"/>
      <c r="K452" s="14"/>
      <c r="L452" s="14"/>
    </row>
    <row r="453" spans="2:12" ht="15" x14ac:dyDescent="0.25">
      <c r="B453" s="14"/>
      <c r="D453" s="61"/>
      <c r="E453" s="15"/>
      <c r="F453" s="14"/>
      <c r="G453" s="14"/>
      <c r="H453" s="14"/>
      <c r="I453" s="14"/>
      <c r="J453" s="14"/>
      <c r="K453" s="14"/>
      <c r="L453" s="14"/>
    </row>
    <row r="454" spans="2:12" ht="15" x14ac:dyDescent="0.25">
      <c r="B454" s="14"/>
      <c r="D454" s="61"/>
      <c r="E454" s="15"/>
      <c r="F454" s="14"/>
      <c r="G454" s="14"/>
      <c r="H454" s="14"/>
      <c r="I454" s="14"/>
      <c r="J454" s="14"/>
      <c r="K454" s="14"/>
      <c r="L454" s="14"/>
    </row>
    <row r="455" spans="2:12" ht="15" x14ac:dyDescent="0.25">
      <c r="B455" s="14"/>
      <c r="D455" s="61"/>
      <c r="E455" s="15"/>
      <c r="F455" s="14"/>
      <c r="G455" s="14"/>
      <c r="H455" s="14"/>
      <c r="I455" s="14"/>
      <c r="J455" s="14"/>
      <c r="K455" s="14"/>
      <c r="L455" s="14"/>
    </row>
    <row r="456" spans="2:12" ht="15" x14ac:dyDescent="0.25">
      <c r="B456" s="14"/>
      <c r="D456" s="61"/>
      <c r="E456" s="15"/>
      <c r="F456" s="14"/>
      <c r="G456" s="14"/>
      <c r="H456" s="14"/>
      <c r="I456" s="14"/>
      <c r="J456" s="14"/>
      <c r="K456" s="14"/>
      <c r="L456" s="14"/>
    </row>
    <row r="457" spans="2:12" ht="15" x14ac:dyDescent="0.25">
      <c r="B457" s="14"/>
      <c r="D457" s="61"/>
      <c r="E457" s="15"/>
      <c r="F457" s="14"/>
      <c r="G457" s="14"/>
      <c r="H457" s="14"/>
      <c r="I457" s="14"/>
      <c r="J457" s="14"/>
      <c r="K457" s="14"/>
      <c r="L457" s="14"/>
    </row>
    <row r="458" spans="2:12" ht="15" x14ac:dyDescent="0.25">
      <c r="B458" s="14"/>
      <c r="D458" s="61"/>
      <c r="E458" s="15"/>
      <c r="F458" s="14"/>
      <c r="G458" s="14"/>
      <c r="H458" s="14"/>
      <c r="I458" s="14"/>
      <c r="J458" s="14"/>
      <c r="K458" s="14"/>
      <c r="L458" s="14"/>
    </row>
    <row r="459" spans="2:12" ht="15" x14ac:dyDescent="0.25">
      <c r="B459" s="14"/>
      <c r="D459" s="61"/>
      <c r="E459" s="15"/>
      <c r="F459" s="14"/>
      <c r="G459" s="14"/>
      <c r="H459" s="14"/>
      <c r="I459" s="14"/>
      <c r="J459" s="14"/>
      <c r="K459" s="14"/>
      <c r="L459" s="14"/>
    </row>
    <row r="460" spans="2:12" ht="15" x14ac:dyDescent="0.25">
      <c r="B460" s="14"/>
      <c r="D460" s="61"/>
      <c r="E460" s="15"/>
      <c r="F460" s="14"/>
      <c r="G460" s="14"/>
      <c r="H460" s="14"/>
      <c r="I460" s="14"/>
      <c r="J460" s="14"/>
      <c r="K460" s="14"/>
      <c r="L460" s="14"/>
    </row>
    <row r="461" spans="2:12" ht="15" x14ac:dyDescent="0.25">
      <c r="B461" s="14"/>
      <c r="D461" s="61"/>
      <c r="E461" s="15"/>
      <c r="F461" s="14"/>
      <c r="G461" s="14"/>
      <c r="H461" s="14"/>
      <c r="I461" s="14"/>
      <c r="J461" s="14"/>
      <c r="K461" s="14"/>
      <c r="L461" s="14"/>
    </row>
    <row r="462" spans="2:12" ht="15" x14ac:dyDescent="0.25">
      <c r="B462" s="14"/>
      <c r="D462" s="61"/>
      <c r="E462" s="15"/>
      <c r="F462" s="14"/>
      <c r="G462" s="14"/>
      <c r="H462" s="14"/>
      <c r="I462" s="14"/>
      <c r="J462" s="14"/>
      <c r="K462" s="14"/>
      <c r="L462" s="14"/>
    </row>
    <row r="463" spans="2:12" ht="15" x14ac:dyDescent="0.25">
      <c r="B463" s="14"/>
      <c r="D463" s="61"/>
      <c r="E463" s="15"/>
      <c r="F463" s="14"/>
      <c r="G463" s="14"/>
      <c r="H463" s="14"/>
      <c r="I463" s="14"/>
      <c r="J463" s="14"/>
      <c r="K463" s="14"/>
      <c r="L463" s="14"/>
    </row>
    <row r="464" spans="2:12" ht="15" x14ac:dyDescent="0.25">
      <c r="B464" s="14"/>
      <c r="D464" s="61"/>
      <c r="E464" s="15"/>
      <c r="F464" s="14"/>
      <c r="G464" s="14"/>
      <c r="H464" s="14"/>
      <c r="I464" s="14"/>
      <c r="J464" s="14"/>
      <c r="K464" s="14"/>
      <c r="L464" s="14"/>
    </row>
    <row r="465" spans="2:12" ht="15" x14ac:dyDescent="0.25">
      <c r="B465" s="14"/>
      <c r="D465" s="61"/>
      <c r="E465" s="15"/>
      <c r="F465" s="14"/>
      <c r="G465" s="14"/>
      <c r="H465" s="14"/>
      <c r="I465" s="14"/>
      <c r="J465" s="14"/>
      <c r="K465" s="14"/>
      <c r="L465" s="14"/>
    </row>
    <row r="466" spans="2:12" ht="15" x14ac:dyDescent="0.25">
      <c r="B466" s="14"/>
      <c r="D466" s="61"/>
      <c r="E466" s="15"/>
      <c r="F466" s="14"/>
      <c r="G466" s="14"/>
      <c r="H466" s="14"/>
      <c r="I466" s="14"/>
      <c r="J466" s="14"/>
      <c r="K466" s="14"/>
      <c r="L466" s="14"/>
    </row>
    <row r="467" spans="2:12" ht="15" x14ac:dyDescent="0.25">
      <c r="B467" s="14"/>
      <c r="D467" s="61"/>
      <c r="E467" s="15"/>
      <c r="F467" s="14"/>
      <c r="G467" s="14"/>
      <c r="H467" s="14"/>
      <c r="I467" s="14"/>
      <c r="J467" s="14"/>
      <c r="K467" s="14"/>
      <c r="L467" s="14"/>
    </row>
    <row r="468" spans="2:12" ht="15" x14ac:dyDescent="0.25">
      <c r="B468" s="14"/>
      <c r="D468" s="61"/>
      <c r="E468" s="15"/>
      <c r="F468" s="14"/>
      <c r="G468" s="14"/>
      <c r="H468" s="14"/>
      <c r="I468" s="14"/>
      <c r="J468" s="14"/>
      <c r="K468" s="14"/>
      <c r="L468" s="14"/>
    </row>
    <row r="469" spans="2:12" ht="15" x14ac:dyDescent="0.25">
      <c r="B469" s="14"/>
      <c r="D469" s="61"/>
      <c r="E469" s="15"/>
      <c r="F469" s="14"/>
      <c r="G469" s="14"/>
      <c r="H469" s="14"/>
      <c r="I469" s="14"/>
      <c r="J469" s="14"/>
      <c r="K469" s="14"/>
      <c r="L469" s="14"/>
    </row>
    <row r="470" spans="2:12" ht="15" x14ac:dyDescent="0.25">
      <c r="B470" s="14"/>
      <c r="D470" s="61"/>
      <c r="E470" s="15"/>
      <c r="F470" s="14"/>
      <c r="G470" s="14"/>
      <c r="H470" s="14"/>
      <c r="I470" s="14"/>
      <c r="J470" s="14"/>
      <c r="K470" s="14"/>
      <c r="L470" s="14"/>
    </row>
    <row r="471" spans="2:12" ht="15" x14ac:dyDescent="0.25">
      <c r="B471" s="14"/>
      <c r="D471" s="61"/>
      <c r="E471" s="15"/>
      <c r="F471" s="14"/>
      <c r="G471" s="14"/>
      <c r="H471" s="14"/>
      <c r="I471" s="14"/>
      <c r="J471" s="14"/>
      <c r="K471" s="14"/>
      <c r="L471" s="14"/>
    </row>
    <row r="472" spans="2:12" ht="15" x14ac:dyDescent="0.25">
      <c r="B472" s="14"/>
      <c r="D472" s="61"/>
      <c r="E472" s="15"/>
      <c r="F472" s="14"/>
      <c r="G472" s="14"/>
      <c r="H472" s="14"/>
      <c r="I472" s="14"/>
      <c r="J472" s="14"/>
      <c r="K472" s="14"/>
      <c r="L472" s="14"/>
    </row>
    <row r="473" spans="2:12" ht="15" x14ac:dyDescent="0.25">
      <c r="B473" s="14"/>
      <c r="D473" s="61"/>
      <c r="E473" s="15"/>
      <c r="F473" s="14"/>
      <c r="G473" s="14"/>
      <c r="H473" s="14"/>
      <c r="I473" s="14"/>
      <c r="J473" s="14"/>
      <c r="K473" s="14"/>
      <c r="L473" s="14"/>
    </row>
    <row r="474" spans="2:12" ht="15" x14ac:dyDescent="0.25">
      <c r="B474" s="14"/>
      <c r="D474" s="61"/>
      <c r="E474" s="15"/>
      <c r="F474" s="14"/>
      <c r="G474" s="14"/>
      <c r="H474" s="14"/>
      <c r="I474" s="14"/>
      <c r="J474" s="14"/>
      <c r="K474" s="14"/>
      <c r="L474" s="14"/>
    </row>
    <row r="475" spans="2:12" ht="15" x14ac:dyDescent="0.25">
      <c r="B475" s="14"/>
      <c r="D475" s="61"/>
      <c r="E475" s="15"/>
      <c r="F475" s="14"/>
      <c r="G475" s="14"/>
      <c r="H475" s="14"/>
      <c r="I475" s="14"/>
      <c r="J475" s="14"/>
      <c r="K475" s="14"/>
      <c r="L475" s="14"/>
    </row>
    <row r="476" spans="2:12" ht="15" x14ac:dyDescent="0.25">
      <c r="B476" s="14"/>
      <c r="D476" s="61"/>
      <c r="E476" s="15"/>
      <c r="F476" s="14"/>
      <c r="G476" s="14"/>
      <c r="H476" s="14"/>
      <c r="I476" s="14"/>
      <c r="J476" s="14"/>
      <c r="K476" s="14"/>
      <c r="L476" s="14"/>
    </row>
    <row r="477" spans="2:12" ht="15" x14ac:dyDescent="0.25">
      <c r="B477" s="14"/>
      <c r="D477" s="61"/>
      <c r="E477" s="15"/>
      <c r="F477" s="14"/>
      <c r="G477" s="14"/>
      <c r="H477" s="14"/>
      <c r="I477" s="14"/>
      <c r="J477" s="14"/>
      <c r="K477" s="14"/>
      <c r="L477" s="14"/>
    </row>
    <row r="478" spans="2:12" ht="15" x14ac:dyDescent="0.25">
      <c r="B478" s="14"/>
      <c r="D478" s="61"/>
      <c r="E478" s="15"/>
      <c r="F478" s="14"/>
      <c r="G478" s="14"/>
      <c r="H478" s="14"/>
      <c r="I478" s="14"/>
      <c r="J478" s="14"/>
      <c r="K478" s="14"/>
      <c r="L478" s="14"/>
    </row>
    <row r="479" spans="2:12" ht="15" x14ac:dyDescent="0.25">
      <c r="B479" s="14"/>
      <c r="D479" s="61"/>
      <c r="E479" s="15"/>
      <c r="F479" s="14"/>
      <c r="G479" s="14"/>
      <c r="H479" s="14"/>
      <c r="I479" s="14"/>
      <c r="J479" s="14"/>
      <c r="K479" s="14"/>
      <c r="L479" s="14"/>
    </row>
    <row r="480" spans="2:12" ht="15" x14ac:dyDescent="0.25">
      <c r="B480" s="14"/>
      <c r="D480" s="61"/>
      <c r="E480" s="15"/>
      <c r="F480" s="14"/>
      <c r="G480" s="14"/>
      <c r="H480" s="14"/>
      <c r="I480" s="14"/>
      <c r="J480" s="14"/>
      <c r="K480" s="14"/>
      <c r="L480" s="14"/>
    </row>
    <row r="481" spans="2:12" ht="15" x14ac:dyDescent="0.25">
      <c r="B481" s="14"/>
      <c r="D481" s="61"/>
      <c r="E481" s="15"/>
      <c r="F481" s="14"/>
      <c r="G481" s="14"/>
      <c r="H481" s="14"/>
      <c r="I481" s="14"/>
      <c r="J481" s="14"/>
      <c r="K481" s="14"/>
      <c r="L481" s="14"/>
    </row>
    <row r="482" spans="2:12" ht="15" x14ac:dyDescent="0.25">
      <c r="B482" s="14"/>
      <c r="D482" s="61"/>
      <c r="E482" s="15"/>
      <c r="F482" s="14"/>
      <c r="G482" s="14"/>
      <c r="H482" s="14"/>
      <c r="I482" s="14"/>
      <c r="J482" s="14"/>
      <c r="K482" s="14"/>
      <c r="L482" s="14"/>
    </row>
    <row r="483" spans="2:12" ht="15" x14ac:dyDescent="0.25">
      <c r="B483" s="14"/>
      <c r="D483" s="61"/>
      <c r="E483" s="15"/>
      <c r="F483" s="14"/>
      <c r="G483" s="14"/>
      <c r="H483" s="14"/>
      <c r="I483" s="14"/>
      <c r="J483" s="14"/>
      <c r="K483" s="14"/>
      <c r="L483" s="14"/>
    </row>
    <row r="484" spans="2:12" ht="15" x14ac:dyDescent="0.25">
      <c r="B484" s="14"/>
      <c r="D484" s="61"/>
      <c r="E484" s="15"/>
      <c r="F484" s="14"/>
      <c r="G484" s="14"/>
      <c r="H484" s="14"/>
      <c r="I484" s="14"/>
      <c r="J484" s="14"/>
      <c r="K484" s="14"/>
      <c r="L484" s="14"/>
    </row>
    <row r="485" spans="2:12" ht="15" x14ac:dyDescent="0.25">
      <c r="B485" s="14"/>
      <c r="D485" s="61"/>
      <c r="E485" s="15"/>
      <c r="F485" s="14"/>
      <c r="G485" s="14"/>
      <c r="H485" s="14"/>
      <c r="I485" s="14"/>
      <c r="J485" s="14"/>
      <c r="K485" s="14"/>
      <c r="L485" s="14"/>
    </row>
    <row r="486" spans="2:12" ht="15" x14ac:dyDescent="0.25">
      <c r="B486" s="14"/>
      <c r="D486" s="61"/>
      <c r="E486" s="15"/>
      <c r="F486" s="14"/>
      <c r="G486" s="14"/>
      <c r="H486" s="14"/>
      <c r="I486" s="14"/>
      <c r="J486" s="14"/>
      <c r="K486" s="14"/>
      <c r="L486" s="14"/>
    </row>
    <row r="487" spans="2:12" ht="15" x14ac:dyDescent="0.25">
      <c r="B487" s="14"/>
      <c r="D487" s="61"/>
      <c r="E487" s="15"/>
      <c r="F487" s="14"/>
      <c r="G487" s="14"/>
      <c r="H487" s="14"/>
      <c r="I487" s="14"/>
      <c r="J487" s="14"/>
      <c r="K487" s="14"/>
      <c r="L487" s="14"/>
    </row>
    <row r="488" spans="2:12" ht="15" x14ac:dyDescent="0.25">
      <c r="B488" s="14"/>
      <c r="D488" s="61"/>
      <c r="E488" s="15"/>
      <c r="F488" s="14"/>
      <c r="G488" s="14"/>
      <c r="H488" s="14"/>
      <c r="I488" s="14"/>
      <c r="J488" s="14"/>
      <c r="K488" s="14"/>
      <c r="L488" s="14"/>
    </row>
    <row r="489" spans="2:12" ht="15" x14ac:dyDescent="0.25">
      <c r="B489" s="14"/>
      <c r="D489" s="61"/>
      <c r="E489" s="15"/>
      <c r="F489" s="14"/>
      <c r="G489" s="14"/>
      <c r="H489" s="14"/>
      <c r="I489" s="14"/>
      <c r="J489" s="14"/>
      <c r="K489" s="14"/>
      <c r="L489" s="14"/>
    </row>
    <row r="490" spans="2:12" ht="15" x14ac:dyDescent="0.25">
      <c r="B490" s="14"/>
      <c r="D490" s="61"/>
      <c r="E490" s="15"/>
      <c r="F490" s="14"/>
      <c r="G490" s="14"/>
      <c r="H490" s="14"/>
      <c r="I490" s="14"/>
      <c r="J490" s="14"/>
      <c r="K490" s="14"/>
      <c r="L490" s="14"/>
    </row>
    <row r="491" spans="2:12" ht="15" x14ac:dyDescent="0.25">
      <c r="B491" s="14"/>
      <c r="D491" s="61"/>
      <c r="E491" s="15"/>
      <c r="F491" s="14"/>
      <c r="G491" s="14"/>
      <c r="H491" s="14"/>
      <c r="I491" s="14"/>
      <c r="J491" s="14"/>
      <c r="K491" s="14"/>
      <c r="L491" s="14"/>
    </row>
    <row r="492" spans="2:12" ht="15" x14ac:dyDescent="0.25">
      <c r="B492" s="14"/>
      <c r="D492" s="61"/>
      <c r="E492" s="15"/>
      <c r="F492" s="14"/>
      <c r="G492" s="14"/>
      <c r="H492" s="14"/>
      <c r="I492" s="14"/>
      <c r="J492" s="14"/>
      <c r="K492" s="14"/>
      <c r="L492" s="14"/>
    </row>
    <row r="493" spans="2:12" ht="15" x14ac:dyDescent="0.25">
      <c r="B493" s="14"/>
      <c r="D493" s="61"/>
      <c r="E493" s="15"/>
      <c r="F493" s="14"/>
      <c r="G493" s="14"/>
      <c r="H493" s="14"/>
      <c r="I493" s="14"/>
      <c r="J493" s="14"/>
      <c r="K493" s="14"/>
      <c r="L493" s="14"/>
    </row>
    <row r="494" spans="2:12" ht="15" x14ac:dyDescent="0.25">
      <c r="B494" s="14"/>
      <c r="D494" s="61"/>
      <c r="E494" s="15"/>
      <c r="F494" s="14"/>
      <c r="G494" s="14"/>
      <c r="H494" s="14"/>
      <c r="I494" s="14"/>
      <c r="J494" s="14"/>
      <c r="K494" s="14"/>
      <c r="L494" s="14"/>
    </row>
    <row r="495" spans="2:12" ht="15" x14ac:dyDescent="0.25">
      <c r="B495" s="14"/>
      <c r="D495" s="61"/>
      <c r="E495" s="15"/>
      <c r="F495" s="14"/>
      <c r="G495" s="14"/>
      <c r="H495" s="14"/>
      <c r="I495" s="14"/>
      <c r="J495" s="14"/>
      <c r="K495" s="14"/>
      <c r="L495" s="14"/>
    </row>
    <row r="496" spans="2:12" ht="15" x14ac:dyDescent="0.25">
      <c r="B496" s="14"/>
      <c r="D496" s="61"/>
      <c r="E496" s="15"/>
      <c r="F496" s="14"/>
      <c r="G496" s="14"/>
      <c r="H496" s="14"/>
      <c r="I496" s="14"/>
      <c r="J496" s="14"/>
      <c r="K496" s="14"/>
      <c r="L496" s="14"/>
    </row>
    <row r="497" spans="2:12" ht="15" x14ac:dyDescent="0.25">
      <c r="B497" s="14"/>
      <c r="D497" s="61"/>
      <c r="E497" s="15"/>
      <c r="F497" s="14"/>
      <c r="G497" s="14"/>
      <c r="H497" s="14"/>
      <c r="I497" s="14"/>
      <c r="J497" s="14"/>
      <c r="K497" s="14"/>
      <c r="L497" s="14"/>
    </row>
    <row r="498" spans="2:12" ht="15" x14ac:dyDescent="0.25">
      <c r="B498" s="14"/>
      <c r="D498" s="61"/>
      <c r="E498" s="15"/>
      <c r="F498" s="14"/>
      <c r="G498" s="14"/>
      <c r="H498" s="14"/>
      <c r="I498" s="14"/>
      <c r="J498" s="14"/>
      <c r="K498" s="14"/>
      <c r="L498" s="14"/>
    </row>
    <row r="499" spans="2:12" ht="15" x14ac:dyDescent="0.25">
      <c r="B499" s="14"/>
      <c r="D499" s="61"/>
      <c r="E499" s="15"/>
      <c r="F499" s="14"/>
      <c r="G499" s="14"/>
      <c r="H499" s="14"/>
      <c r="I499" s="14"/>
      <c r="J499" s="14"/>
      <c r="K499" s="14"/>
      <c r="L499" s="14"/>
    </row>
    <row r="500" spans="2:12" ht="15" x14ac:dyDescent="0.25">
      <c r="B500" s="14"/>
      <c r="D500" s="61"/>
      <c r="E500" s="15"/>
      <c r="F500" s="14"/>
      <c r="G500" s="14"/>
      <c r="H500" s="14"/>
      <c r="I500" s="14"/>
      <c r="J500" s="14"/>
      <c r="K500" s="14"/>
      <c r="L500" s="14"/>
    </row>
    <row r="501" spans="2:12" ht="15" x14ac:dyDescent="0.25">
      <c r="B501" s="14"/>
      <c r="D501" s="61"/>
      <c r="E501" s="15"/>
      <c r="F501" s="14"/>
      <c r="G501" s="14"/>
      <c r="H501" s="14"/>
      <c r="I501" s="14"/>
      <c r="J501" s="14"/>
      <c r="K501" s="14"/>
      <c r="L501" s="14"/>
    </row>
    <row r="502" spans="2:12" ht="15" x14ac:dyDescent="0.25">
      <c r="B502" s="14"/>
      <c r="D502" s="61"/>
      <c r="E502" s="15"/>
      <c r="F502" s="14"/>
      <c r="G502" s="14"/>
      <c r="H502" s="14"/>
      <c r="I502" s="14"/>
      <c r="J502" s="14"/>
      <c r="K502" s="14"/>
      <c r="L502" s="14"/>
    </row>
    <row r="503" spans="2:12" ht="15" x14ac:dyDescent="0.25">
      <c r="B503" s="14"/>
      <c r="D503" s="61"/>
      <c r="E503" s="15"/>
      <c r="F503" s="14"/>
      <c r="G503" s="14"/>
      <c r="H503" s="14"/>
      <c r="I503" s="14"/>
      <c r="J503" s="14"/>
      <c r="K503" s="14"/>
      <c r="L503" s="14"/>
    </row>
    <row r="504" spans="2:12" ht="15" x14ac:dyDescent="0.25">
      <c r="B504" s="14"/>
      <c r="D504" s="61"/>
      <c r="E504" s="15"/>
      <c r="F504" s="14"/>
      <c r="G504" s="14"/>
      <c r="H504" s="14"/>
      <c r="I504" s="14"/>
      <c r="J504" s="14"/>
      <c r="K504" s="14"/>
      <c r="L504" s="14"/>
    </row>
    <row r="505" spans="2:12" ht="15" x14ac:dyDescent="0.25">
      <c r="B505" s="14"/>
      <c r="D505" s="61"/>
      <c r="E505" s="15"/>
      <c r="F505" s="14"/>
      <c r="G505" s="14"/>
      <c r="H505" s="14"/>
      <c r="I505" s="14"/>
      <c r="J505" s="14"/>
      <c r="K505" s="14"/>
      <c r="L505" s="14"/>
    </row>
    <row r="506" spans="2:12" ht="15" x14ac:dyDescent="0.25">
      <c r="B506" s="14"/>
      <c r="D506" s="61"/>
      <c r="E506" s="15"/>
      <c r="F506" s="14"/>
      <c r="G506" s="14"/>
      <c r="H506" s="14"/>
      <c r="I506" s="14"/>
      <c r="J506" s="14"/>
      <c r="K506" s="14"/>
      <c r="L506" s="14"/>
    </row>
    <row r="507" spans="2:12" ht="15" x14ac:dyDescent="0.25">
      <c r="B507" s="14"/>
      <c r="D507" s="61"/>
      <c r="E507" s="15"/>
      <c r="F507" s="14"/>
      <c r="G507" s="14"/>
      <c r="H507" s="14"/>
      <c r="I507" s="14"/>
      <c r="J507" s="14"/>
      <c r="K507" s="14"/>
      <c r="L507" s="14"/>
    </row>
    <row r="508" spans="2:12" ht="15" x14ac:dyDescent="0.25">
      <c r="B508" s="14"/>
      <c r="D508" s="61"/>
      <c r="E508" s="15"/>
      <c r="F508" s="14"/>
      <c r="G508" s="14"/>
      <c r="H508" s="14"/>
      <c r="I508" s="14"/>
      <c r="J508" s="14"/>
      <c r="K508" s="14"/>
      <c r="L508" s="14"/>
    </row>
    <row r="509" spans="2:12" ht="15" x14ac:dyDescent="0.25">
      <c r="B509" s="14"/>
      <c r="D509" s="61"/>
      <c r="E509" s="15"/>
      <c r="F509" s="14"/>
      <c r="G509" s="14"/>
      <c r="H509" s="14"/>
      <c r="I509" s="14"/>
      <c r="J509" s="14"/>
      <c r="K509" s="14"/>
      <c r="L509" s="14"/>
    </row>
    <row r="510" spans="2:12" ht="15" x14ac:dyDescent="0.25">
      <c r="B510" s="14"/>
      <c r="D510" s="61"/>
      <c r="E510" s="15"/>
      <c r="F510" s="14"/>
      <c r="G510" s="14"/>
      <c r="H510" s="14"/>
      <c r="I510" s="14"/>
      <c r="J510" s="14"/>
      <c r="K510" s="14"/>
      <c r="L510" s="14"/>
    </row>
    <row r="511" spans="2:12" ht="15" x14ac:dyDescent="0.25">
      <c r="B511" s="14"/>
      <c r="D511" s="61"/>
      <c r="E511" s="15"/>
      <c r="F511" s="14"/>
      <c r="G511" s="14"/>
      <c r="H511" s="14"/>
      <c r="I511" s="14"/>
      <c r="J511" s="14"/>
      <c r="K511" s="14"/>
      <c r="L511" s="14"/>
    </row>
    <row r="512" spans="2:12" ht="15" x14ac:dyDescent="0.25">
      <c r="B512" s="14"/>
      <c r="D512" s="61"/>
      <c r="E512" s="15"/>
      <c r="F512" s="14"/>
      <c r="G512" s="14"/>
      <c r="H512" s="14"/>
      <c r="I512" s="14"/>
      <c r="J512" s="14"/>
      <c r="K512" s="14"/>
      <c r="L512" s="14"/>
    </row>
    <row r="513" spans="2:12" ht="15" x14ac:dyDescent="0.25">
      <c r="B513" s="14"/>
      <c r="D513" s="61"/>
      <c r="E513" s="15"/>
      <c r="F513" s="14"/>
      <c r="G513" s="14"/>
      <c r="H513" s="14"/>
      <c r="I513" s="14"/>
      <c r="J513" s="14"/>
      <c r="K513" s="14"/>
      <c r="L513" s="14"/>
    </row>
    <row r="514" spans="2:12" ht="15" x14ac:dyDescent="0.25">
      <c r="B514" s="14"/>
      <c r="D514" s="61"/>
      <c r="E514" s="15"/>
      <c r="F514" s="14"/>
      <c r="G514" s="14"/>
      <c r="H514" s="14"/>
      <c r="I514" s="14"/>
      <c r="J514" s="14"/>
      <c r="K514" s="14"/>
      <c r="L514" s="14"/>
    </row>
    <row r="515" spans="2:12" ht="15" x14ac:dyDescent="0.25">
      <c r="B515" s="14"/>
      <c r="D515" s="61"/>
      <c r="E515" s="15"/>
      <c r="F515" s="14"/>
      <c r="G515" s="14"/>
      <c r="H515" s="14"/>
      <c r="I515" s="14"/>
      <c r="J515" s="14"/>
      <c r="K515" s="14"/>
      <c r="L515" s="14"/>
    </row>
    <row r="516" spans="2:12" ht="15" x14ac:dyDescent="0.25">
      <c r="B516" s="14"/>
      <c r="D516" s="61"/>
      <c r="E516" s="15"/>
      <c r="F516" s="14"/>
      <c r="G516" s="14"/>
      <c r="H516" s="14"/>
      <c r="I516" s="14"/>
      <c r="J516" s="14"/>
      <c r="K516" s="14"/>
      <c r="L516" s="14"/>
    </row>
    <row r="517" spans="2:12" ht="15" x14ac:dyDescent="0.25">
      <c r="B517" s="14"/>
      <c r="D517" s="61"/>
      <c r="E517" s="15"/>
      <c r="F517" s="14"/>
      <c r="G517" s="14"/>
      <c r="H517" s="14"/>
      <c r="I517" s="14"/>
      <c r="J517" s="14"/>
      <c r="K517" s="14"/>
      <c r="L517" s="14"/>
    </row>
    <row r="518" spans="2:12" ht="15" x14ac:dyDescent="0.25">
      <c r="B518" s="14"/>
      <c r="D518" s="61"/>
      <c r="E518" s="15"/>
      <c r="F518" s="14"/>
      <c r="G518" s="14"/>
      <c r="H518" s="14"/>
      <c r="I518" s="14"/>
      <c r="J518" s="14"/>
      <c r="K518" s="14"/>
      <c r="L518" s="14"/>
    </row>
    <row r="519" spans="2:12" ht="15" x14ac:dyDescent="0.25">
      <c r="B519" s="14"/>
      <c r="D519" s="61"/>
      <c r="E519" s="15"/>
      <c r="F519" s="14"/>
      <c r="G519" s="14"/>
      <c r="H519" s="14"/>
      <c r="I519" s="14"/>
      <c r="J519" s="14"/>
      <c r="K519" s="14"/>
      <c r="L519" s="14"/>
    </row>
    <row r="520" spans="2:12" ht="15" x14ac:dyDescent="0.25">
      <c r="B520" s="14"/>
      <c r="D520" s="61"/>
      <c r="E520" s="15"/>
      <c r="F520" s="14"/>
      <c r="G520" s="14"/>
      <c r="H520" s="14"/>
      <c r="I520" s="14"/>
      <c r="J520" s="14"/>
      <c r="K520" s="14"/>
      <c r="L520" s="14"/>
    </row>
    <row r="521" spans="2:12" ht="15" x14ac:dyDescent="0.25">
      <c r="B521" s="14"/>
      <c r="D521" s="61"/>
      <c r="E521" s="15"/>
      <c r="F521" s="14"/>
      <c r="G521" s="14"/>
      <c r="H521" s="14"/>
      <c r="I521" s="14"/>
      <c r="J521" s="14"/>
      <c r="K521" s="14"/>
      <c r="L521" s="14"/>
    </row>
    <row r="522" spans="2:12" ht="15" x14ac:dyDescent="0.25">
      <c r="B522" s="14"/>
      <c r="D522" s="61"/>
      <c r="E522" s="15"/>
      <c r="F522" s="14"/>
      <c r="G522" s="14"/>
      <c r="H522" s="14"/>
      <c r="I522" s="14"/>
      <c r="J522" s="14"/>
      <c r="K522" s="14"/>
      <c r="L522" s="14"/>
    </row>
    <row r="523" spans="2:12" ht="15" x14ac:dyDescent="0.25">
      <c r="B523" s="14"/>
      <c r="D523" s="61"/>
      <c r="E523" s="15"/>
      <c r="F523" s="14"/>
      <c r="G523" s="14"/>
      <c r="H523" s="14"/>
      <c r="I523" s="14"/>
      <c r="J523" s="14"/>
      <c r="K523" s="14"/>
      <c r="L523" s="14"/>
    </row>
    <row r="524" spans="2:12" ht="15" x14ac:dyDescent="0.25">
      <c r="B524" s="14"/>
      <c r="D524" s="61"/>
      <c r="E524" s="15"/>
      <c r="F524" s="14"/>
      <c r="G524" s="14"/>
      <c r="H524" s="14"/>
      <c r="I524" s="14"/>
      <c r="J524" s="14"/>
      <c r="K524" s="14"/>
      <c r="L524" s="14"/>
    </row>
    <row r="525" spans="2:12" ht="15" x14ac:dyDescent="0.25">
      <c r="B525" s="14"/>
      <c r="D525" s="61"/>
      <c r="E525" s="15"/>
      <c r="F525" s="14"/>
      <c r="G525" s="14"/>
      <c r="H525" s="14"/>
      <c r="I525" s="14"/>
      <c r="J525" s="14"/>
      <c r="K525" s="14"/>
      <c r="L525" s="14"/>
    </row>
    <row r="526" spans="2:12" ht="15" x14ac:dyDescent="0.25">
      <c r="B526" s="14"/>
      <c r="D526" s="61"/>
      <c r="E526" s="15"/>
      <c r="F526" s="14"/>
      <c r="G526" s="14"/>
      <c r="H526" s="14"/>
      <c r="I526" s="14"/>
      <c r="J526" s="14"/>
      <c r="K526" s="14"/>
      <c r="L526" s="14"/>
    </row>
    <row r="527" spans="2:12" ht="15" x14ac:dyDescent="0.25">
      <c r="B527" s="14"/>
      <c r="D527" s="61"/>
      <c r="E527" s="15"/>
      <c r="F527" s="14"/>
      <c r="G527" s="14"/>
      <c r="H527" s="14"/>
      <c r="I527" s="14"/>
      <c r="J527" s="14"/>
      <c r="K527" s="14"/>
      <c r="L527" s="14"/>
    </row>
    <row r="528" spans="2:12" ht="15" x14ac:dyDescent="0.25">
      <c r="B528" s="14"/>
      <c r="D528" s="61"/>
      <c r="E528" s="15"/>
      <c r="F528" s="14"/>
      <c r="G528" s="14"/>
      <c r="H528" s="14"/>
      <c r="I528" s="14"/>
      <c r="J528" s="14"/>
      <c r="K528" s="14"/>
      <c r="L528" s="14"/>
    </row>
    <row r="529" spans="2:12" ht="15" x14ac:dyDescent="0.25">
      <c r="B529" s="14"/>
      <c r="D529" s="61"/>
      <c r="E529" s="15"/>
      <c r="F529" s="14"/>
      <c r="G529" s="14"/>
      <c r="H529" s="14"/>
      <c r="I529" s="14"/>
      <c r="J529" s="14"/>
      <c r="K529" s="14"/>
      <c r="L529" s="14"/>
    </row>
    <row r="530" spans="2:12" ht="15" x14ac:dyDescent="0.25">
      <c r="B530" s="14"/>
      <c r="D530" s="61"/>
      <c r="E530" s="15"/>
      <c r="F530" s="14"/>
      <c r="G530" s="14"/>
      <c r="H530" s="14"/>
      <c r="I530" s="14"/>
      <c r="J530" s="14"/>
      <c r="K530" s="14"/>
      <c r="L530" s="14"/>
    </row>
    <row r="531" spans="2:12" ht="15" x14ac:dyDescent="0.25">
      <c r="B531" s="14"/>
      <c r="D531" s="61"/>
      <c r="E531" s="15"/>
      <c r="F531" s="14"/>
      <c r="G531" s="14"/>
      <c r="H531" s="14"/>
      <c r="I531" s="14"/>
      <c r="J531" s="14"/>
      <c r="K531" s="14"/>
      <c r="L531" s="14"/>
    </row>
    <row r="532" spans="2:12" ht="15" x14ac:dyDescent="0.25">
      <c r="B532" s="14"/>
      <c r="D532" s="61"/>
      <c r="E532" s="15"/>
      <c r="F532" s="14"/>
      <c r="G532" s="14"/>
      <c r="H532" s="14"/>
      <c r="I532" s="14"/>
      <c r="J532" s="14"/>
      <c r="K532" s="14"/>
      <c r="L532" s="14"/>
    </row>
    <row r="533" spans="2:12" ht="15" x14ac:dyDescent="0.25">
      <c r="B533" s="14"/>
      <c r="D533" s="61"/>
      <c r="E533" s="15"/>
      <c r="F533" s="14"/>
      <c r="G533" s="14"/>
      <c r="H533" s="14"/>
      <c r="I533" s="14"/>
      <c r="J533" s="14"/>
      <c r="K533" s="14"/>
      <c r="L533" s="14"/>
    </row>
    <row r="534" spans="2:12" ht="15" x14ac:dyDescent="0.25">
      <c r="B534" s="14"/>
      <c r="D534" s="61"/>
      <c r="E534" s="15"/>
      <c r="F534" s="14"/>
      <c r="G534" s="14"/>
      <c r="H534" s="14"/>
      <c r="I534" s="14"/>
      <c r="J534" s="14"/>
      <c r="K534" s="14"/>
      <c r="L534" s="14"/>
    </row>
    <row r="535" spans="2:12" ht="15" x14ac:dyDescent="0.25">
      <c r="B535" s="14"/>
      <c r="D535" s="61"/>
      <c r="E535" s="15"/>
      <c r="F535" s="14"/>
      <c r="G535" s="14"/>
      <c r="H535" s="14"/>
      <c r="I535" s="14"/>
      <c r="J535" s="14"/>
      <c r="K535" s="14"/>
      <c r="L535" s="14"/>
    </row>
    <row r="536" spans="2:12" ht="15" x14ac:dyDescent="0.25">
      <c r="B536" s="14"/>
      <c r="D536" s="61"/>
      <c r="E536" s="15"/>
      <c r="F536" s="14"/>
      <c r="G536" s="14"/>
      <c r="H536" s="14"/>
      <c r="I536" s="14"/>
      <c r="J536" s="14"/>
      <c r="K536" s="14"/>
      <c r="L536" s="14"/>
    </row>
    <row r="537" spans="2:12" ht="15" x14ac:dyDescent="0.25">
      <c r="B537" s="14"/>
      <c r="D537" s="61"/>
      <c r="E537" s="15"/>
      <c r="F537" s="14"/>
      <c r="G537" s="14"/>
      <c r="H537" s="14"/>
      <c r="I537" s="14"/>
      <c r="J537" s="14"/>
      <c r="K537" s="14"/>
      <c r="L537" s="14"/>
    </row>
    <row r="538" spans="2:12" ht="15" x14ac:dyDescent="0.25">
      <c r="B538" s="14"/>
      <c r="D538" s="61"/>
      <c r="E538" s="15"/>
      <c r="F538" s="14"/>
      <c r="G538" s="14"/>
      <c r="H538" s="14"/>
      <c r="I538" s="14"/>
      <c r="J538" s="14"/>
      <c r="K538" s="14"/>
      <c r="L538" s="14"/>
    </row>
    <row r="539" spans="2:12" ht="15" x14ac:dyDescent="0.25">
      <c r="B539" s="14"/>
      <c r="D539" s="61"/>
      <c r="E539" s="15"/>
      <c r="F539" s="14"/>
      <c r="G539" s="14"/>
      <c r="H539" s="14"/>
      <c r="I539" s="14"/>
      <c r="J539" s="14"/>
      <c r="K539" s="14"/>
      <c r="L539" s="14"/>
    </row>
    <row r="540" spans="2:12" ht="15" x14ac:dyDescent="0.25">
      <c r="B540" s="14"/>
      <c r="D540" s="61"/>
      <c r="E540" s="15"/>
      <c r="F540" s="14"/>
      <c r="G540" s="14"/>
      <c r="H540" s="14"/>
      <c r="I540" s="14"/>
      <c r="J540" s="14"/>
      <c r="K540" s="14"/>
      <c r="L540" s="14"/>
    </row>
    <row r="541" spans="2:12" ht="15" x14ac:dyDescent="0.25">
      <c r="B541" s="14"/>
      <c r="D541" s="61"/>
      <c r="E541" s="15"/>
      <c r="F541" s="14"/>
      <c r="G541" s="14"/>
      <c r="H541" s="14"/>
      <c r="I541" s="14"/>
      <c r="J541" s="14"/>
      <c r="K541" s="14"/>
      <c r="L541" s="14"/>
    </row>
    <row r="542" spans="2:12" ht="15" x14ac:dyDescent="0.25">
      <c r="B542" s="14"/>
      <c r="D542" s="61"/>
      <c r="E542" s="15"/>
      <c r="F542" s="14"/>
      <c r="G542" s="14"/>
      <c r="H542" s="14"/>
      <c r="I542" s="14"/>
      <c r="J542" s="14"/>
      <c r="K542" s="14"/>
      <c r="L542" s="14"/>
    </row>
    <row r="543" spans="2:12" ht="15" x14ac:dyDescent="0.25">
      <c r="B543" s="14"/>
      <c r="D543" s="61"/>
      <c r="E543" s="15"/>
      <c r="F543" s="14"/>
      <c r="G543" s="14"/>
      <c r="H543" s="14"/>
      <c r="I543" s="14"/>
      <c r="J543" s="14"/>
      <c r="K543" s="14"/>
      <c r="L543" s="14"/>
    </row>
    <row r="544" spans="2:12" ht="15" x14ac:dyDescent="0.25">
      <c r="B544" s="14"/>
      <c r="D544" s="61"/>
      <c r="E544" s="15"/>
      <c r="F544" s="14"/>
      <c r="G544" s="14"/>
      <c r="H544" s="14"/>
      <c r="I544" s="14"/>
      <c r="J544" s="14"/>
      <c r="K544" s="14"/>
      <c r="L544" s="14"/>
    </row>
    <row r="545" spans="2:12" ht="15" x14ac:dyDescent="0.25">
      <c r="B545" s="14"/>
      <c r="D545" s="61"/>
      <c r="E545" s="15"/>
      <c r="F545" s="14"/>
      <c r="G545" s="14"/>
      <c r="H545" s="14"/>
      <c r="I545" s="14"/>
      <c r="J545" s="14"/>
      <c r="K545" s="14"/>
      <c r="L545" s="14"/>
    </row>
    <row r="546" spans="2:12" ht="15" x14ac:dyDescent="0.25">
      <c r="B546" s="14"/>
      <c r="D546" s="61"/>
      <c r="E546" s="15"/>
      <c r="F546" s="14"/>
      <c r="G546" s="14"/>
      <c r="H546" s="14"/>
      <c r="I546" s="14"/>
      <c r="J546" s="14"/>
      <c r="K546" s="14"/>
      <c r="L546" s="14"/>
    </row>
    <row r="547" spans="2:12" ht="15" x14ac:dyDescent="0.25">
      <c r="B547" s="14"/>
      <c r="D547" s="61"/>
      <c r="E547" s="15"/>
      <c r="F547" s="14"/>
      <c r="G547" s="14"/>
      <c r="H547" s="14"/>
      <c r="I547" s="14"/>
      <c r="J547" s="14"/>
      <c r="K547" s="14"/>
      <c r="L547" s="14"/>
    </row>
    <row r="548" spans="2:12" ht="15" x14ac:dyDescent="0.25">
      <c r="B548" s="14"/>
      <c r="D548" s="61"/>
      <c r="E548" s="15"/>
      <c r="F548" s="14"/>
      <c r="G548" s="14"/>
      <c r="H548" s="14"/>
      <c r="I548" s="14"/>
      <c r="J548" s="14"/>
      <c r="K548" s="14"/>
      <c r="L548" s="14"/>
    </row>
    <row r="549" spans="2:12" ht="15" x14ac:dyDescent="0.25">
      <c r="B549" s="14"/>
      <c r="D549" s="61"/>
      <c r="E549" s="15"/>
      <c r="F549" s="14"/>
      <c r="G549" s="14"/>
      <c r="H549" s="14"/>
      <c r="I549" s="14"/>
      <c r="J549" s="14"/>
      <c r="K549" s="14"/>
      <c r="L549" s="14"/>
    </row>
    <row r="550" spans="2:12" ht="15" x14ac:dyDescent="0.25">
      <c r="B550" s="14"/>
      <c r="D550" s="61"/>
      <c r="E550" s="15"/>
      <c r="F550" s="14"/>
      <c r="G550" s="14"/>
      <c r="H550" s="14"/>
      <c r="I550" s="14"/>
      <c r="J550" s="14"/>
      <c r="K550" s="14"/>
      <c r="L550" s="14"/>
    </row>
    <row r="551" spans="2:12" ht="15" x14ac:dyDescent="0.25">
      <c r="B551" s="14"/>
      <c r="D551" s="61"/>
      <c r="E551" s="15"/>
      <c r="F551" s="14"/>
      <c r="G551" s="14"/>
      <c r="H551" s="14"/>
      <c r="I551" s="14"/>
      <c r="J551" s="14"/>
      <c r="K551" s="14"/>
      <c r="L551" s="14"/>
    </row>
    <row r="552" spans="2:12" ht="15" x14ac:dyDescent="0.25">
      <c r="B552" s="14"/>
      <c r="D552" s="61"/>
      <c r="E552" s="15"/>
      <c r="F552" s="14"/>
      <c r="G552" s="14"/>
      <c r="H552" s="14"/>
      <c r="I552" s="14"/>
      <c r="J552" s="14"/>
      <c r="K552" s="14"/>
      <c r="L552" s="14"/>
    </row>
    <row r="553" spans="2:12" ht="15" x14ac:dyDescent="0.25">
      <c r="B553" s="14"/>
      <c r="D553" s="61"/>
      <c r="E553" s="15"/>
      <c r="F553" s="14"/>
      <c r="G553" s="14"/>
      <c r="H553" s="14"/>
      <c r="I553" s="14"/>
      <c r="J553" s="14"/>
      <c r="K553" s="14"/>
      <c r="L553" s="14"/>
    </row>
    <row r="554" spans="2:12" ht="15" x14ac:dyDescent="0.25">
      <c r="B554" s="14"/>
      <c r="D554" s="61"/>
      <c r="E554" s="15"/>
      <c r="F554" s="14"/>
      <c r="G554" s="14"/>
      <c r="H554" s="14"/>
      <c r="I554" s="14"/>
      <c r="J554" s="14"/>
      <c r="K554" s="14"/>
      <c r="L554" s="14"/>
    </row>
    <row r="555" spans="2:12" ht="15" x14ac:dyDescent="0.25">
      <c r="B555" s="14"/>
      <c r="D555" s="61"/>
      <c r="E555" s="15"/>
      <c r="F555" s="14"/>
      <c r="G555" s="14"/>
      <c r="H555" s="14"/>
      <c r="I555" s="14"/>
      <c r="J555" s="14"/>
      <c r="K555" s="14"/>
      <c r="L555" s="14"/>
    </row>
    <row r="556" spans="2:12" ht="15" x14ac:dyDescent="0.25">
      <c r="B556" s="14"/>
      <c r="D556" s="61"/>
      <c r="E556" s="15"/>
      <c r="F556" s="14"/>
      <c r="G556" s="14"/>
      <c r="H556" s="14"/>
      <c r="I556" s="14"/>
      <c r="J556" s="14"/>
      <c r="K556" s="14"/>
      <c r="L556" s="14"/>
    </row>
    <row r="557" spans="2:12" ht="15" x14ac:dyDescent="0.25">
      <c r="B557" s="14"/>
      <c r="D557" s="61"/>
      <c r="E557" s="15"/>
      <c r="F557" s="14"/>
      <c r="G557" s="14"/>
      <c r="H557" s="14"/>
      <c r="I557" s="14"/>
      <c r="J557" s="14"/>
      <c r="K557" s="14"/>
      <c r="L557" s="14"/>
    </row>
    <row r="558" spans="2:12" ht="15" x14ac:dyDescent="0.25">
      <c r="B558" s="14"/>
      <c r="D558" s="61"/>
      <c r="E558" s="15"/>
      <c r="F558" s="14"/>
      <c r="G558" s="14"/>
      <c r="H558" s="14"/>
      <c r="I558" s="14"/>
      <c r="J558" s="14"/>
      <c r="K558" s="14"/>
      <c r="L558" s="14"/>
    </row>
    <row r="559" spans="2:12" ht="15" x14ac:dyDescent="0.25">
      <c r="B559" s="14"/>
      <c r="D559" s="61"/>
      <c r="E559" s="15"/>
      <c r="F559" s="14"/>
      <c r="G559" s="14"/>
      <c r="H559" s="14"/>
      <c r="I559" s="14"/>
      <c r="J559" s="14"/>
      <c r="K559" s="14"/>
      <c r="L559" s="14"/>
    </row>
    <row r="560" spans="2:12" ht="15" x14ac:dyDescent="0.25">
      <c r="B560" s="14"/>
      <c r="D560" s="61"/>
      <c r="E560" s="15"/>
      <c r="F560" s="14"/>
      <c r="G560" s="14"/>
      <c r="H560" s="14"/>
      <c r="I560" s="14"/>
      <c r="J560" s="14"/>
      <c r="K560" s="14"/>
      <c r="L560" s="14"/>
    </row>
    <row r="561" spans="2:12" ht="15" x14ac:dyDescent="0.25">
      <c r="B561" s="14"/>
      <c r="D561" s="61"/>
      <c r="E561" s="15"/>
      <c r="F561" s="14"/>
      <c r="G561" s="14"/>
      <c r="H561" s="14"/>
      <c r="I561" s="14"/>
      <c r="J561" s="14"/>
      <c r="K561" s="14"/>
      <c r="L561" s="14"/>
    </row>
    <row r="562" spans="2:12" ht="15" x14ac:dyDescent="0.25">
      <c r="B562" s="14"/>
      <c r="D562" s="61"/>
      <c r="E562" s="15"/>
      <c r="F562" s="14"/>
      <c r="G562" s="14"/>
      <c r="H562" s="14"/>
      <c r="I562" s="14"/>
      <c r="J562" s="14"/>
      <c r="K562" s="14"/>
      <c r="L562" s="14"/>
    </row>
    <row r="563" spans="2:12" ht="15" x14ac:dyDescent="0.25">
      <c r="B563" s="14"/>
      <c r="D563" s="61"/>
      <c r="E563" s="15"/>
      <c r="F563" s="14"/>
      <c r="G563" s="14"/>
      <c r="H563" s="14"/>
      <c r="I563" s="14"/>
      <c r="J563" s="14"/>
      <c r="K563" s="14"/>
      <c r="L563" s="14"/>
    </row>
    <row r="564" spans="2:12" ht="15" x14ac:dyDescent="0.25">
      <c r="B564" s="14"/>
      <c r="D564" s="61"/>
      <c r="E564" s="15"/>
      <c r="F564" s="14"/>
      <c r="G564" s="14"/>
      <c r="H564" s="14"/>
      <c r="I564" s="14"/>
      <c r="J564" s="14"/>
      <c r="K564" s="14"/>
      <c r="L564" s="14"/>
    </row>
    <row r="565" spans="2:12" ht="15" x14ac:dyDescent="0.25">
      <c r="B565" s="14"/>
      <c r="D565" s="61"/>
      <c r="E565" s="15"/>
      <c r="F565" s="14"/>
      <c r="G565" s="14"/>
      <c r="H565" s="14"/>
      <c r="I565" s="14"/>
      <c r="J565" s="14"/>
      <c r="K565" s="14"/>
      <c r="L565" s="14"/>
    </row>
    <row r="566" spans="2:12" ht="15" x14ac:dyDescent="0.25">
      <c r="B566" s="14"/>
      <c r="D566" s="61"/>
      <c r="E566" s="15"/>
      <c r="F566" s="14"/>
      <c r="G566" s="14"/>
      <c r="H566" s="14"/>
      <c r="I566" s="14"/>
      <c r="J566" s="14"/>
      <c r="K566" s="14"/>
      <c r="L566" s="14"/>
    </row>
    <row r="567" spans="2:12" ht="15" x14ac:dyDescent="0.25">
      <c r="B567" s="14"/>
      <c r="D567" s="61"/>
      <c r="E567" s="15"/>
      <c r="F567" s="14"/>
      <c r="G567" s="14"/>
      <c r="H567" s="14"/>
      <c r="I567" s="14"/>
      <c r="J567" s="14"/>
      <c r="K567" s="14"/>
      <c r="L567" s="14"/>
    </row>
    <row r="568" spans="2:12" ht="15" x14ac:dyDescent="0.25">
      <c r="B568" s="14"/>
      <c r="D568" s="61"/>
      <c r="E568" s="15"/>
      <c r="F568" s="14"/>
      <c r="G568" s="14"/>
      <c r="H568" s="14"/>
      <c r="I568" s="14"/>
      <c r="J568" s="14"/>
      <c r="K568" s="14"/>
      <c r="L568" s="14"/>
    </row>
    <row r="569" spans="2:12" ht="15" x14ac:dyDescent="0.25">
      <c r="B569" s="14"/>
      <c r="D569" s="61"/>
      <c r="E569" s="15"/>
      <c r="F569" s="14"/>
      <c r="G569" s="14"/>
      <c r="H569" s="14"/>
      <c r="I569" s="14"/>
      <c r="J569" s="14"/>
      <c r="K569" s="14"/>
      <c r="L569" s="14"/>
    </row>
    <row r="570" spans="2:12" ht="15" x14ac:dyDescent="0.25">
      <c r="B570" s="14"/>
      <c r="D570" s="61"/>
      <c r="E570" s="15"/>
      <c r="F570" s="14"/>
      <c r="G570" s="14"/>
      <c r="H570" s="14"/>
      <c r="I570" s="14"/>
      <c r="J570" s="14"/>
      <c r="K570" s="14"/>
      <c r="L570" s="14"/>
    </row>
    <row r="571" spans="2:12" ht="15" x14ac:dyDescent="0.25">
      <c r="B571" s="14"/>
      <c r="D571" s="61"/>
      <c r="E571" s="15"/>
      <c r="F571" s="14"/>
      <c r="G571" s="14"/>
      <c r="H571" s="14"/>
      <c r="I571" s="14"/>
      <c r="J571" s="14"/>
      <c r="K571" s="14"/>
      <c r="L571" s="14"/>
    </row>
    <row r="572" spans="2:12" ht="15" x14ac:dyDescent="0.25">
      <c r="B572" s="14"/>
      <c r="D572" s="61"/>
      <c r="E572" s="15"/>
      <c r="F572" s="14"/>
      <c r="G572" s="14"/>
      <c r="H572" s="14"/>
      <c r="I572" s="14"/>
      <c r="J572" s="14"/>
      <c r="K572" s="14"/>
      <c r="L572" s="14"/>
    </row>
    <row r="573" spans="2:12" ht="15" x14ac:dyDescent="0.25">
      <c r="B573" s="14"/>
      <c r="D573" s="61"/>
      <c r="E573" s="15"/>
      <c r="F573" s="14"/>
      <c r="G573" s="14"/>
      <c r="H573" s="14"/>
      <c r="I573" s="14"/>
      <c r="J573" s="14"/>
      <c r="K573" s="14"/>
      <c r="L573" s="14"/>
    </row>
    <row r="574" spans="2:12" ht="15" x14ac:dyDescent="0.25">
      <c r="B574" s="14"/>
      <c r="D574" s="61"/>
      <c r="E574" s="15"/>
      <c r="F574" s="14"/>
      <c r="G574" s="14"/>
      <c r="H574" s="14"/>
      <c r="I574" s="14"/>
      <c r="J574" s="14"/>
      <c r="K574" s="14"/>
      <c r="L574" s="14"/>
    </row>
    <row r="575" spans="2:12" ht="15" x14ac:dyDescent="0.25">
      <c r="B575" s="14"/>
      <c r="D575" s="61"/>
      <c r="E575" s="15"/>
      <c r="F575" s="14"/>
      <c r="G575" s="14"/>
      <c r="H575" s="14"/>
      <c r="I575" s="14"/>
      <c r="J575" s="14"/>
      <c r="K575" s="14"/>
      <c r="L575" s="14"/>
    </row>
    <row r="576" spans="2:12" ht="15" x14ac:dyDescent="0.25">
      <c r="B576" s="14"/>
      <c r="D576" s="61"/>
      <c r="E576" s="15"/>
      <c r="F576" s="14"/>
      <c r="G576" s="14"/>
      <c r="H576" s="14"/>
      <c r="I576" s="14"/>
      <c r="J576" s="14"/>
      <c r="K576" s="14"/>
      <c r="L576" s="14"/>
    </row>
    <row r="577" spans="2:12" ht="15" x14ac:dyDescent="0.25">
      <c r="B577" s="14"/>
      <c r="D577" s="61"/>
      <c r="E577" s="15"/>
      <c r="F577" s="14"/>
      <c r="G577" s="14"/>
      <c r="H577" s="14"/>
      <c r="I577" s="14"/>
      <c r="J577" s="14"/>
      <c r="K577" s="14"/>
      <c r="L577" s="14"/>
    </row>
    <row r="578" spans="2:12" ht="15" x14ac:dyDescent="0.25">
      <c r="B578" s="14"/>
      <c r="D578" s="61"/>
      <c r="E578" s="15"/>
      <c r="F578" s="14"/>
      <c r="G578" s="14"/>
      <c r="H578" s="14"/>
      <c r="I578" s="14"/>
      <c r="J578" s="14"/>
      <c r="K578" s="14"/>
      <c r="L578" s="14"/>
    </row>
    <row r="579" spans="2:12" ht="15" x14ac:dyDescent="0.25">
      <c r="B579" s="14"/>
      <c r="D579" s="61"/>
      <c r="E579" s="15"/>
      <c r="F579" s="14"/>
      <c r="G579" s="14"/>
      <c r="H579" s="14"/>
      <c r="I579" s="14"/>
      <c r="J579" s="14"/>
      <c r="K579" s="14"/>
      <c r="L579" s="14"/>
    </row>
    <row r="580" spans="2:12" ht="15" x14ac:dyDescent="0.25">
      <c r="B580" s="14"/>
      <c r="D580" s="61"/>
      <c r="E580" s="15"/>
      <c r="F580" s="14"/>
      <c r="G580" s="14"/>
      <c r="H580" s="14"/>
      <c r="I580" s="14"/>
      <c r="J580" s="14"/>
      <c r="K580" s="14"/>
      <c r="L580" s="14"/>
    </row>
    <row r="581" spans="2:12" ht="15" x14ac:dyDescent="0.25">
      <c r="B581" s="14"/>
      <c r="D581" s="61"/>
      <c r="E581" s="15"/>
      <c r="F581" s="14"/>
      <c r="G581" s="14"/>
      <c r="H581" s="14"/>
      <c r="I581" s="14"/>
      <c r="J581" s="14"/>
      <c r="K581" s="14"/>
      <c r="L581" s="14"/>
    </row>
    <row r="582" spans="2:12" ht="15" x14ac:dyDescent="0.25">
      <c r="B582" s="14"/>
      <c r="D582" s="61"/>
      <c r="E582" s="15"/>
      <c r="F582" s="14"/>
      <c r="G582" s="14"/>
      <c r="H582" s="14"/>
      <c r="I582" s="14"/>
      <c r="J582" s="14"/>
      <c r="K582" s="14"/>
      <c r="L582" s="14"/>
    </row>
    <row r="583" spans="2:12" ht="15" x14ac:dyDescent="0.25">
      <c r="B583" s="14"/>
      <c r="D583" s="61"/>
      <c r="E583" s="15"/>
      <c r="F583" s="14"/>
      <c r="G583" s="14"/>
      <c r="H583" s="14"/>
      <c r="I583" s="14"/>
      <c r="J583" s="14"/>
      <c r="K583" s="14"/>
      <c r="L583" s="14"/>
    </row>
    <row r="584" spans="2:12" ht="15" x14ac:dyDescent="0.25">
      <c r="B584" s="14"/>
      <c r="D584" s="61"/>
      <c r="E584" s="15"/>
      <c r="F584" s="14"/>
      <c r="G584" s="14"/>
      <c r="H584" s="14"/>
      <c r="I584" s="14"/>
      <c r="J584" s="14"/>
      <c r="K584" s="14"/>
      <c r="L584" s="14"/>
    </row>
    <row r="585" spans="2:12" ht="15" x14ac:dyDescent="0.25">
      <c r="B585" s="14"/>
      <c r="D585" s="61"/>
      <c r="E585" s="15"/>
      <c r="F585" s="14"/>
      <c r="G585" s="14"/>
      <c r="H585" s="14"/>
      <c r="I585" s="14"/>
      <c r="J585" s="14"/>
      <c r="K585" s="14"/>
      <c r="L585" s="14"/>
    </row>
    <row r="586" spans="2:12" ht="15" x14ac:dyDescent="0.25">
      <c r="B586" s="14"/>
      <c r="D586" s="61"/>
      <c r="E586" s="15"/>
      <c r="F586" s="14"/>
      <c r="G586" s="14"/>
      <c r="H586" s="14"/>
      <c r="I586" s="14"/>
      <c r="J586" s="14"/>
      <c r="K586" s="14"/>
      <c r="L586" s="14"/>
    </row>
    <row r="587" spans="2:12" ht="15" x14ac:dyDescent="0.25">
      <c r="B587" s="14"/>
      <c r="D587" s="61"/>
      <c r="E587" s="15"/>
      <c r="F587" s="14"/>
      <c r="G587" s="14"/>
      <c r="H587" s="14"/>
      <c r="I587" s="14"/>
      <c r="J587" s="14"/>
      <c r="K587" s="14"/>
      <c r="L587" s="14"/>
    </row>
    <row r="588" spans="2:12" ht="15" x14ac:dyDescent="0.25">
      <c r="B588" s="14"/>
      <c r="D588" s="61"/>
      <c r="E588" s="15"/>
      <c r="F588" s="14"/>
      <c r="G588" s="14"/>
      <c r="H588" s="14"/>
      <c r="I588" s="14"/>
      <c r="J588" s="14"/>
      <c r="K588" s="14"/>
      <c r="L588" s="14"/>
    </row>
    <row r="589" spans="2:12" ht="15" x14ac:dyDescent="0.25">
      <c r="B589" s="14"/>
      <c r="D589" s="61"/>
      <c r="E589" s="15"/>
      <c r="F589" s="14"/>
      <c r="G589" s="14"/>
      <c r="H589" s="14"/>
      <c r="I589" s="14"/>
      <c r="J589" s="14"/>
      <c r="K589" s="14"/>
      <c r="L589" s="14"/>
    </row>
    <row r="590" spans="2:12" ht="15" x14ac:dyDescent="0.25">
      <c r="B590" s="14"/>
      <c r="D590" s="61"/>
      <c r="E590" s="15"/>
      <c r="F590" s="14"/>
      <c r="G590" s="14"/>
      <c r="H590" s="14"/>
      <c r="I590" s="14"/>
      <c r="J590" s="14"/>
      <c r="K590" s="14"/>
      <c r="L590" s="14"/>
    </row>
    <row r="591" spans="2:12" ht="15" x14ac:dyDescent="0.25">
      <c r="B591" s="14"/>
      <c r="D591" s="61"/>
      <c r="E591" s="15"/>
      <c r="F591" s="14"/>
      <c r="G591" s="14"/>
      <c r="H591" s="14"/>
      <c r="I591" s="14"/>
      <c r="J591" s="14"/>
      <c r="K591" s="14"/>
      <c r="L591" s="14"/>
    </row>
    <row r="592" spans="2:12" ht="15" x14ac:dyDescent="0.25">
      <c r="B592" s="14"/>
      <c r="D592" s="61"/>
      <c r="E592" s="15"/>
      <c r="F592" s="14"/>
      <c r="G592" s="14"/>
      <c r="H592" s="14"/>
      <c r="I592" s="14"/>
      <c r="J592" s="14"/>
      <c r="K592" s="14"/>
      <c r="L592" s="14"/>
    </row>
    <row r="593" spans="2:12" ht="15" x14ac:dyDescent="0.25">
      <c r="B593" s="14"/>
      <c r="D593" s="61"/>
      <c r="E593" s="15"/>
      <c r="F593" s="14"/>
      <c r="G593" s="14"/>
      <c r="H593" s="14"/>
      <c r="I593" s="14"/>
      <c r="J593" s="14"/>
      <c r="K593" s="14"/>
      <c r="L593" s="14"/>
    </row>
    <row r="594" spans="2:12" ht="15" x14ac:dyDescent="0.25">
      <c r="B594" s="14"/>
      <c r="D594" s="61"/>
      <c r="E594" s="15"/>
      <c r="F594" s="14"/>
      <c r="G594" s="14"/>
      <c r="H594" s="14"/>
      <c r="I594" s="14"/>
      <c r="J594" s="14"/>
      <c r="K594" s="14"/>
      <c r="L594" s="14"/>
    </row>
    <row r="595" spans="2:12" ht="15" x14ac:dyDescent="0.25">
      <c r="B595" s="14"/>
      <c r="D595" s="61"/>
      <c r="E595" s="15"/>
      <c r="F595" s="14"/>
      <c r="G595" s="14"/>
      <c r="H595" s="14"/>
      <c r="I595" s="14"/>
      <c r="J595" s="14"/>
      <c r="K595" s="14"/>
      <c r="L595" s="14"/>
    </row>
    <row r="596" spans="2:12" ht="15" x14ac:dyDescent="0.25">
      <c r="B596" s="14"/>
      <c r="D596" s="61"/>
      <c r="E596" s="15"/>
      <c r="F596" s="14"/>
      <c r="G596" s="14"/>
      <c r="H596" s="14"/>
      <c r="I596" s="14"/>
      <c r="J596" s="14"/>
      <c r="K596" s="14"/>
      <c r="L596" s="14"/>
    </row>
    <row r="597" spans="2:12" ht="15" x14ac:dyDescent="0.25">
      <c r="B597" s="14"/>
      <c r="D597" s="61"/>
      <c r="E597" s="15"/>
      <c r="F597" s="14"/>
      <c r="G597" s="14"/>
      <c r="H597" s="14"/>
      <c r="I597" s="14"/>
      <c r="J597" s="14"/>
      <c r="K597" s="14"/>
      <c r="L597" s="14"/>
    </row>
    <row r="598" spans="2:12" ht="15" x14ac:dyDescent="0.25">
      <c r="B598" s="14"/>
      <c r="D598" s="61"/>
      <c r="E598" s="15"/>
      <c r="F598" s="14"/>
      <c r="G598" s="14"/>
      <c r="H598" s="14"/>
      <c r="I598" s="14"/>
      <c r="J598" s="14"/>
      <c r="K598" s="14"/>
      <c r="L598" s="14"/>
    </row>
    <row r="599" spans="2:12" ht="15" x14ac:dyDescent="0.25">
      <c r="B599" s="14"/>
      <c r="D599" s="61"/>
      <c r="E599" s="15"/>
      <c r="F599" s="14"/>
      <c r="G599" s="14"/>
      <c r="H599" s="14"/>
      <c r="I599" s="14"/>
      <c r="J599" s="14"/>
      <c r="K599" s="14"/>
      <c r="L599" s="14"/>
    </row>
    <row r="600" spans="2:12" ht="15" x14ac:dyDescent="0.25">
      <c r="B600" s="14"/>
      <c r="D600" s="61"/>
      <c r="E600" s="15"/>
      <c r="F600" s="14"/>
      <c r="G600" s="14"/>
      <c r="H600" s="14"/>
      <c r="I600" s="14"/>
      <c r="J600" s="14"/>
      <c r="K600" s="14"/>
      <c r="L600" s="14"/>
    </row>
    <row r="601" spans="2:12" ht="15" x14ac:dyDescent="0.25">
      <c r="B601" s="14"/>
      <c r="D601" s="61"/>
      <c r="E601" s="15"/>
      <c r="F601" s="14"/>
      <c r="G601" s="14"/>
      <c r="H601" s="14"/>
      <c r="I601" s="14"/>
      <c r="J601" s="14"/>
      <c r="K601" s="14"/>
      <c r="L601" s="14"/>
    </row>
    <row r="602" spans="2:12" ht="15" x14ac:dyDescent="0.25">
      <c r="B602" s="14"/>
      <c r="D602" s="61"/>
      <c r="E602" s="15"/>
      <c r="F602" s="14"/>
      <c r="G602" s="14"/>
      <c r="H602" s="14"/>
      <c r="I602" s="14"/>
      <c r="J602" s="14"/>
      <c r="K602" s="14"/>
      <c r="L602" s="14"/>
    </row>
    <row r="603" spans="2:12" ht="15" x14ac:dyDescent="0.25">
      <c r="B603" s="14"/>
      <c r="D603" s="61"/>
      <c r="E603" s="15"/>
      <c r="F603" s="14"/>
      <c r="G603" s="14"/>
      <c r="H603" s="14"/>
      <c r="I603" s="14"/>
      <c r="J603" s="14"/>
      <c r="K603" s="14"/>
      <c r="L603" s="14"/>
    </row>
    <row r="604" spans="2:12" ht="15" x14ac:dyDescent="0.25">
      <c r="B604" s="14"/>
      <c r="D604" s="61"/>
      <c r="E604" s="15"/>
      <c r="F604" s="14"/>
      <c r="G604" s="14"/>
      <c r="H604" s="14"/>
      <c r="I604" s="14"/>
      <c r="J604" s="14"/>
      <c r="K604" s="14"/>
      <c r="L604" s="14"/>
    </row>
    <row r="605" spans="2:12" ht="15" x14ac:dyDescent="0.25">
      <c r="B605" s="14"/>
      <c r="D605" s="61"/>
      <c r="E605" s="15"/>
      <c r="F605" s="14"/>
      <c r="G605" s="14"/>
      <c r="H605" s="14"/>
      <c r="I605" s="14"/>
      <c r="J605" s="14"/>
      <c r="K605" s="14"/>
      <c r="L605" s="14"/>
    </row>
    <row r="606" spans="2:12" ht="15" x14ac:dyDescent="0.25">
      <c r="B606" s="14"/>
      <c r="D606" s="61"/>
      <c r="E606" s="15"/>
      <c r="F606" s="14"/>
      <c r="G606" s="14"/>
      <c r="H606" s="14"/>
      <c r="I606" s="14"/>
      <c r="J606" s="14"/>
      <c r="K606" s="14"/>
      <c r="L606" s="14"/>
    </row>
    <row r="607" spans="2:12" ht="15" x14ac:dyDescent="0.25">
      <c r="B607" s="14"/>
      <c r="D607" s="61"/>
      <c r="E607" s="15"/>
      <c r="F607" s="14"/>
      <c r="G607" s="14"/>
      <c r="H607" s="14"/>
      <c r="I607" s="14"/>
      <c r="J607" s="14"/>
      <c r="K607" s="14"/>
      <c r="L607" s="14"/>
    </row>
    <row r="608" spans="2:12" ht="15" x14ac:dyDescent="0.25">
      <c r="B608" s="14"/>
      <c r="D608" s="61"/>
      <c r="E608" s="15"/>
      <c r="F608" s="14"/>
      <c r="G608" s="14"/>
      <c r="H608" s="14"/>
      <c r="I608" s="14"/>
      <c r="J608" s="14"/>
      <c r="K608" s="14"/>
      <c r="L608" s="14"/>
    </row>
    <row r="609" spans="2:12" ht="15" x14ac:dyDescent="0.25">
      <c r="B609" s="14"/>
      <c r="D609" s="61"/>
      <c r="E609" s="15"/>
      <c r="F609" s="14"/>
      <c r="G609" s="14"/>
      <c r="H609" s="14"/>
      <c r="I609" s="14"/>
      <c r="J609" s="14"/>
      <c r="K609" s="14"/>
      <c r="L609" s="14"/>
    </row>
    <row r="610" spans="2:12" ht="15" x14ac:dyDescent="0.25">
      <c r="B610" s="14"/>
      <c r="D610" s="61"/>
      <c r="E610" s="15"/>
      <c r="F610" s="14"/>
      <c r="G610" s="14"/>
      <c r="H610" s="14"/>
      <c r="I610" s="14"/>
      <c r="J610" s="14"/>
      <c r="K610" s="14"/>
      <c r="L610" s="14"/>
    </row>
    <row r="611" spans="2:12" ht="15" x14ac:dyDescent="0.25">
      <c r="B611" s="14"/>
      <c r="D611" s="61"/>
      <c r="E611" s="15"/>
      <c r="F611" s="14"/>
      <c r="G611" s="14"/>
      <c r="H611" s="14"/>
      <c r="I611" s="14"/>
      <c r="J611" s="14"/>
      <c r="K611" s="14"/>
      <c r="L611" s="14"/>
    </row>
    <row r="612" spans="2:12" ht="15" x14ac:dyDescent="0.25">
      <c r="B612" s="14"/>
      <c r="D612" s="61"/>
      <c r="E612" s="15"/>
      <c r="F612" s="14"/>
      <c r="G612" s="14"/>
      <c r="H612" s="14"/>
      <c r="I612" s="14"/>
      <c r="J612" s="14"/>
      <c r="K612" s="14"/>
      <c r="L612" s="14"/>
    </row>
    <row r="613" spans="2:12" ht="15" x14ac:dyDescent="0.25">
      <c r="B613" s="14"/>
      <c r="D613" s="61"/>
      <c r="E613" s="15"/>
      <c r="F613" s="14"/>
      <c r="G613" s="14"/>
      <c r="H613" s="14"/>
      <c r="I613" s="14"/>
      <c r="J613" s="14"/>
      <c r="K613" s="14"/>
      <c r="L613" s="14"/>
    </row>
    <row r="614" spans="2:12" ht="15" x14ac:dyDescent="0.25">
      <c r="B614" s="14"/>
      <c r="D614" s="61"/>
      <c r="E614" s="15"/>
      <c r="F614" s="14"/>
      <c r="G614" s="14"/>
      <c r="H614" s="14"/>
      <c r="I614" s="14"/>
      <c r="J614" s="14"/>
      <c r="K614" s="14"/>
      <c r="L614" s="14"/>
    </row>
    <row r="615" spans="2:12" ht="15" x14ac:dyDescent="0.25">
      <c r="B615" s="14"/>
      <c r="D615" s="61"/>
      <c r="E615" s="15"/>
      <c r="F615" s="14"/>
      <c r="G615" s="14"/>
      <c r="H615" s="14"/>
      <c r="I615" s="14"/>
      <c r="J615" s="14"/>
      <c r="K615" s="14"/>
      <c r="L615" s="14"/>
    </row>
    <row r="616" spans="2:12" ht="15" x14ac:dyDescent="0.25">
      <c r="B616" s="14"/>
      <c r="D616" s="61"/>
      <c r="E616" s="15"/>
      <c r="F616" s="14"/>
      <c r="G616" s="14"/>
      <c r="H616" s="14"/>
      <c r="I616" s="14"/>
      <c r="J616" s="14"/>
      <c r="K616" s="14"/>
      <c r="L616" s="14"/>
    </row>
    <row r="617" spans="2:12" ht="15" x14ac:dyDescent="0.25">
      <c r="B617" s="14"/>
      <c r="D617" s="61"/>
      <c r="E617" s="15"/>
      <c r="F617" s="14"/>
      <c r="G617" s="14"/>
      <c r="H617" s="14"/>
      <c r="I617" s="14"/>
      <c r="J617" s="14"/>
      <c r="K617" s="14"/>
      <c r="L617" s="14"/>
    </row>
    <row r="618" spans="2:12" ht="15" x14ac:dyDescent="0.25">
      <c r="B618" s="14"/>
      <c r="D618" s="61"/>
      <c r="E618" s="15"/>
      <c r="F618" s="14"/>
      <c r="G618" s="14"/>
      <c r="H618" s="14"/>
      <c r="I618" s="14"/>
      <c r="J618" s="14"/>
      <c r="K618" s="14"/>
      <c r="L618" s="14"/>
    </row>
    <row r="619" spans="2:12" ht="15" x14ac:dyDescent="0.25">
      <c r="B619" s="14"/>
      <c r="D619" s="61"/>
      <c r="E619" s="15"/>
      <c r="F619" s="14"/>
      <c r="G619" s="14"/>
      <c r="H619" s="14"/>
      <c r="I619" s="14"/>
      <c r="J619" s="14"/>
      <c r="K619" s="14"/>
      <c r="L619" s="14"/>
    </row>
    <row r="620" spans="2:12" ht="15" x14ac:dyDescent="0.25">
      <c r="B620" s="14"/>
      <c r="D620" s="61"/>
      <c r="E620" s="15"/>
      <c r="F620" s="14"/>
      <c r="G620" s="14"/>
      <c r="H620" s="14"/>
      <c r="I620" s="14"/>
      <c r="J620" s="14"/>
      <c r="K620" s="14"/>
      <c r="L620" s="14"/>
    </row>
    <row r="621" spans="2:12" ht="15" x14ac:dyDescent="0.25">
      <c r="B621" s="14"/>
      <c r="D621" s="61"/>
      <c r="E621" s="15"/>
      <c r="F621" s="14"/>
      <c r="G621" s="14"/>
      <c r="H621" s="14"/>
      <c r="I621" s="14"/>
      <c r="J621" s="14"/>
      <c r="K621" s="14"/>
      <c r="L621" s="14"/>
    </row>
    <row r="622" spans="2:12" ht="15" x14ac:dyDescent="0.25">
      <c r="B622" s="14"/>
      <c r="D622" s="61"/>
      <c r="E622" s="15"/>
      <c r="F622" s="14"/>
      <c r="G622" s="14"/>
      <c r="H622" s="14"/>
      <c r="I622" s="14"/>
      <c r="J622" s="14"/>
      <c r="K622" s="14"/>
      <c r="L622" s="14"/>
    </row>
    <row r="623" spans="2:12" ht="15" x14ac:dyDescent="0.25">
      <c r="B623" s="14"/>
      <c r="D623" s="61"/>
      <c r="E623" s="15"/>
      <c r="F623" s="14"/>
      <c r="G623" s="14"/>
      <c r="H623" s="14"/>
      <c r="I623" s="14"/>
      <c r="J623" s="14"/>
      <c r="K623" s="14"/>
      <c r="L623" s="14"/>
    </row>
    <row r="624" spans="2:12" ht="15" x14ac:dyDescent="0.25">
      <c r="B624" s="14"/>
      <c r="D624" s="61"/>
      <c r="E624" s="15"/>
      <c r="F624" s="14"/>
      <c r="G624" s="14"/>
      <c r="H624" s="14"/>
      <c r="I624" s="14"/>
      <c r="J624" s="14"/>
      <c r="K624" s="14"/>
      <c r="L624" s="14"/>
    </row>
    <row r="625" spans="2:12" ht="15" x14ac:dyDescent="0.25">
      <c r="B625" s="14"/>
      <c r="D625" s="61"/>
      <c r="E625" s="15"/>
      <c r="F625" s="14"/>
      <c r="G625" s="14"/>
      <c r="H625" s="14"/>
      <c r="I625" s="14"/>
      <c r="J625" s="14"/>
      <c r="K625" s="14"/>
      <c r="L625" s="14"/>
    </row>
    <row r="626" spans="2:12" ht="15" x14ac:dyDescent="0.25">
      <c r="B626" s="14"/>
      <c r="D626" s="61"/>
      <c r="E626" s="15"/>
      <c r="F626" s="14"/>
      <c r="G626" s="14"/>
      <c r="H626" s="14"/>
      <c r="I626" s="14"/>
      <c r="J626" s="14"/>
      <c r="K626" s="14"/>
      <c r="L626" s="14"/>
    </row>
    <row r="627" spans="2:12" ht="15" x14ac:dyDescent="0.25">
      <c r="B627" s="14"/>
      <c r="D627" s="61"/>
      <c r="E627" s="15"/>
      <c r="F627" s="14"/>
      <c r="G627" s="14"/>
      <c r="H627" s="14"/>
      <c r="I627" s="14"/>
      <c r="J627" s="14"/>
      <c r="K627" s="14"/>
      <c r="L627" s="14"/>
    </row>
    <row r="628" spans="2:12" ht="15" x14ac:dyDescent="0.25">
      <c r="B628" s="14"/>
      <c r="D628" s="61"/>
      <c r="E628" s="15"/>
      <c r="F628" s="14"/>
      <c r="G628" s="14"/>
      <c r="H628" s="14"/>
      <c r="I628" s="14"/>
      <c r="J628" s="14"/>
      <c r="K628" s="14"/>
      <c r="L628" s="14"/>
    </row>
    <row r="629" spans="2:12" ht="15" x14ac:dyDescent="0.25">
      <c r="B629" s="14"/>
      <c r="D629" s="61"/>
      <c r="E629" s="15"/>
      <c r="F629" s="14"/>
      <c r="G629" s="14"/>
      <c r="H629" s="14"/>
      <c r="I629" s="14"/>
      <c r="J629" s="14"/>
      <c r="K629" s="14"/>
      <c r="L629" s="14"/>
    </row>
    <row r="630" spans="2:12" ht="15" x14ac:dyDescent="0.25">
      <c r="B630" s="14"/>
      <c r="D630" s="61"/>
      <c r="E630" s="15"/>
      <c r="F630" s="14"/>
      <c r="G630" s="14"/>
      <c r="H630" s="14"/>
      <c r="I630" s="14"/>
      <c r="J630" s="14"/>
      <c r="K630" s="14"/>
      <c r="L630" s="14"/>
    </row>
    <row r="631" spans="2:12" ht="15" x14ac:dyDescent="0.25">
      <c r="B631" s="14"/>
      <c r="D631" s="61"/>
      <c r="E631" s="15"/>
      <c r="F631" s="14"/>
      <c r="G631" s="14"/>
      <c r="H631" s="14"/>
      <c r="I631" s="14"/>
      <c r="J631" s="14"/>
      <c r="K631" s="14"/>
      <c r="L631" s="14"/>
    </row>
    <row r="632" spans="2:12" ht="15" x14ac:dyDescent="0.25">
      <c r="B632" s="14"/>
      <c r="D632" s="61"/>
      <c r="E632" s="15"/>
      <c r="F632" s="14"/>
      <c r="G632" s="14"/>
      <c r="H632" s="14"/>
      <c r="I632" s="14"/>
      <c r="J632" s="14"/>
      <c r="K632" s="14"/>
      <c r="L632" s="14"/>
    </row>
    <row r="633" spans="2:12" ht="15" x14ac:dyDescent="0.25">
      <c r="B633" s="14"/>
      <c r="D633" s="61"/>
      <c r="E633" s="15"/>
      <c r="F633" s="14"/>
      <c r="G633" s="14"/>
      <c r="H633" s="14"/>
      <c r="I633" s="14"/>
      <c r="J633" s="14"/>
      <c r="K633" s="14"/>
      <c r="L633" s="14"/>
    </row>
    <row r="634" spans="2:12" ht="15" x14ac:dyDescent="0.25">
      <c r="B634" s="14"/>
      <c r="D634" s="61"/>
      <c r="E634" s="15"/>
      <c r="F634" s="14"/>
      <c r="G634" s="14"/>
      <c r="H634" s="14"/>
      <c r="I634" s="14"/>
      <c r="J634" s="14"/>
      <c r="K634" s="14"/>
      <c r="L634" s="14"/>
    </row>
    <row r="635" spans="2:12" ht="15" x14ac:dyDescent="0.25">
      <c r="B635" s="14"/>
      <c r="D635" s="61"/>
      <c r="E635" s="15"/>
      <c r="F635" s="14"/>
      <c r="G635" s="14"/>
      <c r="H635" s="14"/>
      <c r="I635" s="14"/>
      <c r="J635" s="14"/>
      <c r="K635" s="14"/>
      <c r="L635" s="14"/>
    </row>
    <row r="636" spans="2:12" ht="15" x14ac:dyDescent="0.25">
      <c r="B636" s="14"/>
      <c r="D636" s="61"/>
      <c r="E636" s="15"/>
      <c r="F636" s="14"/>
      <c r="G636" s="14"/>
      <c r="H636" s="14"/>
      <c r="I636" s="14"/>
      <c r="J636" s="14"/>
      <c r="K636" s="14"/>
      <c r="L636" s="14"/>
    </row>
    <row r="637" spans="2:12" ht="15" x14ac:dyDescent="0.25">
      <c r="B637" s="14"/>
      <c r="D637" s="61"/>
      <c r="E637" s="15"/>
      <c r="F637" s="14"/>
      <c r="G637" s="14"/>
      <c r="H637" s="14"/>
      <c r="I637" s="14"/>
      <c r="J637" s="14"/>
      <c r="K637" s="14"/>
      <c r="L637" s="14"/>
    </row>
    <row r="638" spans="2:12" ht="15" x14ac:dyDescent="0.25">
      <c r="B638" s="14"/>
      <c r="D638" s="61"/>
      <c r="E638" s="15"/>
      <c r="F638" s="14"/>
      <c r="G638" s="14"/>
      <c r="H638" s="14"/>
      <c r="I638" s="14"/>
      <c r="J638" s="14"/>
      <c r="K638" s="14"/>
      <c r="L638" s="14"/>
    </row>
    <row r="639" spans="2:12" ht="15" x14ac:dyDescent="0.25">
      <c r="B639" s="14"/>
      <c r="D639" s="61"/>
      <c r="E639" s="15"/>
      <c r="F639" s="14"/>
      <c r="G639" s="14"/>
      <c r="H639" s="14"/>
      <c r="I639" s="14"/>
      <c r="J639" s="14"/>
      <c r="K639" s="14"/>
      <c r="L639" s="14"/>
    </row>
    <row r="640" spans="2:12" ht="15" x14ac:dyDescent="0.25">
      <c r="B640" s="14"/>
      <c r="D640" s="61"/>
      <c r="E640" s="15"/>
      <c r="F640" s="14"/>
      <c r="G640" s="14"/>
      <c r="H640" s="14"/>
      <c r="I640" s="14"/>
      <c r="J640" s="14"/>
      <c r="K640" s="14"/>
      <c r="L640" s="14"/>
    </row>
    <row r="641" spans="2:12" ht="15" x14ac:dyDescent="0.25">
      <c r="B641" s="14"/>
      <c r="D641" s="61"/>
      <c r="E641" s="15"/>
      <c r="F641" s="14"/>
      <c r="G641" s="14"/>
      <c r="H641" s="14"/>
      <c r="I641" s="14"/>
      <c r="J641" s="14"/>
      <c r="K641" s="14"/>
      <c r="L641" s="14"/>
    </row>
    <row r="642" spans="2:12" ht="15" x14ac:dyDescent="0.25">
      <c r="B642" s="14"/>
      <c r="D642" s="61"/>
      <c r="E642" s="15"/>
      <c r="F642" s="14"/>
      <c r="G642" s="14"/>
      <c r="H642" s="14"/>
      <c r="I642" s="14"/>
      <c r="J642" s="14"/>
      <c r="K642" s="14"/>
      <c r="L642" s="14"/>
    </row>
    <row r="643" spans="2:12" ht="15" x14ac:dyDescent="0.25">
      <c r="B643" s="14"/>
      <c r="D643" s="61"/>
      <c r="E643" s="15"/>
      <c r="F643" s="14"/>
      <c r="G643" s="14"/>
      <c r="H643" s="14"/>
      <c r="I643" s="14"/>
      <c r="J643" s="14"/>
      <c r="K643" s="14"/>
      <c r="L643" s="14"/>
    </row>
    <row r="644" spans="2:12" ht="15" x14ac:dyDescent="0.25">
      <c r="B644" s="14"/>
      <c r="D644" s="61"/>
      <c r="E644" s="15"/>
      <c r="F644" s="14"/>
      <c r="G644" s="14"/>
      <c r="H644" s="14"/>
      <c r="I644" s="14"/>
      <c r="J644" s="14"/>
      <c r="K644" s="14"/>
      <c r="L644" s="14"/>
    </row>
    <row r="645" spans="2:12" ht="15" x14ac:dyDescent="0.25">
      <c r="B645" s="14"/>
      <c r="D645" s="61"/>
      <c r="E645" s="15"/>
      <c r="F645" s="14"/>
      <c r="G645" s="14"/>
      <c r="H645" s="14"/>
      <c r="I645" s="14"/>
      <c r="J645" s="14"/>
      <c r="K645" s="14"/>
      <c r="L645" s="14"/>
    </row>
    <row r="646" spans="2:12" ht="15" x14ac:dyDescent="0.25">
      <c r="B646" s="14"/>
      <c r="D646" s="61"/>
      <c r="E646" s="15"/>
      <c r="F646" s="14"/>
      <c r="G646" s="14"/>
      <c r="H646" s="14"/>
      <c r="I646" s="14"/>
      <c r="J646" s="14"/>
      <c r="K646" s="14"/>
      <c r="L646" s="14"/>
    </row>
    <row r="647" spans="2:12" ht="15" x14ac:dyDescent="0.25">
      <c r="B647" s="14"/>
      <c r="D647" s="61"/>
      <c r="E647" s="15"/>
      <c r="F647" s="14"/>
      <c r="G647" s="14"/>
      <c r="H647" s="14"/>
      <c r="I647" s="14"/>
      <c r="J647" s="14"/>
      <c r="K647" s="14"/>
      <c r="L647" s="14"/>
    </row>
    <row r="648" spans="2:12" ht="15" x14ac:dyDescent="0.25">
      <c r="B648" s="14"/>
      <c r="D648" s="61"/>
      <c r="E648" s="15"/>
      <c r="F648" s="14"/>
      <c r="G648" s="14"/>
      <c r="H648" s="14"/>
      <c r="I648" s="14"/>
      <c r="J648" s="14"/>
      <c r="K648" s="14"/>
      <c r="L648" s="14"/>
    </row>
    <row r="649" spans="2:12" ht="15" x14ac:dyDescent="0.25">
      <c r="B649" s="14"/>
      <c r="D649" s="61"/>
      <c r="E649" s="15"/>
      <c r="F649" s="14"/>
      <c r="G649" s="14"/>
      <c r="H649" s="14"/>
      <c r="I649" s="14"/>
      <c r="J649" s="14"/>
      <c r="K649" s="14"/>
      <c r="L649" s="14"/>
    </row>
    <row r="650" spans="2:12" ht="15" x14ac:dyDescent="0.25">
      <c r="B650" s="14"/>
      <c r="D650" s="61"/>
      <c r="E650" s="15"/>
      <c r="F650" s="14"/>
      <c r="G650" s="14"/>
      <c r="H650" s="14"/>
      <c r="I650" s="14"/>
      <c r="J650" s="14"/>
      <c r="K650" s="14"/>
      <c r="L650" s="14"/>
    </row>
    <row r="651" spans="2:12" ht="15" x14ac:dyDescent="0.25">
      <c r="B651" s="14"/>
      <c r="D651" s="61"/>
      <c r="E651" s="15"/>
      <c r="F651" s="14"/>
      <c r="G651" s="14"/>
      <c r="H651" s="14"/>
      <c r="I651" s="14"/>
      <c r="J651" s="14"/>
      <c r="K651" s="14"/>
      <c r="L651" s="14"/>
    </row>
    <row r="652" spans="2:12" ht="15" x14ac:dyDescent="0.25">
      <c r="B652" s="14"/>
      <c r="D652" s="61"/>
      <c r="E652" s="15"/>
      <c r="F652" s="14"/>
      <c r="G652" s="14"/>
      <c r="H652" s="14"/>
      <c r="I652" s="14"/>
      <c r="J652" s="14"/>
      <c r="K652" s="14"/>
      <c r="L652" s="14"/>
    </row>
    <row r="653" spans="2:12" ht="15" x14ac:dyDescent="0.25">
      <c r="B653" s="14"/>
      <c r="D653" s="61"/>
      <c r="E653" s="15"/>
      <c r="F653" s="14"/>
      <c r="G653" s="14"/>
      <c r="H653" s="14"/>
      <c r="I653" s="14"/>
      <c r="J653" s="14"/>
      <c r="K653" s="14"/>
      <c r="L653" s="14"/>
    </row>
    <row r="654" spans="2:12" ht="15" x14ac:dyDescent="0.25">
      <c r="B654" s="14"/>
      <c r="D654" s="61"/>
      <c r="E654" s="15"/>
      <c r="F654" s="14"/>
      <c r="G654" s="14"/>
      <c r="H654" s="14"/>
      <c r="I654" s="14"/>
      <c r="J654" s="14"/>
      <c r="K654" s="14"/>
      <c r="L654" s="14"/>
    </row>
    <row r="655" spans="2:12" ht="15" x14ac:dyDescent="0.25">
      <c r="B655" s="14"/>
      <c r="D655" s="61"/>
      <c r="E655" s="15"/>
      <c r="F655" s="14"/>
      <c r="G655" s="14"/>
      <c r="H655" s="14"/>
      <c r="I655" s="14"/>
      <c r="J655" s="14"/>
      <c r="K655" s="14"/>
      <c r="L655" s="14"/>
    </row>
    <row r="656" spans="2:12" ht="15" x14ac:dyDescent="0.25">
      <c r="B656" s="14"/>
      <c r="D656" s="61"/>
      <c r="E656" s="15"/>
      <c r="F656" s="14"/>
      <c r="G656" s="14"/>
      <c r="H656" s="14"/>
      <c r="I656" s="14"/>
      <c r="J656" s="14"/>
      <c r="K656" s="14"/>
      <c r="L656" s="14"/>
    </row>
    <row r="657" spans="2:12" ht="15" x14ac:dyDescent="0.25">
      <c r="B657" s="14"/>
      <c r="D657" s="61"/>
      <c r="E657" s="15"/>
      <c r="F657" s="14"/>
      <c r="G657" s="14"/>
      <c r="H657" s="14"/>
      <c r="I657" s="14"/>
      <c r="J657" s="14"/>
      <c r="K657" s="14"/>
      <c r="L657" s="14"/>
    </row>
    <row r="658" spans="2:12" ht="15" x14ac:dyDescent="0.25">
      <c r="B658" s="14"/>
      <c r="D658" s="61"/>
      <c r="E658" s="15"/>
      <c r="F658" s="14"/>
      <c r="G658" s="14"/>
      <c r="H658" s="14"/>
      <c r="I658" s="14"/>
      <c r="J658" s="14"/>
      <c r="K658" s="14"/>
      <c r="L658" s="14"/>
    </row>
    <row r="659" spans="2:12" ht="15" x14ac:dyDescent="0.25">
      <c r="B659" s="14"/>
      <c r="D659" s="61"/>
      <c r="E659" s="15"/>
      <c r="F659" s="14"/>
      <c r="G659" s="14"/>
      <c r="H659" s="14"/>
      <c r="I659" s="14"/>
      <c r="J659" s="14"/>
      <c r="K659" s="14"/>
      <c r="L659" s="14"/>
    </row>
    <row r="660" spans="2:12" ht="15" x14ac:dyDescent="0.25">
      <c r="B660" s="14"/>
      <c r="D660" s="61"/>
      <c r="E660" s="15"/>
      <c r="F660" s="14"/>
      <c r="G660" s="14"/>
      <c r="H660" s="14"/>
      <c r="I660" s="14"/>
      <c r="J660" s="14"/>
      <c r="K660" s="14"/>
      <c r="L660" s="14"/>
    </row>
    <row r="661" spans="2:12" ht="15" x14ac:dyDescent="0.25">
      <c r="B661" s="14"/>
      <c r="D661" s="61"/>
      <c r="E661" s="15"/>
      <c r="F661" s="14"/>
      <c r="G661" s="14"/>
      <c r="H661" s="14"/>
      <c r="I661" s="14"/>
      <c r="J661" s="14"/>
      <c r="K661" s="14"/>
      <c r="L661" s="14"/>
    </row>
    <row r="662" spans="2:12" ht="15" x14ac:dyDescent="0.25">
      <c r="B662" s="14"/>
      <c r="D662" s="61"/>
      <c r="E662" s="15"/>
      <c r="F662" s="14"/>
      <c r="G662" s="14"/>
      <c r="H662" s="14"/>
      <c r="I662" s="14"/>
      <c r="J662" s="14"/>
      <c r="K662" s="14"/>
      <c r="L662" s="14"/>
    </row>
    <row r="663" spans="2:12" ht="15" x14ac:dyDescent="0.25">
      <c r="B663" s="14"/>
      <c r="D663" s="61"/>
      <c r="E663" s="15"/>
      <c r="F663" s="14"/>
      <c r="G663" s="14"/>
      <c r="H663" s="14"/>
      <c r="I663" s="14"/>
      <c r="J663" s="14"/>
      <c r="K663" s="14"/>
      <c r="L663" s="14"/>
    </row>
    <row r="664" spans="2:12" ht="15" x14ac:dyDescent="0.25">
      <c r="B664" s="14"/>
      <c r="D664" s="61"/>
      <c r="E664" s="15"/>
      <c r="F664" s="14"/>
      <c r="G664" s="14"/>
      <c r="H664" s="14"/>
      <c r="I664" s="14"/>
      <c r="J664" s="14"/>
      <c r="K664" s="14"/>
      <c r="L664" s="14"/>
    </row>
    <row r="665" spans="2:12" ht="15" x14ac:dyDescent="0.25">
      <c r="B665" s="14"/>
      <c r="D665" s="61"/>
      <c r="E665" s="15"/>
      <c r="F665" s="14"/>
      <c r="G665" s="14"/>
      <c r="H665" s="14"/>
      <c r="I665" s="14"/>
      <c r="J665" s="14"/>
      <c r="K665" s="14"/>
      <c r="L665" s="14"/>
    </row>
    <row r="666" spans="2:12" ht="15" x14ac:dyDescent="0.25">
      <c r="B666" s="14"/>
      <c r="D666" s="61"/>
      <c r="E666" s="15"/>
      <c r="F666" s="14"/>
      <c r="G666" s="14"/>
      <c r="H666" s="14"/>
      <c r="I666" s="14"/>
      <c r="J666" s="14"/>
      <c r="K666" s="14"/>
      <c r="L666" s="14"/>
    </row>
    <row r="667" spans="2:12" ht="15" x14ac:dyDescent="0.25">
      <c r="B667" s="14"/>
      <c r="D667" s="61"/>
      <c r="E667" s="15"/>
      <c r="F667" s="14"/>
      <c r="G667" s="14"/>
      <c r="H667" s="14"/>
      <c r="I667" s="14"/>
      <c r="J667" s="14"/>
      <c r="K667" s="14"/>
      <c r="L667" s="14"/>
    </row>
    <row r="668" spans="2:12" ht="15" x14ac:dyDescent="0.25">
      <c r="B668" s="14"/>
      <c r="D668" s="61"/>
      <c r="E668" s="15"/>
      <c r="F668" s="14"/>
      <c r="G668" s="14"/>
      <c r="H668" s="14"/>
      <c r="I668" s="14"/>
      <c r="J668" s="14"/>
      <c r="K668" s="14"/>
      <c r="L668" s="14"/>
    </row>
    <row r="669" spans="2:12" ht="15" x14ac:dyDescent="0.25">
      <c r="B669" s="14"/>
      <c r="D669" s="61"/>
      <c r="E669" s="15"/>
      <c r="F669" s="14"/>
      <c r="G669" s="14"/>
      <c r="H669" s="14"/>
      <c r="I669" s="14"/>
      <c r="J669" s="14"/>
      <c r="K669" s="14"/>
      <c r="L669" s="14"/>
    </row>
    <row r="670" spans="2:12" ht="15" x14ac:dyDescent="0.25">
      <c r="B670" s="14"/>
      <c r="D670" s="61"/>
      <c r="E670" s="15"/>
      <c r="F670" s="14"/>
      <c r="G670" s="14"/>
      <c r="H670" s="14"/>
      <c r="I670" s="14"/>
      <c r="J670" s="14"/>
      <c r="K670" s="14"/>
      <c r="L670" s="14"/>
    </row>
    <row r="671" spans="2:12" ht="15" x14ac:dyDescent="0.25">
      <c r="B671" s="14"/>
      <c r="D671" s="61"/>
      <c r="E671" s="15"/>
      <c r="F671" s="14"/>
      <c r="G671" s="14"/>
      <c r="H671" s="14"/>
      <c r="I671" s="14"/>
      <c r="J671" s="14"/>
      <c r="K671" s="14"/>
      <c r="L671" s="14"/>
    </row>
    <row r="672" spans="2:12" ht="15" x14ac:dyDescent="0.25">
      <c r="B672" s="14"/>
      <c r="D672" s="61"/>
      <c r="E672" s="15"/>
      <c r="F672" s="14"/>
      <c r="G672" s="14"/>
      <c r="H672" s="14"/>
      <c r="I672" s="14"/>
      <c r="J672" s="14"/>
      <c r="K672" s="14"/>
      <c r="L672" s="14"/>
    </row>
    <row r="673" spans="2:12" ht="15" x14ac:dyDescent="0.25">
      <c r="B673" s="14"/>
      <c r="D673" s="61"/>
      <c r="E673" s="15"/>
      <c r="F673" s="14"/>
      <c r="G673" s="14"/>
      <c r="H673" s="14"/>
      <c r="I673" s="14"/>
      <c r="J673" s="14"/>
      <c r="K673" s="14"/>
      <c r="L673" s="14"/>
    </row>
    <row r="674" spans="2:12" ht="15" x14ac:dyDescent="0.25">
      <c r="B674" s="14"/>
      <c r="D674" s="61"/>
      <c r="E674" s="15"/>
      <c r="F674" s="14"/>
      <c r="G674" s="14"/>
      <c r="H674" s="14"/>
      <c r="I674" s="14"/>
      <c r="J674" s="14"/>
      <c r="K674" s="14"/>
      <c r="L674" s="14"/>
    </row>
    <row r="675" spans="2:12" ht="15" x14ac:dyDescent="0.25">
      <c r="B675" s="14"/>
      <c r="D675" s="61"/>
      <c r="E675" s="15"/>
      <c r="F675" s="14"/>
      <c r="G675" s="14"/>
      <c r="H675" s="14"/>
      <c r="I675" s="14"/>
      <c r="J675" s="14"/>
      <c r="K675" s="14"/>
      <c r="L675" s="14"/>
    </row>
    <row r="676" spans="2:12" ht="15" x14ac:dyDescent="0.25">
      <c r="B676" s="14"/>
      <c r="D676" s="61"/>
      <c r="E676" s="15"/>
      <c r="F676" s="14"/>
      <c r="G676" s="14"/>
      <c r="H676" s="14"/>
      <c r="I676" s="14"/>
      <c r="J676" s="14"/>
      <c r="K676" s="14"/>
      <c r="L676" s="14"/>
    </row>
    <row r="677" spans="2:12" ht="15" x14ac:dyDescent="0.25">
      <c r="B677" s="14"/>
      <c r="D677" s="61"/>
      <c r="E677" s="15"/>
      <c r="F677" s="14"/>
      <c r="G677" s="14"/>
      <c r="H677" s="14"/>
      <c r="I677" s="14"/>
      <c r="J677" s="14"/>
      <c r="K677" s="14"/>
      <c r="L677" s="14"/>
    </row>
    <row r="678" spans="2:12" ht="15" x14ac:dyDescent="0.25">
      <c r="B678" s="14"/>
      <c r="D678" s="61"/>
      <c r="E678" s="15"/>
      <c r="F678" s="14"/>
      <c r="G678" s="14"/>
      <c r="H678" s="14"/>
      <c r="I678" s="14"/>
      <c r="J678" s="14"/>
      <c r="K678" s="14"/>
      <c r="L678" s="14"/>
    </row>
    <row r="679" spans="2:12" ht="15" x14ac:dyDescent="0.25">
      <c r="B679" s="14"/>
      <c r="D679" s="61"/>
      <c r="E679" s="15"/>
      <c r="F679" s="14"/>
      <c r="G679" s="14"/>
      <c r="H679" s="14"/>
      <c r="I679" s="14"/>
      <c r="J679" s="14"/>
      <c r="K679" s="14"/>
      <c r="L679" s="14"/>
    </row>
    <row r="680" spans="2:12" ht="15" x14ac:dyDescent="0.25">
      <c r="B680" s="14"/>
      <c r="D680" s="61"/>
      <c r="E680" s="15"/>
      <c r="F680" s="14"/>
      <c r="G680" s="14"/>
      <c r="H680" s="14"/>
      <c r="I680" s="14"/>
      <c r="J680" s="14"/>
      <c r="K680" s="14"/>
      <c r="L680" s="14"/>
    </row>
    <row r="681" spans="2:12" ht="15" x14ac:dyDescent="0.25">
      <c r="B681" s="14"/>
      <c r="D681" s="61"/>
      <c r="E681" s="15"/>
      <c r="F681" s="14"/>
      <c r="G681" s="14"/>
      <c r="H681" s="14"/>
      <c r="I681" s="14"/>
      <c r="J681" s="14"/>
      <c r="K681" s="14"/>
      <c r="L681" s="14"/>
    </row>
    <row r="682" spans="2:12" ht="15" x14ac:dyDescent="0.25">
      <c r="B682" s="14"/>
      <c r="D682" s="61"/>
      <c r="E682" s="15"/>
      <c r="F682" s="14"/>
      <c r="G682" s="14"/>
      <c r="H682" s="14"/>
      <c r="I682" s="14"/>
      <c r="J682" s="14"/>
      <c r="K682" s="14"/>
      <c r="L682" s="14"/>
    </row>
    <row r="683" spans="2:12" ht="15" x14ac:dyDescent="0.25">
      <c r="B683" s="14"/>
      <c r="D683" s="61"/>
      <c r="E683" s="15"/>
      <c r="F683" s="14"/>
      <c r="G683" s="14"/>
      <c r="H683" s="14"/>
      <c r="I683" s="14"/>
      <c r="J683" s="14"/>
      <c r="K683" s="14"/>
      <c r="L683" s="14"/>
    </row>
    <row r="684" spans="2:12" ht="15" x14ac:dyDescent="0.25">
      <c r="B684" s="14"/>
      <c r="D684" s="61"/>
      <c r="E684" s="15"/>
      <c r="F684" s="14"/>
      <c r="G684" s="14"/>
      <c r="H684" s="14"/>
      <c r="I684" s="14"/>
      <c r="J684" s="14"/>
      <c r="K684" s="14"/>
      <c r="L684" s="14"/>
    </row>
    <row r="685" spans="2:12" ht="15" x14ac:dyDescent="0.25">
      <c r="B685" s="14"/>
      <c r="D685" s="61"/>
      <c r="E685" s="15"/>
      <c r="F685" s="14"/>
      <c r="G685" s="14"/>
      <c r="H685" s="14"/>
      <c r="I685" s="14"/>
      <c r="J685" s="14"/>
      <c r="K685" s="14"/>
      <c r="L685" s="14"/>
    </row>
    <row r="686" spans="2:12" ht="15" x14ac:dyDescent="0.25">
      <c r="B686" s="14"/>
      <c r="D686" s="61"/>
      <c r="E686" s="15"/>
      <c r="F686" s="14"/>
      <c r="G686" s="14"/>
      <c r="H686" s="14"/>
      <c r="I686" s="14"/>
      <c r="J686" s="14"/>
      <c r="K686" s="14"/>
      <c r="L686" s="14"/>
    </row>
    <row r="687" spans="2:12" ht="15" x14ac:dyDescent="0.25">
      <c r="B687" s="14"/>
      <c r="D687" s="61"/>
      <c r="E687" s="15"/>
      <c r="F687" s="14"/>
      <c r="G687" s="14"/>
      <c r="H687" s="14"/>
      <c r="I687" s="14"/>
      <c r="J687" s="14"/>
      <c r="K687" s="14"/>
      <c r="L687" s="14"/>
    </row>
    <row r="688" spans="2:12" ht="15" x14ac:dyDescent="0.25">
      <c r="B688" s="14"/>
      <c r="D688" s="61"/>
      <c r="E688" s="15"/>
      <c r="F688" s="14"/>
      <c r="G688" s="14"/>
      <c r="H688" s="14"/>
      <c r="I688" s="14"/>
      <c r="J688" s="14"/>
      <c r="K688" s="14"/>
      <c r="L688" s="14"/>
    </row>
    <row r="689" spans="2:12" ht="15" x14ac:dyDescent="0.25">
      <c r="B689" s="14"/>
      <c r="D689" s="61"/>
      <c r="E689" s="15"/>
      <c r="F689" s="14"/>
      <c r="G689" s="14"/>
      <c r="H689" s="14"/>
      <c r="I689" s="14"/>
      <c r="J689" s="14"/>
      <c r="K689" s="14"/>
      <c r="L689" s="14"/>
    </row>
    <row r="690" spans="2:12" ht="15" x14ac:dyDescent="0.25">
      <c r="B690" s="14"/>
      <c r="D690" s="61"/>
      <c r="E690" s="15"/>
      <c r="F690" s="14"/>
      <c r="G690" s="14"/>
      <c r="H690" s="14"/>
      <c r="I690" s="14"/>
      <c r="J690" s="14"/>
      <c r="K690" s="14"/>
      <c r="L690" s="14"/>
    </row>
    <row r="691" spans="2:12" ht="15" x14ac:dyDescent="0.25">
      <c r="B691" s="14"/>
      <c r="D691" s="61"/>
      <c r="E691" s="15"/>
      <c r="F691" s="14"/>
      <c r="G691" s="14"/>
      <c r="H691" s="14"/>
      <c r="I691" s="14"/>
      <c r="J691" s="14"/>
      <c r="K691" s="14"/>
      <c r="L691" s="14"/>
    </row>
    <row r="692" spans="2:12" ht="15" x14ac:dyDescent="0.25">
      <c r="B692" s="14"/>
      <c r="D692" s="61"/>
      <c r="E692" s="15"/>
      <c r="F692" s="14"/>
      <c r="G692" s="14"/>
      <c r="H692" s="14"/>
      <c r="I692" s="14"/>
      <c r="J692" s="14"/>
      <c r="K692" s="14"/>
      <c r="L692" s="14"/>
    </row>
    <row r="693" spans="2:12" ht="15" x14ac:dyDescent="0.25">
      <c r="B693" s="14"/>
      <c r="D693" s="61"/>
      <c r="E693" s="15"/>
      <c r="F693" s="14"/>
      <c r="G693" s="14"/>
      <c r="H693" s="14"/>
      <c r="I693" s="14"/>
      <c r="J693" s="14"/>
      <c r="K693" s="14"/>
      <c r="L693" s="14"/>
    </row>
    <row r="694" spans="2:12" ht="15" x14ac:dyDescent="0.25">
      <c r="B694" s="14"/>
      <c r="D694" s="61"/>
      <c r="E694" s="15"/>
      <c r="F694" s="14"/>
      <c r="G694" s="14"/>
      <c r="H694" s="14"/>
      <c r="I694" s="14"/>
      <c r="J694" s="14"/>
      <c r="K694" s="14"/>
      <c r="L694" s="14"/>
    </row>
    <row r="695" spans="2:12" ht="15" x14ac:dyDescent="0.25">
      <c r="B695" s="14"/>
      <c r="D695" s="61"/>
      <c r="E695" s="15"/>
      <c r="F695" s="14"/>
      <c r="G695" s="14"/>
      <c r="H695" s="14"/>
      <c r="I695" s="14"/>
      <c r="J695" s="14"/>
      <c r="K695" s="14"/>
      <c r="L695" s="14"/>
    </row>
    <row r="696" spans="2:12" ht="15" x14ac:dyDescent="0.25">
      <c r="B696" s="14"/>
      <c r="D696" s="61"/>
      <c r="E696" s="15"/>
      <c r="F696" s="14"/>
      <c r="G696" s="14"/>
      <c r="H696" s="14"/>
      <c r="I696" s="14"/>
      <c r="J696" s="14"/>
      <c r="K696" s="14"/>
      <c r="L696" s="14"/>
    </row>
    <row r="697" spans="2:12" ht="15" x14ac:dyDescent="0.25">
      <c r="B697" s="14"/>
      <c r="D697" s="61"/>
      <c r="E697" s="15"/>
      <c r="F697" s="14"/>
      <c r="G697" s="14"/>
      <c r="H697" s="14"/>
      <c r="I697" s="14"/>
      <c r="J697" s="14"/>
      <c r="K697" s="14"/>
      <c r="L697" s="14"/>
    </row>
    <row r="698" spans="2:12" ht="15" x14ac:dyDescent="0.25">
      <c r="B698" s="14"/>
      <c r="D698" s="61"/>
      <c r="E698" s="15"/>
      <c r="F698" s="14"/>
      <c r="G698" s="14"/>
      <c r="H698" s="14"/>
      <c r="I698" s="14"/>
      <c r="J698" s="14"/>
      <c r="K698" s="14"/>
      <c r="L698" s="14"/>
    </row>
    <row r="699" spans="2:12" ht="15" x14ac:dyDescent="0.25">
      <c r="B699" s="14"/>
      <c r="D699" s="61"/>
      <c r="E699" s="15"/>
      <c r="F699" s="14"/>
      <c r="G699" s="14"/>
      <c r="H699" s="14"/>
      <c r="I699" s="14"/>
      <c r="J699" s="14"/>
      <c r="K699" s="14"/>
      <c r="L699" s="14"/>
    </row>
    <row r="700" spans="2:12" ht="15" x14ac:dyDescent="0.25">
      <c r="B700" s="14"/>
      <c r="D700" s="61"/>
      <c r="E700" s="15"/>
      <c r="F700" s="14"/>
      <c r="G700" s="14"/>
      <c r="H700" s="14"/>
      <c r="I700" s="14"/>
      <c r="J700" s="14"/>
      <c r="K700" s="14"/>
      <c r="L700" s="14"/>
    </row>
    <row r="701" spans="2:12" ht="15" x14ac:dyDescent="0.25">
      <c r="B701" s="14"/>
      <c r="D701" s="61"/>
      <c r="E701" s="15"/>
      <c r="F701" s="14"/>
      <c r="G701" s="14"/>
      <c r="H701" s="14"/>
      <c r="I701" s="14"/>
      <c r="J701" s="14"/>
      <c r="K701" s="14"/>
      <c r="L701" s="14"/>
    </row>
    <row r="702" spans="2:12" ht="15" x14ac:dyDescent="0.25">
      <c r="B702" s="14"/>
      <c r="D702" s="61"/>
      <c r="E702" s="15"/>
      <c r="F702" s="14"/>
      <c r="G702" s="14"/>
      <c r="H702" s="14"/>
      <c r="I702" s="14"/>
      <c r="J702" s="14"/>
      <c r="K702" s="14"/>
      <c r="L702" s="14"/>
    </row>
    <row r="703" spans="2:12" ht="15" x14ac:dyDescent="0.25">
      <c r="B703" s="14"/>
      <c r="D703" s="61"/>
      <c r="E703" s="15"/>
      <c r="F703" s="14"/>
      <c r="G703" s="14"/>
      <c r="H703" s="14"/>
      <c r="I703" s="14"/>
      <c r="J703" s="14"/>
      <c r="K703" s="14"/>
      <c r="L703" s="14"/>
    </row>
    <row r="704" spans="2:12" ht="15" x14ac:dyDescent="0.25">
      <c r="B704" s="14"/>
      <c r="D704" s="61"/>
      <c r="E704" s="15"/>
      <c r="F704" s="14"/>
      <c r="G704" s="14"/>
      <c r="H704" s="14"/>
      <c r="I704" s="14"/>
      <c r="J704" s="14"/>
      <c r="K704" s="14"/>
      <c r="L704" s="14"/>
    </row>
    <row r="705" spans="2:12" ht="15" x14ac:dyDescent="0.25">
      <c r="B705" s="14"/>
      <c r="D705" s="61"/>
      <c r="E705" s="15"/>
      <c r="F705" s="14"/>
      <c r="G705" s="14"/>
      <c r="H705" s="14"/>
      <c r="I705" s="14"/>
      <c r="J705" s="14"/>
      <c r="K705" s="14"/>
      <c r="L705" s="14"/>
    </row>
    <row r="706" spans="2:12" ht="15" x14ac:dyDescent="0.25">
      <c r="B706" s="14"/>
      <c r="D706" s="61"/>
      <c r="E706" s="15"/>
      <c r="F706" s="14"/>
      <c r="G706" s="14"/>
      <c r="H706" s="14"/>
      <c r="I706" s="14"/>
      <c r="J706" s="14"/>
      <c r="K706" s="14"/>
      <c r="L706" s="14"/>
    </row>
    <row r="707" spans="2:12" ht="15" x14ac:dyDescent="0.25">
      <c r="B707" s="14"/>
      <c r="D707" s="61"/>
      <c r="E707" s="15"/>
      <c r="F707" s="14"/>
      <c r="G707" s="14"/>
      <c r="H707" s="14"/>
      <c r="I707" s="14"/>
      <c r="J707" s="14"/>
      <c r="K707" s="14"/>
      <c r="L707" s="14"/>
    </row>
    <row r="708" spans="2:12" ht="15" x14ac:dyDescent="0.25">
      <c r="B708" s="14"/>
      <c r="D708" s="61"/>
      <c r="E708" s="15"/>
      <c r="F708" s="14"/>
      <c r="G708" s="14"/>
      <c r="H708" s="14"/>
      <c r="I708" s="14"/>
      <c r="J708" s="14"/>
      <c r="K708" s="14"/>
      <c r="L708" s="14"/>
    </row>
    <row r="709" spans="2:12" ht="15" x14ac:dyDescent="0.25">
      <c r="B709" s="14"/>
      <c r="D709" s="61"/>
      <c r="E709" s="15"/>
      <c r="F709" s="14"/>
      <c r="G709" s="14"/>
      <c r="H709" s="14"/>
      <c r="I709" s="14"/>
      <c r="J709" s="14"/>
      <c r="K709" s="14"/>
      <c r="L709" s="14"/>
    </row>
    <row r="710" spans="2:12" ht="15" x14ac:dyDescent="0.25">
      <c r="B710" s="14"/>
      <c r="D710" s="61"/>
      <c r="E710" s="15"/>
      <c r="F710" s="14"/>
      <c r="G710" s="14"/>
      <c r="H710" s="14"/>
      <c r="I710" s="14"/>
      <c r="J710" s="14"/>
      <c r="K710" s="14"/>
      <c r="L710" s="14"/>
    </row>
    <row r="711" spans="2:12" ht="15" x14ac:dyDescent="0.25">
      <c r="B711" s="14"/>
      <c r="D711" s="61"/>
      <c r="E711" s="15"/>
      <c r="F711" s="14"/>
      <c r="G711" s="14"/>
      <c r="H711" s="14"/>
      <c r="I711" s="14"/>
      <c r="J711" s="14"/>
      <c r="K711" s="14"/>
      <c r="L711" s="14"/>
    </row>
    <row r="712" spans="2:12" ht="15" x14ac:dyDescent="0.25">
      <c r="B712" s="14"/>
      <c r="D712" s="61"/>
      <c r="E712" s="15"/>
      <c r="F712" s="14"/>
      <c r="G712" s="14"/>
      <c r="H712" s="14"/>
      <c r="I712" s="14"/>
      <c r="J712" s="14"/>
      <c r="K712" s="14"/>
      <c r="L712" s="14"/>
    </row>
    <row r="713" spans="2:12" ht="15" x14ac:dyDescent="0.25">
      <c r="B713" s="14"/>
      <c r="D713" s="61"/>
      <c r="E713" s="15"/>
      <c r="F713" s="14"/>
      <c r="G713" s="14"/>
      <c r="H713" s="14"/>
      <c r="I713" s="14"/>
      <c r="J713" s="14"/>
      <c r="K713" s="14"/>
      <c r="L713" s="14"/>
    </row>
    <row r="714" spans="2:12" ht="15" x14ac:dyDescent="0.25">
      <c r="B714" s="14"/>
      <c r="D714" s="61"/>
      <c r="E714" s="15"/>
      <c r="F714" s="14"/>
      <c r="G714" s="14"/>
      <c r="H714" s="14"/>
      <c r="I714" s="14"/>
      <c r="J714" s="14"/>
      <c r="K714" s="14"/>
      <c r="L714" s="14"/>
    </row>
    <row r="715" spans="2:12" ht="15" x14ac:dyDescent="0.25">
      <c r="B715" s="14"/>
      <c r="D715" s="61"/>
      <c r="E715" s="15"/>
      <c r="F715" s="14"/>
      <c r="G715" s="14"/>
      <c r="H715" s="14"/>
      <c r="I715" s="14"/>
      <c r="J715" s="14"/>
      <c r="K715" s="14"/>
      <c r="L715" s="14"/>
    </row>
    <row r="716" spans="2:12" ht="15" x14ac:dyDescent="0.25">
      <c r="B716" s="14"/>
      <c r="D716" s="61"/>
      <c r="E716" s="15"/>
      <c r="F716" s="14"/>
      <c r="G716" s="14"/>
      <c r="H716" s="14"/>
      <c r="I716" s="14"/>
      <c r="J716" s="14"/>
      <c r="K716" s="14"/>
      <c r="L716" s="14"/>
    </row>
    <row r="717" spans="2:12" ht="15" x14ac:dyDescent="0.25">
      <c r="B717" s="14"/>
      <c r="D717" s="61"/>
      <c r="E717" s="15"/>
      <c r="F717" s="14"/>
      <c r="G717" s="14"/>
      <c r="H717" s="14"/>
      <c r="I717" s="14"/>
      <c r="J717" s="14"/>
      <c r="K717" s="14"/>
      <c r="L717" s="14"/>
    </row>
    <row r="718" spans="2:12" ht="15" x14ac:dyDescent="0.25">
      <c r="B718" s="14"/>
      <c r="D718" s="61"/>
      <c r="E718" s="15"/>
      <c r="F718" s="14"/>
      <c r="G718" s="14"/>
      <c r="H718" s="14"/>
      <c r="I718" s="14"/>
      <c r="J718" s="14"/>
      <c r="K718" s="14"/>
      <c r="L718" s="14"/>
    </row>
    <row r="719" spans="2:12" ht="15" x14ac:dyDescent="0.25">
      <c r="B719" s="14"/>
      <c r="D719" s="61"/>
      <c r="E719" s="15"/>
      <c r="F719" s="14"/>
      <c r="G719" s="14"/>
      <c r="H719" s="14"/>
      <c r="I719" s="14"/>
      <c r="J719" s="14"/>
      <c r="K719" s="14"/>
      <c r="L719" s="14"/>
    </row>
    <row r="720" spans="2:12" ht="15" x14ac:dyDescent="0.25">
      <c r="B720" s="14"/>
      <c r="D720" s="61"/>
      <c r="E720" s="15"/>
      <c r="F720" s="14"/>
      <c r="G720" s="14"/>
      <c r="H720" s="14"/>
      <c r="I720" s="14"/>
      <c r="J720" s="14"/>
      <c r="K720" s="14"/>
      <c r="L720" s="14"/>
    </row>
    <row r="721" spans="2:12" ht="15" x14ac:dyDescent="0.25">
      <c r="B721" s="14"/>
      <c r="D721" s="61"/>
      <c r="E721" s="15"/>
      <c r="F721" s="14"/>
      <c r="G721" s="14"/>
      <c r="H721" s="14"/>
      <c r="I721" s="14"/>
      <c r="J721" s="14"/>
      <c r="K721" s="14"/>
      <c r="L721" s="14"/>
    </row>
    <row r="722" spans="2:12" ht="15" x14ac:dyDescent="0.25">
      <c r="B722" s="14"/>
      <c r="D722" s="61"/>
      <c r="E722" s="15"/>
      <c r="F722" s="14"/>
      <c r="G722" s="14"/>
      <c r="H722" s="14"/>
      <c r="I722" s="14"/>
      <c r="J722" s="14"/>
      <c r="K722" s="14"/>
      <c r="L722" s="14"/>
    </row>
    <row r="723" spans="2:12" ht="15" x14ac:dyDescent="0.25">
      <c r="B723" s="14"/>
      <c r="D723" s="61"/>
      <c r="E723" s="15"/>
      <c r="F723" s="14"/>
      <c r="G723" s="14"/>
      <c r="H723" s="14"/>
      <c r="I723" s="14"/>
      <c r="J723" s="14"/>
      <c r="K723" s="14"/>
      <c r="L723" s="14"/>
    </row>
    <row r="724" spans="2:12" ht="15" x14ac:dyDescent="0.25">
      <c r="B724" s="14"/>
      <c r="D724" s="61"/>
      <c r="E724" s="15"/>
      <c r="F724" s="14"/>
      <c r="G724" s="14"/>
      <c r="H724" s="14"/>
      <c r="I724" s="14"/>
      <c r="J724" s="14"/>
      <c r="K724" s="14"/>
      <c r="L724" s="14"/>
    </row>
    <row r="725" spans="2:12" ht="15" x14ac:dyDescent="0.25">
      <c r="B725" s="14"/>
      <c r="D725" s="61"/>
      <c r="E725" s="15"/>
      <c r="F725" s="14"/>
      <c r="G725" s="14"/>
      <c r="H725" s="14"/>
      <c r="I725" s="14"/>
      <c r="J725" s="14"/>
      <c r="K725" s="14"/>
      <c r="L725" s="14"/>
    </row>
    <row r="726" spans="2:12" ht="15" x14ac:dyDescent="0.25">
      <c r="B726" s="14"/>
      <c r="D726" s="61"/>
      <c r="E726" s="15"/>
      <c r="F726" s="14"/>
      <c r="G726" s="14"/>
      <c r="H726" s="14"/>
      <c r="I726" s="14"/>
      <c r="J726" s="14"/>
      <c r="K726" s="14"/>
      <c r="L726" s="14"/>
    </row>
    <row r="727" spans="2:12" ht="15" x14ac:dyDescent="0.25">
      <c r="B727" s="14"/>
      <c r="D727" s="61"/>
      <c r="E727" s="15"/>
      <c r="F727" s="14"/>
      <c r="G727" s="14"/>
      <c r="H727" s="14"/>
      <c r="I727" s="14"/>
      <c r="J727" s="14"/>
      <c r="K727" s="14"/>
      <c r="L727" s="14"/>
    </row>
    <row r="728" spans="2:12" ht="15" x14ac:dyDescent="0.25">
      <c r="B728" s="14"/>
      <c r="D728" s="61"/>
      <c r="E728" s="15"/>
      <c r="F728" s="14"/>
      <c r="G728" s="14"/>
      <c r="H728" s="14"/>
      <c r="I728" s="14"/>
      <c r="J728" s="14"/>
      <c r="K728" s="14"/>
      <c r="L728" s="14"/>
    </row>
    <row r="729" spans="2:12" ht="15" x14ac:dyDescent="0.25">
      <c r="B729" s="14"/>
      <c r="D729" s="61"/>
      <c r="E729" s="15"/>
      <c r="F729" s="14"/>
      <c r="G729" s="14"/>
      <c r="H729" s="14"/>
      <c r="I729" s="14"/>
      <c r="J729" s="14"/>
      <c r="K729" s="14"/>
      <c r="L729" s="14"/>
    </row>
    <row r="730" spans="2:12" ht="15" x14ac:dyDescent="0.25">
      <c r="B730" s="14"/>
      <c r="D730" s="61"/>
      <c r="E730" s="15"/>
      <c r="F730" s="14"/>
      <c r="G730" s="14"/>
      <c r="H730" s="14"/>
      <c r="I730" s="14"/>
      <c r="J730" s="14"/>
      <c r="K730" s="14"/>
      <c r="L730" s="14"/>
    </row>
    <row r="731" spans="2:12" ht="15" x14ac:dyDescent="0.25">
      <c r="B731" s="14"/>
      <c r="D731" s="61"/>
      <c r="E731" s="15"/>
      <c r="F731" s="14"/>
      <c r="G731" s="14"/>
      <c r="H731" s="14"/>
      <c r="I731" s="14"/>
      <c r="J731" s="14"/>
      <c r="K731" s="14"/>
      <c r="L731" s="14"/>
    </row>
    <row r="732" spans="2:12" ht="15" x14ac:dyDescent="0.25">
      <c r="B732" s="14"/>
      <c r="D732" s="61"/>
      <c r="E732" s="15"/>
      <c r="F732" s="14"/>
      <c r="G732" s="14"/>
      <c r="H732" s="14"/>
      <c r="I732" s="14"/>
      <c r="J732" s="14"/>
      <c r="K732" s="14"/>
      <c r="L732" s="14"/>
    </row>
    <row r="733" spans="2:12" ht="15" x14ac:dyDescent="0.25">
      <c r="B733" s="14"/>
      <c r="D733" s="61"/>
      <c r="E733" s="15"/>
      <c r="F733" s="14"/>
      <c r="G733" s="14"/>
      <c r="H733" s="14"/>
      <c r="I733" s="14"/>
      <c r="J733" s="14"/>
      <c r="K733" s="14"/>
      <c r="L733" s="14"/>
    </row>
    <row r="734" spans="2:12" ht="15" x14ac:dyDescent="0.25">
      <c r="B734" s="14"/>
      <c r="D734" s="61"/>
      <c r="E734" s="15"/>
      <c r="F734" s="14"/>
      <c r="G734" s="14"/>
      <c r="H734" s="14"/>
      <c r="I734" s="14"/>
      <c r="J734" s="14"/>
      <c r="K734" s="14"/>
      <c r="L734" s="14"/>
    </row>
    <row r="735" spans="2:12" ht="15" x14ac:dyDescent="0.25">
      <c r="B735" s="14"/>
      <c r="D735" s="61"/>
      <c r="E735" s="15"/>
      <c r="F735" s="14"/>
      <c r="G735" s="14"/>
      <c r="H735" s="14"/>
      <c r="I735" s="14"/>
      <c r="J735" s="14"/>
      <c r="K735" s="14"/>
      <c r="L735" s="14"/>
    </row>
    <row r="736" spans="2:12" ht="15" x14ac:dyDescent="0.25">
      <c r="B736" s="14"/>
      <c r="D736" s="61"/>
      <c r="E736" s="15"/>
      <c r="F736" s="14"/>
      <c r="G736" s="14"/>
      <c r="H736" s="14"/>
      <c r="I736" s="14"/>
      <c r="J736" s="14"/>
      <c r="K736" s="14"/>
      <c r="L736" s="14"/>
    </row>
    <row r="737" spans="2:12" ht="15" x14ac:dyDescent="0.25">
      <c r="B737" s="14"/>
      <c r="D737" s="61"/>
      <c r="E737" s="15"/>
      <c r="F737" s="14"/>
      <c r="G737" s="14"/>
      <c r="H737" s="14"/>
      <c r="I737" s="14"/>
      <c r="J737" s="14"/>
      <c r="K737" s="14"/>
      <c r="L737" s="14"/>
    </row>
    <row r="738" spans="2:12" ht="15" x14ac:dyDescent="0.25">
      <c r="B738" s="14"/>
      <c r="D738" s="61"/>
      <c r="E738" s="15"/>
      <c r="F738" s="14"/>
      <c r="G738" s="14"/>
      <c r="H738" s="14"/>
      <c r="I738" s="14"/>
      <c r="J738" s="14"/>
      <c r="K738" s="14"/>
      <c r="L738" s="14"/>
    </row>
    <row r="739" spans="2:12" ht="15" x14ac:dyDescent="0.25">
      <c r="B739" s="14"/>
      <c r="D739" s="61"/>
      <c r="E739" s="15"/>
      <c r="F739" s="14"/>
      <c r="G739" s="14"/>
      <c r="H739" s="14"/>
      <c r="I739" s="14"/>
      <c r="J739" s="14"/>
      <c r="K739" s="14"/>
      <c r="L739" s="14"/>
    </row>
    <row r="740" spans="2:12" ht="15" x14ac:dyDescent="0.25">
      <c r="B740" s="14"/>
      <c r="D740" s="61"/>
      <c r="E740" s="15"/>
      <c r="F740" s="14"/>
      <c r="G740" s="14"/>
      <c r="H740" s="14"/>
      <c r="I740" s="14"/>
      <c r="J740" s="14"/>
      <c r="K740" s="14"/>
      <c r="L740" s="14"/>
    </row>
    <row r="741" spans="2:12" ht="15" x14ac:dyDescent="0.25">
      <c r="B741" s="14"/>
      <c r="D741" s="61"/>
      <c r="E741" s="15"/>
      <c r="F741" s="14"/>
      <c r="G741" s="14"/>
      <c r="H741" s="14"/>
      <c r="I741" s="14"/>
      <c r="J741" s="14"/>
      <c r="K741" s="14"/>
      <c r="L741" s="14"/>
    </row>
    <row r="742" spans="2:12" ht="15" x14ac:dyDescent="0.25">
      <c r="B742" s="14"/>
      <c r="D742" s="61"/>
      <c r="E742" s="15"/>
      <c r="F742" s="14"/>
      <c r="G742" s="14"/>
      <c r="H742" s="14"/>
      <c r="I742" s="14"/>
      <c r="J742" s="14"/>
      <c r="K742" s="14"/>
      <c r="L742" s="14"/>
    </row>
    <row r="743" spans="2:12" ht="15" x14ac:dyDescent="0.25">
      <c r="B743" s="14"/>
      <c r="D743" s="61"/>
      <c r="E743" s="15"/>
      <c r="F743" s="14"/>
      <c r="G743" s="14"/>
      <c r="H743" s="14"/>
      <c r="I743" s="14"/>
      <c r="J743" s="14"/>
      <c r="K743" s="14"/>
      <c r="L743" s="14"/>
    </row>
    <row r="744" spans="2:12" ht="15" x14ac:dyDescent="0.25">
      <c r="B744" s="14"/>
      <c r="D744" s="61"/>
      <c r="E744" s="15"/>
      <c r="F744" s="14"/>
      <c r="G744" s="14"/>
      <c r="H744" s="14"/>
      <c r="I744" s="14"/>
      <c r="J744" s="14"/>
      <c r="K744" s="14"/>
      <c r="L744" s="14"/>
    </row>
    <row r="745" spans="2:12" ht="15" x14ac:dyDescent="0.25">
      <c r="B745" s="14"/>
      <c r="D745" s="61"/>
      <c r="E745" s="15"/>
      <c r="F745" s="14"/>
      <c r="G745" s="14"/>
      <c r="H745" s="14"/>
      <c r="I745" s="14"/>
      <c r="J745" s="14"/>
      <c r="K745" s="14"/>
      <c r="L745" s="14"/>
    </row>
    <row r="746" spans="2:12" ht="15" x14ac:dyDescent="0.25">
      <c r="B746" s="14"/>
      <c r="D746" s="61"/>
      <c r="E746" s="15"/>
      <c r="F746" s="14"/>
      <c r="G746" s="14"/>
      <c r="H746" s="14"/>
      <c r="I746" s="14"/>
      <c r="J746" s="14"/>
      <c r="K746" s="14"/>
      <c r="L746" s="14"/>
    </row>
    <row r="747" spans="2:12" ht="15" x14ac:dyDescent="0.25">
      <c r="B747" s="14"/>
      <c r="D747" s="61"/>
      <c r="E747" s="15"/>
      <c r="F747" s="14"/>
      <c r="G747" s="14"/>
      <c r="H747" s="14"/>
      <c r="I747" s="14"/>
      <c r="J747" s="14"/>
      <c r="K747" s="14"/>
      <c r="L747" s="14"/>
    </row>
    <row r="748" spans="2:12" ht="15" x14ac:dyDescent="0.25">
      <c r="B748" s="14"/>
      <c r="D748" s="61"/>
      <c r="E748" s="15"/>
      <c r="F748" s="14"/>
      <c r="G748" s="14"/>
      <c r="H748" s="14"/>
      <c r="I748" s="14"/>
      <c r="J748" s="14"/>
      <c r="K748" s="14"/>
      <c r="L748" s="14"/>
    </row>
    <row r="749" spans="2:12" ht="15" x14ac:dyDescent="0.25">
      <c r="B749" s="14"/>
      <c r="D749" s="61"/>
      <c r="E749" s="15"/>
      <c r="F749" s="14"/>
      <c r="G749" s="14"/>
      <c r="H749" s="14"/>
      <c r="I749" s="14"/>
      <c r="J749" s="14"/>
      <c r="K749" s="14"/>
      <c r="L749" s="14"/>
    </row>
    <row r="750" spans="2:12" ht="15" x14ac:dyDescent="0.25">
      <c r="B750" s="14"/>
      <c r="D750" s="61"/>
      <c r="E750" s="15"/>
      <c r="F750" s="14"/>
      <c r="G750" s="14"/>
      <c r="H750" s="14"/>
      <c r="I750" s="14"/>
      <c r="J750" s="14"/>
      <c r="K750" s="14"/>
      <c r="L750" s="14"/>
    </row>
    <row r="751" spans="2:12" ht="15" x14ac:dyDescent="0.25">
      <c r="B751" s="14"/>
      <c r="D751" s="61"/>
      <c r="E751" s="15"/>
      <c r="F751" s="14"/>
      <c r="G751" s="14"/>
      <c r="H751" s="14"/>
      <c r="I751" s="14"/>
      <c r="J751" s="14"/>
      <c r="K751" s="14"/>
      <c r="L751" s="14"/>
    </row>
    <row r="752" spans="2:12" ht="15" x14ac:dyDescent="0.25">
      <c r="B752" s="14"/>
      <c r="D752" s="61"/>
      <c r="E752" s="15"/>
      <c r="F752" s="14"/>
      <c r="G752" s="14"/>
      <c r="H752" s="14"/>
      <c r="I752" s="14"/>
      <c r="J752" s="14"/>
      <c r="K752" s="14"/>
      <c r="L752" s="14"/>
    </row>
    <row r="753" spans="2:12" ht="15" x14ac:dyDescent="0.25">
      <c r="B753" s="14"/>
      <c r="D753" s="61"/>
      <c r="E753" s="15"/>
      <c r="F753" s="14"/>
      <c r="G753" s="14"/>
      <c r="H753" s="14"/>
      <c r="I753" s="14"/>
      <c r="J753" s="14"/>
      <c r="K753" s="14"/>
      <c r="L753" s="14"/>
    </row>
    <row r="754" spans="2:12" ht="15" x14ac:dyDescent="0.25">
      <c r="B754" s="14"/>
      <c r="D754" s="61"/>
      <c r="E754" s="15"/>
      <c r="F754" s="14"/>
      <c r="G754" s="14"/>
      <c r="H754" s="14"/>
      <c r="I754" s="14"/>
      <c r="J754" s="14"/>
      <c r="K754" s="14"/>
      <c r="L754" s="14"/>
    </row>
    <row r="755" spans="2:12" ht="15" x14ac:dyDescent="0.25">
      <c r="B755" s="14"/>
      <c r="D755" s="61"/>
      <c r="E755" s="15"/>
      <c r="F755" s="14"/>
      <c r="G755" s="14"/>
      <c r="H755" s="14"/>
      <c r="I755" s="14"/>
      <c r="J755" s="14"/>
      <c r="K755" s="14"/>
      <c r="L755" s="14"/>
    </row>
    <row r="756" spans="2:12" ht="15" x14ac:dyDescent="0.25">
      <c r="B756" s="14"/>
      <c r="D756" s="61"/>
      <c r="E756" s="15"/>
      <c r="F756" s="14"/>
      <c r="G756" s="14"/>
      <c r="H756" s="14"/>
      <c r="I756" s="14"/>
      <c r="J756" s="14"/>
      <c r="K756" s="14"/>
      <c r="L756" s="14"/>
    </row>
    <row r="757" spans="2:12" ht="15" x14ac:dyDescent="0.25">
      <c r="B757" s="14"/>
      <c r="D757" s="61"/>
      <c r="E757" s="15"/>
      <c r="F757" s="14"/>
      <c r="G757" s="14"/>
      <c r="H757" s="14"/>
      <c r="I757" s="14"/>
      <c r="J757" s="14"/>
      <c r="K757" s="14"/>
      <c r="L757" s="14"/>
    </row>
    <row r="758" spans="2:12" ht="15" x14ac:dyDescent="0.25">
      <c r="B758" s="14"/>
      <c r="D758" s="61"/>
      <c r="E758" s="15"/>
      <c r="F758" s="14"/>
      <c r="G758" s="14"/>
      <c r="H758" s="14"/>
      <c r="I758" s="14"/>
      <c r="J758" s="14"/>
      <c r="K758" s="14"/>
      <c r="L758" s="14"/>
    </row>
    <row r="759" spans="2:12" ht="15" x14ac:dyDescent="0.25">
      <c r="B759" s="14"/>
      <c r="D759" s="61"/>
      <c r="E759" s="15"/>
      <c r="F759" s="14"/>
      <c r="G759" s="14"/>
      <c r="H759" s="14"/>
      <c r="I759" s="14"/>
      <c r="J759" s="14"/>
      <c r="K759" s="14"/>
      <c r="L759" s="14"/>
    </row>
    <row r="760" spans="2:12" ht="15" x14ac:dyDescent="0.25">
      <c r="B760" s="14"/>
      <c r="D760" s="61"/>
      <c r="E760" s="15"/>
      <c r="F760" s="14"/>
      <c r="G760" s="14"/>
      <c r="H760" s="14"/>
      <c r="I760" s="14"/>
      <c r="J760" s="14"/>
      <c r="K760" s="14"/>
      <c r="L760" s="14"/>
    </row>
    <row r="761" spans="2:12" ht="15" x14ac:dyDescent="0.25">
      <c r="B761" s="14"/>
      <c r="D761" s="61"/>
      <c r="E761" s="15"/>
      <c r="F761" s="14"/>
      <c r="G761" s="14"/>
      <c r="H761" s="14"/>
      <c r="I761" s="14"/>
      <c r="J761" s="14"/>
      <c r="K761" s="14"/>
      <c r="L761" s="14"/>
    </row>
    <row r="762" spans="2:12" ht="15" x14ac:dyDescent="0.25">
      <c r="B762" s="14"/>
      <c r="D762" s="61"/>
      <c r="E762" s="15"/>
      <c r="F762" s="14"/>
      <c r="G762" s="14"/>
      <c r="H762" s="14"/>
      <c r="I762" s="14"/>
      <c r="J762" s="14"/>
      <c r="K762" s="14"/>
      <c r="L762" s="14"/>
    </row>
    <row r="763" spans="2:12" ht="15" x14ac:dyDescent="0.25">
      <c r="B763" s="14"/>
      <c r="D763" s="61"/>
      <c r="E763" s="15"/>
      <c r="F763" s="14"/>
      <c r="G763" s="14"/>
      <c r="H763" s="14"/>
      <c r="I763" s="14"/>
      <c r="J763" s="14"/>
      <c r="K763" s="14"/>
      <c r="L763" s="14"/>
    </row>
    <row r="764" spans="2:12" ht="15" x14ac:dyDescent="0.25">
      <c r="B764" s="14"/>
      <c r="D764" s="61"/>
      <c r="E764" s="15"/>
      <c r="F764" s="14"/>
      <c r="G764" s="14"/>
      <c r="H764" s="14"/>
      <c r="I764" s="14"/>
      <c r="J764" s="14"/>
      <c r="K764" s="14"/>
      <c r="L764" s="14"/>
    </row>
    <row r="765" spans="2:12" ht="15" x14ac:dyDescent="0.25">
      <c r="B765" s="14"/>
      <c r="D765" s="61"/>
      <c r="E765" s="15"/>
      <c r="F765" s="14"/>
      <c r="G765" s="14"/>
      <c r="H765" s="14"/>
      <c r="I765" s="14"/>
      <c r="J765" s="14"/>
      <c r="K765" s="14"/>
      <c r="L765" s="14"/>
    </row>
    <row r="766" spans="2:12" ht="15" x14ac:dyDescent="0.25">
      <c r="B766" s="14"/>
      <c r="D766" s="61"/>
      <c r="E766" s="15"/>
      <c r="F766" s="14"/>
      <c r="G766" s="14"/>
      <c r="H766" s="14"/>
      <c r="I766" s="14"/>
      <c r="J766" s="14"/>
      <c r="K766" s="14"/>
      <c r="L766" s="14"/>
    </row>
    <row r="767" spans="2:12" ht="15" x14ac:dyDescent="0.25">
      <c r="B767" s="14"/>
      <c r="D767" s="61"/>
      <c r="E767" s="15"/>
      <c r="F767" s="14"/>
      <c r="G767" s="14"/>
      <c r="H767" s="14"/>
      <c r="I767" s="14"/>
      <c r="J767" s="14"/>
      <c r="K767" s="14"/>
      <c r="L767" s="14"/>
    </row>
    <row r="768" spans="2:12" ht="15" x14ac:dyDescent="0.25">
      <c r="B768" s="14"/>
      <c r="D768" s="61"/>
      <c r="E768" s="15"/>
      <c r="F768" s="14"/>
      <c r="G768" s="14"/>
      <c r="H768" s="14"/>
      <c r="I768" s="14"/>
      <c r="J768" s="14"/>
      <c r="K768" s="14"/>
      <c r="L768" s="14"/>
    </row>
    <row r="769" spans="2:12" ht="15" x14ac:dyDescent="0.25">
      <c r="B769" s="14"/>
      <c r="D769" s="61"/>
      <c r="E769" s="15"/>
      <c r="F769" s="14"/>
      <c r="G769" s="14"/>
      <c r="H769" s="14"/>
      <c r="I769" s="14"/>
      <c r="J769" s="14"/>
      <c r="K769" s="14"/>
      <c r="L769" s="14"/>
    </row>
    <row r="770" spans="2:12" ht="15" x14ac:dyDescent="0.25">
      <c r="B770" s="14"/>
      <c r="D770" s="61"/>
      <c r="E770" s="15"/>
      <c r="F770" s="14"/>
      <c r="G770" s="14"/>
      <c r="H770" s="14"/>
      <c r="I770" s="14"/>
      <c r="J770" s="14"/>
      <c r="K770" s="14"/>
      <c r="L770" s="14"/>
    </row>
    <row r="771" spans="2:12" ht="15" x14ac:dyDescent="0.25">
      <c r="B771" s="14"/>
      <c r="D771" s="61"/>
      <c r="E771" s="15"/>
      <c r="F771" s="14"/>
      <c r="G771" s="14"/>
      <c r="H771" s="14"/>
      <c r="I771" s="14"/>
      <c r="J771" s="14"/>
      <c r="K771" s="14"/>
      <c r="L771" s="14"/>
    </row>
    <row r="772" spans="2:12" ht="15" x14ac:dyDescent="0.25">
      <c r="B772" s="14"/>
      <c r="D772" s="61"/>
      <c r="E772" s="15"/>
      <c r="F772" s="14"/>
      <c r="G772" s="14"/>
      <c r="H772" s="14"/>
      <c r="I772" s="14"/>
      <c r="J772" s="14"/>
      <c r="K772" s="14"/>
      <c r="L772" s="14"/>
    </row>
    <row r="773" spans="2:12" ht="15" x14ac:dyDescent="0.25">
      <c r="B773" s="14"/>
      <c r="D773" s="61"/>
      <c r="E773" s="15"/>
      <c r="F773" s="14"/>
      <c r="G773" s="14"/>
      <c r="H773" s="14"/>
      <c r="I773" s="14"/>
      <c r="J773" s="14"/>
      <c r="K773" s="14"/>
      <c r="L773" s="14"/>
    </row>
    <row r="774" spans="2:12" ht="15" x14ac:dyDescent="0.25">
      <c r="B774" s="14"/>
      <c r="D774" s="61"/>
      <c r="E774" s="15"/>
      <c r="F774" s="14"/>
      <c r="G774" s="14"/>
      <c r="H774" s="14"/>
      <c r="I774" s="14"/>
      <c r="J774" s="14"/>
      <c r="K774" s="14"/>
      <c r="L774" s="14"/>
    </row>
    <row r="775" spans="2:12" ht="15" x14ac:dyDescent="0.25">
      <c r="B775" s="14"/>
      <c r="D775" s="61"/>
      <c r="E775" s="15"/>
      <c r="F775" s="14"/>
      <c r="G775" s="14"/>
      <c r="H775" s="14"/>
      <c r="I775" s="14"/>
      <c r="J775" s="14"/>
      <c r="K775" s="14"/>
      <c r="L775" s="14"/>
    </row>
    <row r="776" spans="2:12" ht="15" x14ac:dyDescent="0.25">
      <c r="B776" s="14"/>
      <c r="D776" s="61"/>
      <c r="E776" s="15"/>
      <c r="F776" s="14"/>
      <c r="G776" s="14"/>
      <c r="H776" s="14"/>
      <c r="I776" s="14"/>
      <c r="J776" s="14"/>
      <c r="K776" s="14"/>
      <c r="L776" s="14"/>
    </row>
    <row r="777" spans="2:12" ht="15" x14ac:dyDescent="0.25">
      <c r="B777" s="14"/>
      <c r="D777" s="61"/>
      <c r="E777" s="15"/>
      <c r="F777" s="14"/>
      <c r="G777" s="14"/>
      <c r="H777" s="14"/>
      <c r="I777" s="14"/>
      <c r="J777" s="14"/>
      <c r="K777" s="14"/>
      <c r="L777" s="14"/>
    </row>
    <row r="778" spans="2:12" ht="15" x14ac:dyDescent="0.25">
      <c r="B778" s="14"/>
      <c r="D778" s="61"/>
      <c r="E778" s="15"/>
      <c r="F778" s="14"/>
      <c r="G778" s="14"/>
      <c r="H778" s="14"/>
      <c r="I778" s="14"/>
      <c r="J778" s="14"/>
      <c r="K778" s="14"/>
      <c r="L778" s="14"/>
    </row>
    <row r="779" spans="2:12" ht="15" x14ac:dyDescent="0.25">
      <c r="B779" s="14"/>
      <c r="D779" s="61"/>
      <c r="E779" s="15"/>
      <c r="F779" s="14"/>
      <c r="G779" s="14"/>
      <c r="H779" s="14"/>
      <c r="I779" s="14"/>
      <c r="J779" s="14"/>
      <c r="K779" s="14"/>
      <c r="L779" s="14"/>
    </row>
    <row r="780" spans="2:12" ht="15" x14ac:dyDescent="0.25">
      <c r="B780" s="14"/>
      <c r="D780" s="61"/>
      <c r="E780" s="15"/>
      <c r="F780" s="14"/>
      <c r="G780" s="14"/>
      <c r="H780" s="14"/>
      <c r="I780" s="14"/>
      <c r="J780" s="14"/>
      <c r="K780" s="14"/>
      <c r="L780" s="14"/>
    </row>
    <row r="781" spans="2:12" ht="15" x14ac:dyDescent="0.25">
      <c r="B781" s="14"/>
      <c r="D781" s="61"/>
      <c r="E781" s="15"/>
      <c r="F781" s="14"/>
      <c r="G781" s="14"/>
      <c r="H781" s="14"/>
      <c r="I781" s="14"/>
      <c r="J781" s="14"/>
      <c r="K781" s="14"/>
      <c r="L781" s="14"/>
    </row>
    <row r="782" spans="2:12" ht="15" x14ac:dyDescent="0.25">
      <c r="B782" s="14"/>
      <c r="D782" s="61"/>
      <c r="E782" s="15"/>
      <c r="F782" s="14"/>
      <c r="G782" s="14"/>
      <c r="H782" s="14"/>
      <c r="I782" s="14"/>
      <c r="J782" s="14"/>
      <c r="K782" s="14"/>
      <c r="L782" s="14"/>
    </row>
    <row r="783" spans="2:12" ht="15" x14ac:dyDescent="0.25">
      <c r="B783" s="14"/>
      <c r="D783" s="61"/>
      <c r="E783" s="15"/>
      <c r="F783" s="14"/>
      <c r="G783" s="14"/>
      <c r="H783" s="14"/>
      <c r="I783" s="14"/>
      <c r="J783" s="14"/>
      <c r="K783" s="14"/>
      <c r="L783" s="14"/>
    </row>
    <row r="784" spans="2:12" ht="15" x14ac:dyDescent="0.25">
      <c r="B784" s="14"/>
      <c r="D784" s="61"/>
      <c r="E784" s="15"/>
      <c r="F784" s="14"/>
      <c r="G784" s="14"/>
      <c r="H784" s="14"/>
      <c r="I784" s="14"/>
      <c r="J784" s="14"/>
      <c r="K784" s="14"/>
      <c r="L784" s="14"/>
    </row>
    <row r="785" spans="2:12" ht="15" x14ac:dyDescent="0.25">
      <c r="B785" s="14"/>
      <c r="D785" s="61"/>
      <c r="E785" s="15"/>
      <c r="F785" s="14"/>
      <c r="G785" s="14"/>
      <c r="H785" s="14"/>
      <c r="I785" s="14"/>
      <c r="J785" s="14"/>
      <c r="K785" s="14"/>
      <c r="L785" s="14"/>
    </row>
    <row r="786" spans="2:12" ht="15" x14ac:dyDescent="0.25">
      <c r="B786" s="14"/>
      <c r="D786" s="61"/>
      <c r="E786" s="15"/>
      <c r="F786" s="14"/>
      <c r="G786" s="14"/>
      <c r="H786" s="14"/>
      <c r="I786" s="14"/>
      <c r="J786" s="14"/>
      <c r="K786" s="14"/>
      <c r="L786" s="14"/>
    </row>
    <row r="787" spans="2:12" ht="15" x14ac:dyDescent="0.25">
      <c r="B787" s="14"/>
      <c r="D787" s="61"/>
      <c r="E787" s="15"/>
      <c r="F787" s="14"/>
      <c r="G787" s="14"/>
      <c r="H787" s="14"/>
      <c r="I787" s="14"/>
      <c r="J787" s="14"/>
      <c r="K787" s="14"/>
      <c r="L787" s="14"/>
    </row>
    <row r="788" spans="2:12" ht="15" x14ac:dyDescent="0.25">
      <c r="B788" s="14"/>
      <c r="D788" s="61"/>
      <c r="E788" s="15"/>
      <c r="F788" s="14"/>
      <c r="G788" s="14"/>
      <c r="H788" s="14"/>
      <c r="I788" s="14"/>
      <c r="J788" s="14"/>
      <c r="K788" s="14"/>
      <c r="L788" s="14"/>
    </row>
    <row r="789" spans="2:12" ht="15" x14ac:dyDescent="0.25">
      <c r="B789" s="14"/>
      <c r="D789" s="61"/>
      <c r="E789" s="15"/>
      <c r="F789" s="14"/>
      <c r="G789" s="14"/>
      <c r="H789" s="14"/>
      <c r="I789" s="14"/>
      <c r="J789" s="14"/>
      <c r="K789" s="14"/>
      <c r="L789" s="14"/>
    </row>
    <row r="790" spans="2:12" ht="15" x14ac:dyDescent="0.25">
      <c r="B790" s="14"/>
      <c r="D790" s="61"/>
      <c r="E790" s="15"/>
      <c r="F790" s="14"/>
      <c r="G790" s="14"/>
      <c r="H790" s="14"/>
      <c r="I790" s="14"/>
      <c r="J790" s="14"/>
      <c r="K790" s="14"/>
      <c r="L790" s="14"/>
    </row>
    <row r="791" spans="2:12" ht="15" x14ac:dyDescent="0.25">
      <c r="B791" s="14"/>
      <c r="D791" s="61"/>
      <c r="E791" s="15"/>
      <c r="F791" s="14"/>
      <c r="G791" s="14"/>
      <c r="H791" s="14"/>
      <c r="I791" s="14"/>
      <c r="J791" s="14"/>
      <c r="K791" s="14"/>
      <c r="L791" s="14"/>
    </row>
    <row r="792" spans="2:12" ht="15" x14ac:dyDescent="0.25">
      <c r="B792" s="14"/>
      <c r="D792" s="61"/>
      <c r="E792" s="15"/>
      <c r="F792" s="14"/>
      <c r="G792" s="14"/>
      <c r="H792" s="14"/>
      <c r="I792" s="14"/>
      <c r="J792" s="14"/>
      <c r="K792" s="14"/>
      <c r="L792" s="14"/>
    </row>
    <row r="793" spans="2:12" ht="15" x14ac:dyDescent="0.25">
      <c r="B793" s="14"/>
      <c r="D793" s="61"/>
      <c r="E793" s="15"/>
      <c r="F793" s="14"/>
      <c r="G793" s="14"/>
      <c r="H793" s="14"/>
      <c r="I793" s="14"/>
      <c r="J793" s="14"/>
      <c r="K793" s="14"/>
      <c r="L793" s="14"/>
    </row>
    <row r="794" spans="2:12" ht="15" x14ac:dyDescent="0.25">
      <c r="B794" s="14"/>
      <c r="D794" s="61"/>
      <c r="E794" s="15"/>
      <c r="F794" s="14"/>
      <c r="G794" s="14"/>
      <c r="H794" s="14"/>
      <c r="I794" s="14"/>
      <c r="J794" s="14"/>
      <c r="K794" s="14"/>
      <c r="L794" s="14"/>
    </row>
    <row r="795" spans="2:12" ht="15" x14ac:dyDescent="0.25">
      <c r="B795" s="14"/>
      <c r="D795" s="61"/>
      <c r="E795" s="15"/>
      <c r="F795" s="14"/>
      <c r="G795" s="14"/>
      <c r="H795" s="14"/>
      <c r="I795" s="14"/>
      <c r="J795" s="14"/>
      <c r="K795" s="14"/>
      <c r="L795" s="14"/>
    </row>
    <row r="796" spans="2:12" ht="15" x14ac:dyDescent="0.25">
      <c r="B796" s="14"/>
      <c r="D796" s="61"/>
      <c r="E796" s="15"/>
      <c r="F796" s="14"/>
      <c r="G796" s="14"/>
      <c r="H796" s="14"/>
      <c r="I796" s="14"/>
      <c r="J796" s="14"/>
      <c r="K796" s="14"/>
      <c r="L796" s="14"/>
    </row>
    <row r="797" spans="2:12" ht="15" x14ac:dyDescent="0.25">
      <c r="B797" s="14"/>
      <c r="D797" s="61"/>
      <c r="E797" s="15"/>
      <c r="F797" s="14"/>
      <c r="G797" s="14"/>
      <c r="H797" s="14"/>
      <c r="I797" s="14"/>
      <c r="J797" s="14"/>
      <c r="K797" s="14"/>
      <c r="L797" s="14"/>
    </row>
    <row r="798" spans="2:12" ht="15" x14ac:dyDescent="0.25">
      <c r="B798" s="14"/>
      <c r="D798" s="61"/>
      <c r="E798" s="15"/>
      <c r="F798" s="14"/>
      <c r="G798" s="14"/>
      <c r="H798" s="14"/>
      <c r="I798" s="14"/>
      <c r="J798" s="14"/>
      <c r="K798" s="14"/>
      <c r="L798" s="14"/>
    </row>
    <row r="799" spans="2:12" ht="15" x14ac:dyDescent="0.25">
      <c r="B799" s="14"/>
      <c r="D799" s="61"/>
      <c r="E799" s="15"/>
      <c r="F799" s="14"/>
      <c r="G799" s="14"/>
      <c r="H799" s="14"/>
      <c r="I799" s="14"/>
      <c r="J799" s="14"/>
      <c r="K799" s="14"/>
      <c r="L799" s="14"/>
    </row>
    <row r="800" spans="2:12" ht="15" x14ac:dyDescent="0.25">
      <c r="B800" s="14"/>
      <c r="D800" s="61"/>
      <c r="E800" s="15"/>
      <c r="F800" s="14"/>
      <c r="G800" s="14"/>
      <c r="H800" s="14"/>
      <c r="I800" s="14"/>
      <c r="J800" s="14"/>
      <c r="K800" s="14"/>
      <c r="L800" s="14"/>
    </row>
    <row r="801" spans="2:12" ht="15" x14ac:dyDescent="0.25">
      <c r="B801" s="14"/>
      <c r="D801" s="61"/>
      <c r="E801" s="15"/>
      <c r="F801" s="14"/>
      <c r="G801" s="14"/>
      <c r="H801" s="14"/>
      <c r="I801" s="14"/>
      <c r="J801" s="14"/>
      <c r="K801" s="14"/>
      <c r="L801" s="14"/>
    </row>
    <row r="802" spans="2:12" ht="15" x14ac:dyDescent="0.25">
      <c r="B802" s="14"/>
      <c r="D802" s="61"/>
      <c r="E802" s="15"/>
      <c r="F802" s="14"/>
      <c r="G802" s="14"/>
      <c r="H802" s="14"/>
      <c r="I802" s="14"/>
      <c r="J802" s="14"/>
      <c r="K802" s="14"/>
      <c r="L802" s="14"/>
    </row>
    <row r="803" spans="2:12" ht="15" x14ac:dyDescent="0.25">
      <c r="B803" s="14"/>
      <c r="D803" s="61"/>
      <c r="E803" s="15"/>
      <c r="F803" s="14"/>
      <c r="G803" s="14"/>
      <c r="H803" s="14"/>
      <c r="I803" s="14"/>
      <c r="J803" s="14"/>
      <c r="K803" s="14"/>
      <c r="L803" s="14"/>
    </row>
    <row r="804" spans="2:12" ht="15" x14ac:dyDescent="0.25">
      <c r="B804" s="14"/>
      <c r="D804" s="61"/>
      <c r="E804" s="15"/>
      <c r="F804" s="14"/>
      <c r="G804" s="14"/>
      <c r="H804" s="14"/>
      <c r="I804" s="14"/>
      <c r="J804" s="14"/>
      <c r="K804" s="14"/>
      <c r="L804" s="14"/>
    </row>
    <row r="805" spans="2:12" ht="15" x14ac:dyDescent="0.25">
      <c r="B805" s="14"/>
      <c r="D805" s="61"/>
      <c r="E805" s="15"/>
      <c r="F805" s="14"/>
      <c r="G805" s="14"/>
      <c r="H805" s="14"/>
      <c r="I805" s="14"/>
      <c r="J805" s="14"/>
      <c r="K805" s="14"/>
      <c r="L805" s="14"/>
    </row>
    <row r="806" spans="2:12" ht="15" x14ac:dyDescent="0.25">
      <c r="B806" s="14"/>
      <c r="D806" s="61"/>
      <c r="E806" s="15"/>
      <c r="F806" s="14"/>
      <c r="G806" s="14"/>
      <c r="H806" s="14"/>
      <c r="I806" s="14"/>
      <c r="J806" s="14"/>
      <c r="K806" s="14"/>
      <c r="L806" s="14"/>
    </row>
    <row r="807" spans="2:12" ht="15" x14ac:dyDescent="0.25">
      <c r="B807" s="14"/>
      <c r="D807" s="61"/>
      <c r="E807" s="15"/>
      <c r="F807" s="14"/>
      <c r="G807" s="14"/>
      <c r="H807" s="14"/>
      <c r="I807" s="14"/>
      <c r="J807" s="14"/>
      <c r="K807" s="14"/>
      <c r="L807" s="14"/>
    </row>
    <row r="808" spans="2:12" ht="15" x14ac:dyDescent="0.25">
      <c r="B808" s="14"/>
      <c r="D808" s="61"/>
      <c r="E808" s="15"/>
      <c r="F808" s="14"/>
      <c r="G808" s="14"/>
      <c r="H808" s="14"/>
      <c r="I808" s="14"/>
      <c r="J808" s="14"/>
      <c r="K808" s="14"/>
      <c r="L808" s="14"/>
    </row>
    <row r="809" spans="2:12" ht="15" x14ac:dyDescent="0.25">
      <c r="B809" s="14"/>
      <c r="D809" s="61"/>
      <c r="E809" s="15"/>
      <c r="F809" s="14"/>
      <c r="G809" s="14"/>
      <c r="H809" s="14"/>
      <c r="I809" s="14"/>
      <c r="J809" s="14"/>
      <c r="K809" s="14"/>
      <c r="L809" s="14"/>
    </row>
    <row r="810" spans="2:12" ht="15" x14ac:dyDescent="0.25">
      <c r="B810" s="14"/>
      <c r="D810" s="61"/>
      <c r="E810" s="15"/>
      <c r="F810" s="14"/>
      <c r="G810" s="14"/>
      <c r="H810" s="14"/>
      <c r="I810" s="14"/>
      <c r="J810" s="14"/>
      <c r="K810" s="14"/>
      <c r="L810" s="14"/>
    </row>
    <row r="811" spans="2:12" ht="15" x14ac:dyDescent="0.25">
      <c r="B811" s="14"/>
      <c r="D811" s="61"/>
      <c r="E811" s="15"/>
      <c r="F811" s="14"/>
      <c r="G811" s="14"/>
      <c r="H811" s="14"/>
      <c r="I811" s="14"/>
      <c r="J811" s="14"/>
      <c r="K811" s="14"/>
      <c r="L811" s="14"/>
    </row>
    <row r="812" spans="2:12" ht="15" x14ac:dyDescent="0.25">
      <c r="B812" s="14"/>
      <c r="D812" s="61"/>
      <c r="E812" s="15"/>
      <c r="F812" s="14"/>
      <c r="G812" s="14"/>
      <c r="H812" s="14"/>
      <c r="I812" s="14"/>
      <c r="J812" s="14"/>
      <c r="K812" s="14"/>
      <c r="L812" s="14"/>
    </row>
    <row r="813" spans="2:12" ht="15" x14ac:dyDescent="0.25">
      <c r="B813" s="14"/>
      <c r="D813" s="61"/>
      <c r="E813" s="15"/>
      <c r="F813" s="14"/>
      <c r="G813" s="14"/>
      <c r="H813" s="14"/>
      <c r="I813" s="14"/>
      <c r="J813" s="14"/>
      <c r="K813" s="14"/>
      <c r="L813" s="14"/>
    </row>
    <row r="814" spans="2:12" ht="15" x14ac:dyDescent="0.25">
      <c r="B814" s="14"/>
      <c r="D814" s="61"/>
      <c r="E814" s="15"/>
      <c r="F814" s="14"/>
      <c r="G814" s="14"/>
      <c r="H814" s="14"/>
      <c r="I814" s="14"/>
      <c r="J814" s="14"/>
      <c r="K814" s="14"/>
      <c r="L814" s="14"/>
    </row>
    <row r="815" spans="2:12" ht="15" x14ac:dyDescent="0.25">
      <c r="B815" s="14"/>
      <c r="D815" s="61"/>
      <c r="E815" s="15"/>
      <c r="F815" s="14"/>
      <c r="G815" s="14"/>
      <c r="H815" s="14"/>
      <c r="I815" s="14"/>
      <c r="J815" s="14"/>
      <c r="K815" s="14"/>
      <c r="L815" s="14"/>
    </row>
    <row r="816" spans="2:12" ht="15" x14ac:dyDescent="0.25">
      <c r="B816" s="14"/>
      <c r="D816" s="61"/>
      <c r="E816" s="15"/>
      <c r="F816" s="14"/>
      <c r="G816" s="14"/>
      <c r="H816" s="14"/>
      <c r="I816" s="14"/>
      <c r="J816" s="14"/>
      <c r="K816" s="14"/>
      <c r="L816" s="14"/>
    </row>
    <row r="817" spans="2:12" ht="15" x14ac:dyDescent="0.25">
      <c r="B817" s="14"/>
      <c r="D817" s="61"/>
      <c r="E817" s="15"/>
      <c r="F817" s="14"/>
      <c r="G817" s="14"/>
      <c r="H817" s="14"/>
      <c r="I817" s="14"/>
      <c r="J817" s="14"/>
      <c r="K817" s="14"/>
      <c r="L817" s="14"/>
    </row>
    <row r="818" spans="2:12" ht="15" x14ac:dyDescent="0.25">
      <c r="B818" s="14"/>
      <c r="D818" s="61"/>
      <c r="E818" s="15"/>
      <c r="F818" s="14"/>
      <c r="G818" s="14"/>
      <c r="H818" s="14"/>
      <c r="I818" s="14"/>
      <c r="J818" s="14"/>
      <c r="K818" s="14"/>
      <c r="L818" s="14"/>
    </row>
    <row r="819" spans="2:12" ht="15" x14ac:dyDescent="0.25">
      <c r="B819" s="14"/>
      <c r="D819" s="61"/>
      <c r="E819" s="15"/>
      <c r="F819" s="14"/>
      <c r="G819" s="14"/>
      <c r="H819" s="14"/>
      <c r="I819" s="14"/>
      <c r="J819" s="14"/>
      <c r="K819" s="14"/>
      <c r="L819" s="14"/>
    </row>
    <row r="820" spans="2:12" ht="15" x14ac:dyDescent="0.25">
      <c r="B820" s="14"/>
      <c r="D820" s="61"/>
      <c r="E820" s="15"/>
      <c r="F820" s="14"/>
      <c r="G820" s="14"/>
      <c r="H820" s="14"/>
      <c r="I820" s="14"/>
      <c r="J820" s="14"/>
      <c r="K820" s="14"/>
      <c r="L820" s="14"/>
    </row>
    <row r="821" spans="2:12" ht="15" x14ac:dyDescent="0.25">
      <c r="B821" s="14"/>
      <c r="D821" s="61"/>
      <c r="E821" s="15"/>
      <c r="F821" s="14"/>
      <c r="G821" s="14"/>
      <c r="H821" s="14"/>
      <c r="I821" s="14"/>
      <c r="J821" s="14"/>
      <c r="K821" s="14"/>
      <c r="L821" s="14"/>
    </row>
    <row r="822" spans="2:12" ht="15" x14ac:dyDescent="0.25">
      <c r="B822" s="14"/>
      <c r="D822" s="61"/>
      <c r="E822" s="15"/>
      <c r="F822" s="14"/>
      <c r="G822" s="14"/>
      <c r="H822" s="14"/>
      <c r="I822" s="14"/>
      <c r="J822" s="14"/>
      <c r="K822" s="14"/>
      <c r="L822" s="14"/>
    </row>
    <row r="823" spans="2:12" ht="15" x14ac:dyDescent="0.25">
      <c r="B823" s="14"/>
      <c r="D823" s="61"/>
      <c r="E823" s="15"/>
      <c r="F823" s="14"/>
      <c r="G823" s="14"/>
      <c r="H823" s="14"/>
      <c r="I823" s="14"/>
      <c r="J823" s="14"/>
      <c r="K823" s="14"/>
      <c r="L823" s="14"/>
    </row>
    <row r="824" spans="2:12" ht="15" x14ac:dyDescent="0.25">
      <c r="B824" s="14"/>
      <c r="D824" s="61"/>
      <c r="E824" s="15"/>
      <c r="F824" s="14"/>
      <c r="G824" s="14"/>
      <c r="H824" s="14"/>
      <c r="I824" s="14"/>
      <c r="J824" s="14"/>
      <c r="K824" s="14"/>
      <c r="L824" s="14"/>
    </row>
    <row r="825" spans="2:12" ht="15" x14ac:dyDescent="0.25">
      <c r="B825" s="14"/>
      <c r="D825" s="61"/>
      <c r="E825" s="15"/>
      <c r="F825" s="14"/>
      <c r="G825" s="14"/>
      <c r="H825" s="14"/>
      <c r="I825" s="14"/>
      <c r="J825" s="14"/>
      <c r="K825" s="14"/>
      <c r="L825" s="14"/>
    </row>
    <row r="826" spans="2:12" ht="15" x14ac:dyDescent="0.25">
      <c r="B826" s="14"/>
      <c r="D826" s="61"/>
      <c r="E826" s="15"/>
      <c r="F826" s="14"/>
      <c r="G826" s="14"/>
      <c r="H826" s="14"/>
      <c r="I826" s="14"/>
      <c r="J826" s="14"/>
      <c r="K826" s="14"/>
      <c r="L826" s="14"/>
    </row>
    <row r="827" spans="2:12" ht="15" x14ac:dyDescent="0.25">
      <c r="B827" s="14"/>
      <c r="D827" s="61"/>
      <c r="E827" s="15"/>
      <c r="F827" s="14"/>
      <c r="G827" s="14"/>
      <c r="H827" s="14"/>
      <c r="I827" s="14"/>
      <c r="J827" s="14"/>
      <c r="K827" s="14"/>
      <c r="L827" s="14"/>
    </row>
    <row r="828" spans="2:12" ht="15" x14ac:dyDescent="0.25">
      <c r="B828" s="14"/>
      <c r="D828" s="61"/>
      <c r="E828" s="15"/>
      <c r="F828" s="14"/>
      <c r="G828" s="14"/>
      <c r="H828" s="14"/>
      <c r="I828" s="14"/>
      <c r="J828" s="14"/>
      <c r="K828" s="14"/>
      <c r="L828" s="14"/>
    </row>
    <row r="829" spans="2:12" ht="15" x14ac:dyDescent="0.25">
      <c r="B829" s="14"/>
      <c r="D829" s="61"/>
      <c r="E829" s="15"/>
      <c r="F829" s="14"/>
      <c r="G829" s="14"/>
      <c r="H829" s="14"/>
      <c r="I829" s="14"/>
      <c r="J829" s="14"/>
      <c r="K829" s="14"/>
      <c r="L829" s="14"/>
    </row>
    <row r="830" spans="2:12" ht="15" x14ac:dyDescent="0.25">
      <c r="B830" s="14"/>
      <c r="D830" s="61"/>
      <c r="E830" s="15"/>
      <c r="F830" s="14"/>
      <c r="G830" s="14"/>
      <c r="H830" s="14"/>
      <c r="I830" s="14"/>
      <c r="J830" s="14"/>
      <c r="K830" s="14"/>
      <c r="L830" s="14"/>
    </row>
    <row r="831" spans="2:12" ht="15" x14ac:dyDescent="0.25">
      <c r="B831" s="14"/>
      <c r="D831" s="61"/>
      <c r="E831" s="15"/>
      <c r="F831" s="14"/>
      <c r="G831" s="14"/>
      <c r="H831" s="14"/>
      <c r="I831" s="14"/>
      <c r="J831" s="14"/>
      <c r="K831" s="14"/>
      <c r="L831" s="14"/>
    </row>
    <row r="832" spans="2:12" ht="15" x14ac:dyDescent="0.25">
      <c r="B832" s="14"/>
      <c r="D832" s="61"/>
      <c r="E832" s="15"/>
      <c r="F832" s="14"/>
      <c r="G832" s="14"/>
      <c r="H832" s="14"/>
      <c r="I832" s="14"/>
      <c r="J832" s="14"/>
      <c r="K832" s="14"/>
      <c r="L832" s="14"/>
    </row>
    <row r="833" spans="2:12" ht="15" x14ac:dyDescent="0.25">
      <c r="B833" s="14"/>
      <c r="D833" s="61"/>
      <c r="E833" s="15"/>
      <c r="F833" s="14"/>
      <c r="G833" s="14"/>
      <c r="H833" s="14"/>
      <c r="I833" s="14"/>
      <c r="J833" s="14"/>
      <c r="K833" s="14"/>
      <c r="L833" s="14"/>
    </row>
    <row r="834" spans="2:12" ht="15" x14ac:dyDescent="0.25">
      <c r="B834" s="14"/>
      <c r="D834" s="61"/>
      <c r="E834" s="15"/>
      <c r="F834" s="14"/>
      <c r="G834" s="14"/>
      <c r="H834" s="14"/>
      <c r="I834" s="14"/>
      <c r="J834" s="14"/>
      <c r="K834" s="14"/>
      <c r="L834" s="14"/>
    </row>
    <row r="835" spans="2:12" ht="15" x14ac:dyDescent="0.25">
      <c r="B835" s="14"/>
      <c r="D835" s="61"/>
      <c r="E835" s="15"/>
      <c r="F835" s="14"/>
      <c r="G835" s="14"/>
      <c r="H835" s="14"/>
      <c r="I835" s="14"/>
      <c r="J835" s="14"/>
      <c r="K835" s="14"/>
      <c r="L835" s="14"/>
    </row>
    <row r="836" spans="2:12" ht="15" x14ac:dyDescent="0.25">
      <c r="B836" s="14"/>
      <c r="D836" s="61"/>
      <c r="E836" s="15"/>
      <c r="F836" s="14"/>
      <c r="G836" s="14"/>
      <c r="H836" s="14"/>
      <c r="I836" s="14"/>
      <c r="J836" s="14"/>
      <c r="K836" s="14"/>
      <c r="L836" s="14"/>
    </row>
    <row r="837" spans="2:12" ht="15" x14ac:dyDescent="0.25">
      <c r="B837" s="14"/>
      <c r="D837" s="61"/>
      <c r="E837" s="15"/>
      <c r="F837" s="14"/>
      <c r="G837" s="14"/>
      <c r="H837" s="14"/>
      <c r="I837" s="14"/>
      <c r="J837" s="14"/>
      <c r="K837" s="14"/>
      <c r="L837" s="14"/>
    </row>
    <row r="838" spans="2:12" ht="15" x14ac:dyDescent="0.25">
      <c r="B838" s="14"/>
      <c r="D838" s="61"/>
      <c r="E838" s="15"/>
      <c r="F838" s="14"/>
      <c r="G838" s="14"/>
      <c r="H838" s="14"/>
      <c r="I838" s="14"/>
      <c r="J838" s="14"/>
      <c r="K838" s="14"/>
      <c r="L838" s="14"/>
    </row>
    <row r="839" spans="2:12" ht="15" x14ac:dyDescent="0.25">
      <c r="B839" s="14"/>
      <c r="D839" s="61"/>
      <c r="E839" s="15"/>
      <c r="F839" s="14"/>
      <c r="G839" s="14"/>
      <c r="H839" s="14"/>
      <c r="I839" s="14"/>
      <c r="J839" s="14"/>
      <c r="K839" s="14"/>
      <c r="L839" s="14"/>
    </row>
    <row r="840" spans="2:12" ht="15" x14ac:dyDescent="0.25">
      <c r="B840" s="14"/>
      <c r="D840" s="61"/>
      <c r="E840" s="15"/>
      <c r="F840" s="14"/>
      <c r="G840" s="14"/>
      <c r="H840" s="14"/>
      <c r="I840" s="14"/>
      <c r="J840" s="14"/>
      <c r="K840" s="14"/>
      <c r="L840" s="14"/>
    </row>
    <row r="841" spans="2:12" ht="15" x14ac:dyDescent="0.25">
      <c r="B841" s="14"/>
      <c r="D841" s="61"/>
      <c r="E841" s="15"/>
      <c r="F841" s="14"/>
      <c r="G841" s="14"/>
      <c r="H841" s="14"/>
      <c r="I841" s="14"/>
      <c r="J841" s="14"/>
      <c r="K841" s="14"/>
      <c r="L841" s="14"/>
    </row>
    <row r="842" spans="2:12" ht="15" x14ac:dyDescent="0.25">
      <c r="B842" s="14"/>
      <c r="D842" s="61"/>
      <c r="E842" s="15"/>
      <c r="F842" s="14"/>
      <c r="G842" s="14"/>
      <c r="H842" s="14"/>
      <c r="I842" s="14"/>
      <c r="J842" s="14"/>
      <c r="K842" s="14"/>
      <c r="L842" s="14"/>
    </row>
    <row r="843" spans="2:12" ht="15" x14ac:dyDescent="0.25">
      <c r="B843" s="14"/>
      <c r="D843" s="61"/>
      <c r="E843" s="15"/>
      <c r="F843" s="14"/>
      <c r="G843" s="14"/>
      <c r="H843" s="14"/>
      <c r="I843" s="14"/>
      <c r="J843" s="14"/>
      <c r="K843" s="14"/>
      <c r="L843" s="14"/>
    </row>
    <row r="844" spans="2:12" ht="15" x14ac:dyDescent="0.25">
      <c r="B844" s="14"/>
      <c r="D844" s="61"/>
      <c r="E844" s="15"/>
      <c r="F844" s="14"/>
      <c r="G844" s="14"/>
      <c r="H844" s="14"/>
      <c r="I844" s="14"/>
      <c r="J844" s="14"/>
      <c r="K844" s="14"/>
      <c r="L844" s="14"/>
    </row>
    <row r="845" spans="2:12" ht="15" x14ac:dyDescent="0.25">
      <c r="B845" s="14"/>
      <c r="D845" s="61"/>
      <c r="E845" s="15"/>
      <c r="F845" s="14"/>
      <c r="G845" s="14"/>
      <c r="H845" s="14"/>
      <c r="I845" s="14"/>
      <c r="J845" s="14"/>
      <c r="K845" s="14"/>
      <c r="L845" s="14"/>
    </row>
    <row r="846" spans="2:12" ht="15" x14ac:dyDescent="0.25">
      <c r="B846" s="14"/>
      <c r="D846" s="61"/>
      <c r="E846" s="15"/>
      <c r="F846" s="14"/>
      <c r="G846" s="14"/>
      <c r="H846" s="14"/>
      <c r="I846" s="14"/>
      <c r="J846" s="14"/>
      <c r="K846" s="14"/>
      <c r="L846" s="14"/>
    </row>
    <row r="847" spans="2:12" ht="15" x14ac:dyDescent="0.25">
      <c r="B847" s="14"/>
      <c r="D847" s="61"/>
      <c r="E847" s="15"/>
      <c r="F847" s="14"/>
      <c r="G847" s="14"/>
      <c r="H847" s="14"/>
      <c r="I847" s="14"/>
      <c r="J847" s="14"/>
      <c r="K847" s="14"/>
      <c r="L847" s="14"/>
    </row>
    <row r="848" spans="2:12" ht="15" x14ac:dyDescent="0.25">
      <c r="B848" s="14"/>
      <c r="D848" s="61"/>
      <c r="E848" s="15"/>
      <c r="F848" s="14"/>
      <c r="G848" s="14"/>
      <c r="H848" s="14"/>
      <c r="I848" s="14"/>
      <c r="J848" s="14"/>
      <c r="K848" s="14"/>
      <c r="L848" s="14"/>
    </row>
    <row r="849" spans="2:12" ht="15" x14ac:dyDescent="0.25">
      <c r="B849" s="14"/>
      <c r="D849" s="61"/>
      <c r="E849" s="15"/>
      <c r="F849" s="14"/>
      <c r="G849" s="14"/>
      <c r="H849" s="14"/>
      <c r="I849" s="14"/>
      <c r="J849" s="14"/>
      <c r="K849" s="14"/>
      <c r="L849" s="14"/>
    </row>
    <row r="850" spans="2:12" ht="15" x14ac:dyDescent="0.25">
      <c r="B850" s="14"/>
      <c r="D850" s="61"/>
      <c r="E850" s="15"/>
      <c r="F850" s="14"/>
      <c r="G850" s="14"/>
      <c r="H850" s="14"/>
      <c r="I850" s="14"/>
      <c r="J850" s="14"/>
      <c r="K850" s="14"/>
      <c r="L850" s="14"/>
    </row>
    <row r="851" spans="2:12" ht="15" x14ac:dyDescent="0.25">
      <c r="B851" s="14"/>
      <c r="D851" s="61"/>
      <c r="E851" s="15"/>
      <c r="F851" s="14"/>
      <c r="G851" s="14"/>
      <c r="H851" s="14"/>
      <c r="I851" s="14"/>
      <c r="J851" s="14"/>
      <c r="K851" s="14"/>
      <c r="L851" s="14"/>
    </row>
    <row r="852" spans="2:12" ht="15" x14ac:dyDescent="0.25">
      <c r="B852" s="14"/>
      <c r="D852" s="61"/>
      <c r="E852" s="15"/>
      <c r="F852" s="14"/>
      <c r="G852" s="14"/>
      <c r="H852" s="14"/>
      <c r="I852" s="14"/>
      <c r="J852" s="14"/>
      <c r="K852" s="14"/>
      <c r="L852" s="14"/>
    </row>
    <row r="853" spans="2:12" ht="15" x14ac:dyDescent="0.25">
      <c r="B853" s="14"/>
      <c r="D853" s="61"/>
      <c r="E853" s="15"/>
      <c r="F853" s="14"/>
      <c r="G853" s="14"/>
      <c r="H853" s="14"/>
      <c r="I853" s="14"/>
      <c r="J853" s="14"/>
      <c r="K853" s="14"/>
      <c r="L853" s="14"/>
    </row>
    <row r="854" spans="2:12" ht="15" x14ac:dyDescent="0.25">
      <c r="B854" s="14"/>
      <c r="D854" s="61"/>
      <c r="E854" s="15"/>
      <c r="F854" s="14"/>
      <c r="G854" s="14"/>
      <c r="H854" s="14"/>
      <c r="I854" s="14"/>
      <c r="J854" s="14"/>
      <c r="K854" s="14"/>
      <c r="L854" s="14"/>
    </row>
    <row r="855" spans="2:12" ht="15" x14ac:dyDescent="0.25">
      <c r="B855" s="14"/>
      <c r="D855" s="61"/>
      <c r="E855" s="15"/>
      <c r="F855" s="14"/>
      <c r="G855" s="14"/>
      <c r="H855" s="14"/>
      <c r="I855" s="14"/>
      <c r="J855" s="14"/>
      <c r="K855" s="14"/>
      <c r="L855" s="14"/>
    </row>
    <row r="856" spans="2:12" ht="15" x14ac:dyDescent="0.25">
      <c r="B856" s="14"/>
      <c r="D856" s="61"/>
      <c r="E856" s="15"/>
      <c r="F856" s="14"/>
      <c r="G856" s="14"/>
      <c r="H856" s="14"/>
      <c r="I856" s="14"/>
      <c r="J856" s="14"/>
      <c r="K856" s="14"/>
      <c r="L856" s="14"/>
    </row>
    <row r="857" spans="2:12" ht="15" x14ac:dyDescent="0.25">
      <c r="B857" s="14"/>
      <c r="D857" s="61"/>
      <c r="E857" s="15"/>
      <c r="F857" s="14"/>
      <c r="G857" s="14"/>
      <c r="H857" s="14"/>
      <c r="I857" s="14"/>
      <c r="J857" s="14"/>
      <c r="K857" s="14"/>
      <c r="L857" s="14"/>
    </row>
    <row r="858" spans="2:12" ht="15" x14ac:dyDescent="0.25">
      <c r="B858" s="14"/>
      <c r="D858" s="61"/>
      <c r="E858" s="15"/>
      <c r="F858" s="14"/>
      <c r="G858" s="14"/>
      <c r="H858" s="14"/>
      <c r="I858" s="14"/>
      <c r="J858" s="14"/>
      <c r="K858" s="14"/>
      <c r="L858" s="14"/>
    </row>
    <row r="859" spans="2:12" ht="15" x14ac:dyDescent="0.25">
      <c r="B859" s="14"/>
      <c r="D859" s="61"/>
      <c r="E859" s="15"/>
      <c r="F859" s="14"/>
      <c r="G859" s="14"/>
      <c r="H859" s="14"/>
      <c r="I859" s="14"/>
      <c r="J859" s="14"/>
      <c r="K859" s="14"/>
      <c r="L859" s="14"/>
    </row>
    <row r="860" spans="2:12" ht="15" x14ac:dyDescent="0.25">
      <c r="B860" s="14"/>
      <c r="D860" s="61"/>
      <c r="E860" s="15"/>
      <c r="F860" s="14"/>
      <c r="G860" s="14"/>
      <c r="H860" s="14"/>
      <c r="I860" s="14"/>
      <c r="J860" s="14"/>
      <c r="K860" s="14"/>
      <c r="L860" s="14"/>
    </row>
    <row r="861" spans="2:12" ht="15" x14ac:dyDescent="0.25">
      <c r="B861" s="14"/>
      <c r="D861" s="61"/>
      <c r="E861" s="15"/>
      <c r="F861" s="14"/>
      <c r="G861" s="14"/>
      <c r="H861" s="14"/>
      <c r="I861" s="14"/>
      <c r="J861" s="14"/>
      <c r="K861" s="14"/>
      <c r="L861" s="14"/>
    </row>
    <row r="862" spans="2:12" ht="15" x14ac:dyDescent="0.25">
      <c r="B862" s="14"/>
      <c r="D862" s="61"/>
      <c r="E862" s="15"/>
      <c r="F862" s="14"/>
      <c r="G862" s="14"/>
      <c r="H862" s="14"/>
      <c r="I862" s="14"/>
      <c r="J862" s="14"/>
      <c r="K862" s="14"/>
      <c r="L862" s="14"/>
    </row>
    <row r="863" spans="2:12" ht="15" x14ac:dyDescent="0.25">
      <c r="B863" s="14"/>
      <c r="D863" s="61"/>
      <c r="E863" s="15"/>
      <c r="F863" s="14"/>
      <c r="G863" s="14"/>
      <c r="H863" s="14"/>
      <c r="I863" s="14"/>
      <c r="J863" s="14"/>
      <c r="K863" s="14"/>
      <c r="L863" s="14"/>
    </row>
    <row r="864" spans="2:12" ht="15" x14ac:dyDescent="0.25">
      <c r="B864" s="14"/>
      <c r="D864" s="61"/>
      <c r="E864" s="15"/>
      <c r="F864" s="14"/>
      <c r="G864" s="14"/>
      <c r="H864" s="14"/>
      <c r="I864" s="14"/>
      <c r="J864" s="14"/>
      <c r="K864" s="14"/>
      <c r="L864" s="14"/>
    </row>
    <row r="865" spans="2:12" ht="15" x14ac:dyDescent="0.25">
      <c r="B865" s="14"/>
      <c r="D865" s="61"/>
      <c r="E865" s="15"/>
      <c r="F865" s="14"/>
      <c r="G865" s="14"/>
      <c r="H865" s="14"/>
      <c r="I865" s="14"/>
      <c r="J865" s="14"/>
      <c r="K865" s="14"/>
      <c r="L865" s="14"/>
    </row>
    <row r="866" spans="2:12" ht="15" x14ac:dyDescent="0.25">
      <c r="B866" s="14"/>
      <c r="D866" s="61"/>
      <c r="E866" s="15"/>
      <c r="F866" s="14"/>
      <c r="G866" s="14"/>
      <c r="H866" s="14"/>
      <c r="I866" s="14"/>
      <c r="J866" s="14"/>
      <c r="K866" s="14"/>
      <c r="L866" s="14"/>
    </row>
    <row r="867" spans="2:12" ht="15" x14ac:dyDescent="0.25">
      <c r="B867" s="14"/>
      <c r="D867" s="61"/>
      <c r="E867" s="15"/>
      <c r="F867" s="14"/>
      <c r="G867" s="14"/>
      <c r="H867" s="14"/>
      <c r="I867" s="14"/>
      <c r="J867" s="14"/>
      <c r="K867" s="14"/>
      <c r="L867" s="14"/>
    </row>
    <row r="868" spans="2:12" ht="15" x14ac:dyDescent="0.25">
      <c r="B868" s="14"/>
      <c r="D868" s="61"/>
      <c r="E868" s="15"/>
      <c r="F868" s="14"/>
      <c r="G868" s="14"/>
      <c r="H868" s="14"/>
      <c r="I868" s="14"/>
      <c r="J868" s="14"/>
      <c r="K868" s="14"/>
      <c r="L868" s="14"/>
    </row>
    <row r="869" spans="2:12" ht="15" x14ac:dyDescent="0.25">
      <c r="B869" s="14"/>
      <c r="D869" s="61"/>
      <c r="E869" s="15"/>
      <c r="F869" s="14"/>
      <c r="G869" s="14"/>
      <c r="H869" s="14"/>
      <c r="I869" s="14"/>
      <c r="J869" s="14"/>
      <c r="K869" s="14"/>
      <c r="L869" s="14"/>
    </row>
    <row r="870" spans="2:12" ht="15" x14ac:dyDescent="0.25">
      <c r="B870" s="14"/>
      <c r="D870" s="61"/>
      <c r="E870" s="15"/>
      <c r="F870" s="14"/>
      <c r="G870" s="14"/>
      <c r="H870" s="14"/>
      <c r="I870" s="14"/>
      <c r="J870" s="14"/>
      <c r="K870" s="14"/>
      <c r="L870" s="14"/>
    </row>
    <row r="871" spans="2:12" ht="15" x14ac:dyDescent="0.25">
      <c r="B871" s="14"/>
      <c r="D871" s="61"/>
      <c r="E871" s="15"/>
      <c r="F871" s="14"/>
      <c r="G871" s="14"/>
      <c r="H871" s="14"/>
      <c r="I871" s="14"/>
      <c r="J871" s="14"/>
      <c r="K871" s="14"/>
      <c r="L871" s="14"/>
    </row>
    <row r="872" spans="2:12" ht="15" x14ac:dyDescent="0.25">
      <c r="B872" s="14"/>
      <c r="D872" s="61"/>
      <c r="E872" s="15"/>
      <c r="F872" s="14"/>
      <c r="G872" s="14"/>
      <c r="H872" s="14"/>
      <c r="I872" s="14"/>
      <c r="J872" s="14"/>
      <c r="K872" s="14"/>
      <c r="L872" s="14"/>
    </row>
    <row r="873" spans="2:12" ht="15" x14ac:dyDescent="0.25">
      <c r="B873" s="14"/>
      <c r="D873" s="61"/>
      <c r="E873" s="15"/>
      <c r="F873" s="14"/>
      <c r="G873" s="14"/>
      <c r="H873" s="14"/>
      <c r="I873" s="14"/>
      <c r="J873" s="14"/>
      <c r="K873" s="14"/>
      <c r="L873" s="14"/>
    </row>
    <row r="874" spans="2:12" ht="15" x14ac:dyDescent="0.25">
      <c r="B874" s="14"/>
      <c r="D874" s="61"/>
      <c r="E874" s="15"/>
      <c r="F874" s="14"/>
      <c r="G874" s="14"/>
      <c r="H874" s="14"/>
      <c r="I874" s="14"/>
      <c r="J874" s="14"/>
      <c r="K874" s="14"/>
      <c r="L874" s="14"/>
    </row>
    <row r="875" spans="2:12" ht="15" x14ac:dyDescent="0.25">
      <c r="B875" s="14"/>
      <c r="D875" s="61"/>
      <c r="E875" s="15"/>
      <c r="F875" s="14"/>
      <c r="G875" s="14"/>
      <c r="H875" s="14"/>
      <c r="I875" s="14"/>
      <c r="J875" s="14"/>
      <c r="K875" s="14"/>
      <c r="L875" s="14"/>
    </row>
    <row r="876" spans="2:12" ht="15" x14ac:dyDescent="0.25">
      <c r="B876" s="14"/>
      <c r="D876" s="61"/>
      <c r="E876" s="15"/>
      <c r="F876" s="14"/>
      <c r="G876" s="14"/>
      <c r="H876" s="14"/>
      <c r="I876" s="14"/>
      <c r="J876" s="14"/>
      <c r="K876" s="14"/>
      <c r="L876" s="14"/>
    </row>
    <row r="877" spans="2:12" ht="15" x14ac:dyDescent="0.25">
      <c r="B877" s="14"/>
      <c r="D877" s="61"/>
      <c r="E877" s="15"/>
      <c r="F877" s="14"/>
      <c r="G877" s="14"/>
      <c r="H877" s="14"/>
      <c r="I877" s="14"/>
      <c r="J877" s="14"/>
      <c r="K877" s="14"/>
      <c r="L877" s="14"/>
    </row>
    <row r="878" spans="2:12" ht="15" x14ac:dyDescent="0.25">
      <c r="B878" s="14"/>
      <c r="D878" s="61"/>
      <c r="E878" s="15"/>
      <c r="F878" s="14"/>
      <c r="G878" s="14"/>
      <c r="H878" s="14"/>
      <c r="I878" s="14"/>
      <c r="J878" s="14"/>
      <c r="K878" s="14"/>
      <c r="L878" s="14"/>
    </row>
    <row r="879" spans="2:12" ht="15" x14ac:dyDescent="0.25">
      <c r="B879" s="14"/>
      <c r="D879" s="61"/>
      <c r="E879" s="15"/>
      <c r="F879" s="14"/>
      <c r="G879" s="14"/>
      <c r="H879" s="14"/>
      <c r="I879" s="14"/>
      <c r="J879" s="14"/>
      <c r="K879" s="14"/>
      <c r="L879" s="14"/>
    </row>
    <row r="880" spans="2:12" ht="15" x14ac:dyDescent="0.25">
      <c r="B880" s="14"/>
      <c r="D880" s="61"/>
      <c r="E880" s="15"/>
      <c r="F880" s="14"/>
      <c r="G880" s="14"/>
      <c r="H880" s="14"/>
      <c r="I880" s="14"/>
      <c r="J880" s="14"/>
      <c r="K880" s="14"/>
      <c r="L880" s="14"/>
    </row>
    <row r="881" spans="2:12" ht="15" x14ac:dyDescent="0.25">
      <c r="B881" s="14"/>
      <c r="D881" s="61"/>
      <c r="E881" s="15"/>
      <c r="F881" s="14"/>
      <c r="G881" s="14"/>
      <c r="H881" s="14"/>
      <c r="I881" s="14"/>
      <c r="J881" s="14"/>
      <c r="K881" s="14"/>
      <c r="L881" s="14"/>
    </row>
    <row r="882" spans="2:12" ht="15" x14ac:dyDescent="0.25">
      <c r="B882" s="14"/>
      <c r="D882" s="61"/>
      <c r="E882" s="15"/>
      <c r="F882" s="14"/>
      <c r="G882" s="14"/>
      <c r="H882" s="14"/>
      <c r="I882" s="14"/>
      <c r="J882" s="14"/>
      <c r="K882" s="14"/>
      <c r="L882" s="14"/>
    </row>
    <row r="883" spans="2:12" ht="15" x14ac:dyDescent="0.25">
      <c r="B883" s="14"/>
      <c r="D883" s="61"/>
      <c r="E883" s="15"/>
      <c r="F883" s="14"/>
      <c r="G883" s="14"/>
      <c r="H883" s="14"/>
      <c r="I883" s="14"/>
      <c r="J883" s="14"/>
      <c r="K883" s="14"/>
      <c r="L883" s="14"/>
    </row>
    <row r="884" spans="2:12" ht="15" x14ac:dyDescent="0.25">
      <c r="B884" s="14"/>
      <c r="D884" s="61"/>
      <c r="E884" s="15"/>
      <c r="F884" s="14"/>
      <c r="G884" s="14"/>
      <c r="H884" s="14"/>
      <c r="I884" s="14"/>
      <c r="J884" s="14"/>
      <c r="K884" s="14"/>
      <c r="L884" s="14"/>
    </row>
    <row r="885" spans="2:12" ht="15" x14ac:dyDescent="0.25">
      <c r="B885" s="14"/>
      <c r="D885" s="61"/>
      <c r="E885" s="15"/>
      <c r="F885" s="14"/>
      <c r="G885" s="14"/>
      <c r="H885" s="14"/>
      <c r="I885" s="14"/>
      <c r="J885" s="14"/>
      <c r="K885" s="14"/>
      <c r="L885" s="14"/>
    </row>
    <row r="886" spans="2:12" ht="15" x14ac:dyDescent="0.25">
      <c r="B886" s="14"/>
      <c r="D886" s="61"/>
      <c r="E886" s="15"/>
      <c r="F886" s="14"/>
      <c r="G886" s="14"/>
      <c r="H886" s="14"/>
      <c r="I886" s="14"/>
      <c r="J886" s="14"/>
      <c r="K886" s="14"/>
      <c r="L886" s="14"/>
    </row>
    <row r="887" spans="2:12" ht="15" x14ac:dyDescent="0.25">
      <c r="B887" s="14"/>
      <c r="D887" s="61"/>
      <c r="E887" s="15"/>
      <c r="F887" s="14"/>
      <c r="G887" s="14"/>
      <c r="H887" s="14"/>
      <c r="I887" s="14"/>
      <c r="J887" s="14"/>
      <c r="K887" s="14"/>
      <c r="L887" s="14"/>
    </row>
    <row r="888" spans="2:12" ht="15" x14ac:dyDescent="0.25">
      <c r="B888" s="14"/>
      <c r="D888" s="61"/>
      <c r="E888" s="15"/>
      <c r="F888" s="14"/>
      <c r="G888" s="14"/>
      <c r="H888" s="14"/>
      <c r="I888" s="14"/>
      <c r="J888" s="14"/>
      <c r="K888" s="14"/>
      <c r="L888" s="14"/>
    </row>
    <row r="889" spans="2:12" ht="15" x14ac:dyDescent="0.25">
      <c r="B889" s="14"/>
      <c r="D889" s="61"/>
      <c r="E889" s="15"/>
      <c r="F889" s="14"/>
      <c r="G889" s="14"/>
      <c r="H889" s="14"/>
      <c r="I889" s="14"/>
      <c r="J889" s="14"/>
      <c r="K889" s="14"/>
      <c r="L889" s="14"/>
    </row>
    <row r="890" spans="2:12" ht="15" x14ac:dyDescent="0.25">
      <c r="B890" s="14"/>
      <c r="D890" s="61"/>
      <c r="E890" s="15"/>
      <c r="F890" s="14"/>
      <c r="G890" s="14"/>
      <c r="H890" s="14"/>
      <c r="I890" s="14"/>
      <c r="J890" s="14"/>
      <c r="K890" s="14"/>
      <c r="L890" s="14"/>
    </row>
    <row r="891" spans="2:12" ht="15" x14ac:dyDescent="0.25">
      <c r="B891" s="14"/>
      <c r="D891" s="61"/>
      <c r="E891" s="15"/>
      <c r="F891" s="14"/>
      <c r="G891" s="14"/>
      <c r="H891" s="14"/>
      <c r="I891" s="14"/>
      <c r="J891" s="14"/>
      <c r="K891" s="14"/>
      <c r="L891" s="14"/>
    </row>
    <row r="892" spans="2:12" ht="15" x14ac:dyDescent="0.25">
      <c r="B892" s="14"/>
      <c r="D892" s="61"/>
      <c r="E892" s="15"/>
      <c r="F892" s="14"/>
      <c r="G892" s="14"/>
      <c r="H892" s="14"/>
      <c r="I892" s="14"/>
      <c r="J892" s="14"/>
      <c r="K892" s="14"/>
      <c r="L892" s="14"/>
    </row>
    <row r="893" spans="2:12" ht="15" x14ac:dyDescent="0.25">
      <c r="B893" s="14"/>
      <c r="D893" s="61"/>
      <c r="E893" s="15"/>
      <c r="F893" s="14"/>
      <c r="G893" s="14"/>
      <c r="H893" s="14"/>
      <c r="I893" s="14"/>
      <c r="J893" s="14"/>
      <c r="K893" s="14"/>
      <c r="L893" s="14"/>
    </row>
    <row r="894" spans="2:12" ht="15" x14ac:dyDescent="0.25">
      <c r="B894" s="14"/>
      <c r="D894" s="61"/>
      <c r="E894" s="15"/>
      <c r="F894" s="14"/>
      <c r="G894" s="14"/>
      <c r="H894" s="14"/>
      <c r="I894" s="14"/>
      <c r="J894" s="14"/>
      <c r="K894" s="14"/>
      <c r="L894" s="14"/>
    </row>
    <row r="895" spans="2:12" ht="15" x14ac:dyDescent="0.25">
      <c r="B895" s="14"/>
      <c r="D895" s="61"/>
      <c r="E895" s="15"/>
      <c r="F895" s="14"/>
      <c r="G895" s="14"/>
      <c r="H895" s="14"/>
      <c r="I895" s="14"/>
      <c r="J895" s="14"/>
      <c r="K895" s="14"/>
      <c r="L895" s="14"/>
    </row>
    <row r="896" spans="2:12" ht="15" x14ac:dyDescent="0.25">
      <c r="B896" s="14"/>
      <c r="D896" s="61"/>
      <c r="E896" s="15"/>
      <c r="F896" s="14"/>
      <c r="G896" s="14"/>
      <c r="H896" s="14"/>
      <c r="I896" s="14"/>
      <c r="J896" s="14"/>
      <c r="K896" s="14"/>
      <c r="L896" s="14"/>
    </row>
    <row r="897" spans="2:12" ht="15" x14ac:dyDescent="0.25">
      <c r="B897" s="14"/>
      <c r="D897" s="61"/>
      <c r="E897" s="15"/>
      <c r="F897" s="14"/>
      <c r="G897" s="14"/>
      <c r="H897" s="14"/>
      <c r="I897" s="14"/>
      <c r="J897" s="14"/>
      <c r="K897" s="14"/>
      <c r="L897" s="14"/>
    </row>
    <row r="898" spans="2:12" ht="15" x14ac:dyDescent="0.25">
      <c r="B898" s="14"/>
      <c r="D898" s="61"/>
      <c r="E898" s="15"/>
      <c r="F898" s="14"/>
      <c r="G898" s="14"/>
      <c r="H898" s="14"/>
      <c r="I898" s="14"/>
      <c r="J898" s="14"/>
      <c r="K898" s="14"/>
      <c r="L898" s="14"/>
    </row>
    <row r="899" spans="2:12" ht="15" x14ac:dyDescent="0.25">
      <c r="B899" s="14"/>
      <c r="D899" s="61"/>
      <c r="E899" s="15"/>
      <c r="F899" s="14"/>
      <c r="G899" s="14"/>
      <c r="H899" s="14"/>
      <c r="I899" s="14"/>
      <c r="J899" s="14"/>
      <c r="K899" s="14"/>
      <c r="L899" s="14"/>
    </row>
    <row r="900" spans="2:12" ht="15" x14ac:dyDescent="0.25">
      <c r="B900" s="14"/>
      <c r="D900" s="61"/>
      <c r="E900" s="15"/>
      <c r="F900" s="14"/>
      <c r="G900" s="14"/>
      <c r="H900" s="14"/>
      <c r="I900" s="14"/>
      <c r="J900" s="14"/>
      <c r="K900" s="14"/>
      <c r="L900" s="14"/>
    </row>
    <row r="901" spans="2:12" ht="15" x14ac:dyDescent="0.25">
      <c r="B901" s="14"/>
      <c r="D901" s="61"/>
      <c r="E901" s="15"/>
      <c r="F901" s="14"/>
      <c r="G901" s="14"/>
      <c r="H901" s="14"/>
      <c r="I901" s="14"/>
      <c r="J901" s="14"/>
      <c r="K901" s="14"/>
      <c r="L901" s="14"/>
    </row>
    <row r="902" spans="2:12" ht="15" x14ac:dyDescent="0.25">
      <c r="B902" s="14"/>
      <c r="D902" s="61"/>
      <c r="E902" s="15"/>
      <c r="F902" s="14"/>
      <c r="G902" s="14"/>
      <c r="H902" s="14"/>
      <c r="I902" s="14"/>
      <c r="J902" s="14"/>
      <c r="K902" s="14"/>
      <c r="L902" s="14"/>
    </row>
    <row r="903" spans="2:12" ht="15" x14ac:dyDescent="0.25">
      <c r="B903" s="14"/>
      <c r="D903" s="61"/>
      <c r="E903" s="15"/>
      <c r="F903" s="14"/>
      <c r="G903" s="14"/>
      <c r="H903" s="14"/>
      <c r="I903" s="14"/>
      <c r="J903" s="14"/>
      <c r="K903" s="14"/>
      <c r="L903" s="14"/>
    </row>
    <row r="904" spans="2:12" ht="15" x14ac:dyDescent="0.25">
      <c r="B904" s="14"/>
      <c r="D904" s="61"/>
      <c r="E904" s="15"/>
      <c r="F904" s="14"/>
      <c r="G904" s="14"/>
      <c r="H904" s="14"/>
      <c r="I904" s="14"/>
      <c r="J904" s="14"/>
      <c r="K904" s="14"/>
      <c r="L904" s="14"/>
    </row>
    <row r="905" spans="2:12" ht="15" x14ac:dyDescent="0.25">
      <c r="B905" s="14"/>
      <c r="D905" s="61"/>
      <c r="E905" s="15"/>
      <c r="F905" s="14"/>
      <c r="G905" s="14"/>
      <c r="H905" s="14"/>
      <c r="I905" s="14"/>
      <c r="J905" s="14"/>
      <c r="K905" s="14"/>
      <c r="L905" s="14"/>
    </row>
    <row r="906" spans="2:12" ht="15" x14ac:dyDescent="0.25">
      <c r="B906" s="14"/>
      <c r="D906" s="61"/>
      <c r="E906" s="15"/>
      <c r="F906" s="14"/>
      <c r="G906" s="14"/>
      <c r="H906" s="14"/>
      <c r="I906" s="14"/>
      <c r="J906" s="14"/>
      <c r="K906" s="14"/>
      <c r="L906" s="14"/>
    </row>
    <row r="907" spans="2:12" ht="15" x14ac:dyDescent="0.25">
      <c r="B907" s="14"/>
      <c r="D907" s="61"/>
      <c r="E907" s="15"/>
      <c r="F907" s="14"/>
      <c r="G907" s="14"/>
      <c r="H907" s="14"/>
      <c r="I907" s="14"/>
      <c r="J907" s="14"/>
      <c r="K907" s="14"/>
      <c r="L907" s="14"/>
    </row>
    <row r="908" spans="2:12" ht="15" x14ac:dyDescent="0.25">
      <c r="B908" s="14"/>
      <c r="D908" s="61"/>
      <c r="E908" s="15"/>
      <c r="F908" s="14"/>
      <c r="G908" s="14"/>
      <c r="H908" s="14"/>
      <c r="I908" s="14"/>
      <c r="J908" s="14"/>
      <c r="K908" s="14"/>
      <c r="L908" s="14"/>
    </row>
    <row r="909" spans="2:12" ht="15" x14ac:dyDescent="0.25">
      <c r="B909" s="14"/>
      <c r="D909" s="61"/>
      <c r="E909" s="15"/>
      <c r="F909" s="14"/>
      <c r="G909" s="14"/>
      <c r="H909" s="14"/>
      <c r="I909" s="14"/>
      <c r="J909" s="14"/>
      <c r="K909" s="14"/>
      <c r="L909" s="14"/>
    </row>
    <row r="910" spans="2:12" ht="15" x14ac:dyDescent="0.25">
      <c r="B910" s="14"/>
      <c r="D910" s="61"/>
      <c r="E910" s="15"/>
      <c r="F910" s="14"/>
      <c r="G910" s="14"/>
      <c r="H910" s="14"/>
      <c r="I910" s="14"/>
      <c r="J910" s="14"/>
      <c r="K910" s="14"/>
      <c r="L910" s="14"/>
    </row>
    <row r="911" spans="2:12" ht="15" x14ac:dyDescent="0.25">
      <c r="B911" s="14"/>
      <c r="D911" s="61"/>
      <c r="E911" s="15"/>
      <c r="F911" s="14"/>
      <c r="G911" s="14"/>
      <c r="H911" s="14"/>
      <c r="I911" s="14"/>
      <c r="J911" s="14"/>
      <c r="K911" s="14"/>
      <c r="L911" s="14"/>
    </row>
    <row r="912" spans="2:12" ht="15" x14ac:dyDescent="0.25">
      <c r="B912" s="14"/>
      <c r="D912" s="61"/>
      <c r="E912" s="15"/>
      <c r="F912" s="14"/>
      <c r="G912" s="14"/>
      <c r="H912" s="14"/>
      <c r="I912" s="14"/>
      <c r="J912" s="14"/>
      <c r="K912" s="14"/>
      <c r="L912" s="14"/>
    </row>
    <row r="913" spans="2:12" ht="15" x14ac:dyDescent="0.25">
      <c r="B913" s="14"/>
      <c r="D913" s="61"/>
      <c r="E913" s="15"/>
      <c r="F913" s="14"/>
      <c r="G913" s="14"/>
      <c r="H913" s="14"/>
      <c r="I913" s="14"/>
      <c r="J913" s="14"/>
      <c r="K913" s="14"/>
      <c r="L913" s="14"/>
    </row>
    <row r="914" spans="2:12" ht="15" x14ac:dyDescent="0.25">
      <c r="B914" s="14"/>
      <c r="D914" s="61"/>
      <c r="E914" s="15"/>
      <c r="F914" s="14"/>
      <c r="G914" s="14"/>
      <c r="H914" s="14"/>
      <c r="I914" s="14"/>
      <c r="J914" s="14"/>
      <c r="K914" s="14"/>
      <c r="L914" s="14"/>
    </row>
    <row r="915" spans="2:12" ht="15" x14ac:dyDescent="0.25">
      <c r="B915" s="14"/>
      <c r="D915" s="61"/>
      <c r="E915" s="15"/>
      <c r="F915" s="14"/>
      <c r="G915" s="14"/>
      <c r="H915" s="14"/>
      <c r="I915" s="14"/>
      <c r="J915" s="14"/>
      <c r="K915" s="14"/>
      <c r="L915" s="14"/>
    </row>
    <row r="916" spans="2:12" ht="15" x14ac:dyDescent="0.25">
      <c r="B916" s="14"/>
      <c r="D916" s="61"/>
      <c r="E916" s="15"/>
      <c r="F916" s="14"/>
      <c r="G916" s="14"/>
      <c r="H916" s="14"/>
      <c r="I916" s="14"/>
      <c r="J916" s="14"/>
      <c r="K916" s="14"/>
      <c r="L916" s="14"/>
    </row>
    <row r="917" spans="2:12" ht="15" x14ac:dyDescent="0.25">
      <c r="B917" s="14"/>
      <c r="D917" s="61"/>
      <c r="E917" s="15"/>
      <c r="F917" s="14"/>
      <c r="G917" s="14"/>
      <c r="H917" s="14"/>
      <c r="I917" s="14"/>
      <c r="J917" s="14"/>
      <c r="K917" s="14"/>
      <c r="L917" s="14"/>
    </row>
    <row r="918" spans="2:12" ht="15" x14ac:dyDescent="0.25">
      <c r="B918" s="14"/>
      <c r="D918" s="61"/>
      <c r="E918" s="15"/>
      <c r="F918" s="14"/>
      <c r="G918" s="14"/>
      <c r="H918" s="14"/>
      <c r="I918" s="14"/>
      <c r="J918" s="14"/>
      <c r="K918" s="14"/>
      <c r="L918" s="14"/>
    </row>
    <row r="919" spans="2:12" ht="15" x14ac:dyDescent="0.25">
      <c r="B919" s="14"/>
      <c r="D919" s="61"/>
      <c r="E919" s="15"/>
      <c r="F919" s="14"/>
      <c r="G919" s="14"/>
      <c r="H919" s="14"/>
      <c r="I919" s="14"/>
      <c r="J919" s="14"/>
      <c r="K919" s="14"/>
      <c r="L919" s="14"/>
    </row>
    <row r="920" spans="2:12" ht="15" x14ac:dyDescent="0.25">
      <c r="B920" s="14"/>
      <c r="D920" s="61"/>
      <c r="E920" s="15"/>
      <c r="F920" s="14"/>
      <c r="G920" s="14"/>
      <c r="H920" s="14"/>
      <c r="I920" s="14"/>
      <c r="J920" s="14"/>
      <c r="K920" s="14"/>
      <c r="L920" s="14"/>
    </row>
    <row r="921" spans="2:12" ht="15" x14ac:dyDescent="0.25">
      <c r="B921" s="14"/>
      <c r="D921" s="61"/>
      <c r="E921" s="15"/>
      <c r="F921" s="14"/>
      <c r="G921" s="14"/>
      <c r="H921" s="14"/>
      <c r="I921" s="14"/>
      <c r="J921" s="14"/>
      <c r="K921" s="14"/>
      <c r="L921" s="14"/>
    </row>
    <row r="922" spans="2:12" ht="15" x14ac:dyDescent="0.25">
      <c r="B922" s="14"/>
      <c r="D922" s="61"/>
      <c r="E922" s="15"/>
      <c r="F922" s="14"/>
      <c r="G922" s="14"/>
      <c r="H922" s="14"/>
      <c r="I922" s="14"/>
      <c r="J922" s="14"/>
      <c r="K922" s="14"/>
      <c r="L922" s="14"/>
    </row>
    <row r="923" spans="2:12" ht="15" x14ac:dyDescent="0.25">
      <c r="B923" s="14"/>
      <c r="D923" s="61"/>
      <c r="E923" s="15"/>
      <c r="F923" s="14"/>
      <c r="G923" s="14"/>
      <c r="H923" s="14"/>
      <c r="I923" s="14"/>
      <c r="J923" s="14"/>
      <c r="K923" s="14"/>
      <c r="L923" s="14"/>
    </row>
    <row r="924" spans="2:12" ht="15" x14ac:dyDescent="0.25">
      <c r="B924" s="14"/>
      <c r="D924" s="61"/>
      <c r="E924" s="15"/>
      <c r="F924" s="14"/>
      <c r="G924" s="14"/>
      <c r="H924" s="14"/>
      <c r="I924" s="14"/>
      <c r="J924" s="14"/>
      <c r="K924" s="14"/>
      <c r="L924" s="14"/>
    </row>
    <row r="925" spans="2:12" ht="15" x14ac:dyDescent="0.25">
      <c r="B925" s="14"/>
      <c r="D925" s="61"/>
      <c r="E925" s="15"/>
      <c r="F925" s="14"/>
      <c r="G925" s="14"/>
      <c r="H925" s="14"/>
      <c r="I925" s="14"/>
      <c r="J925" s="14"/>
      <c r="K925" s="14"/>
      <c r="L925" s="14"/>
    </row>
    <row r="926" spans="2:12" ht="15" x14ac:dyDescent="0.25">
      <c r="B926" s="14"/>
      <c r="D926" s="61"/>
      <c r="E926" s="15"/>
      <c r="F926" s="14"/>
      <c r="G926" s="14"/>
      <c r="H926" s="14"/>
      <c r="I926" s="14"/>
      <c r="J926" s="14"/>
      <c r="K926" s="14"/>
      <c r="L926" s="14"/>
    </row>
    <row r="927" spans="2:12" ht="15" x14ac:dyDescent="0.25">
      <c r="B927" s="14"/>
      <c r="D927" s="61"/>
      <c r="E927" s="15"/>
      <c r="F927" s="14"/>
      <c r="G927" s="14"/>
      <c r="H927" s="14"/>
      <c r="I927" s="14"/>
      <c r="J927" s="14"/>
      <c r="K927" s="14"/>
      <c r="L927" s="14"/>
    </row>
    <row r="928" spans="2:12" ht="15" x14ac:dyDescent="0.25">
      <c r="B928" s="14"/>
      <c r="D928" s="61"/>
      <c r="E928" s="15"/>
      <c r="F928" s="14"/>
      <c r="G928" s="14"/>
      <c r="H928" s="14"/>
      <c r="I928" s="14"/>
      <c r="J928" s="14"/>
      <c r="K928" s="14"/>
      <c r="L928" s="14"/>
    </row>
    <row r="929" spans="2:12" ht="15" x14ac:dyDescent="0.25">
      <c r="B929" s="14"/>
      <c r="D929" s="61"/>
      <c r="E929" s="15"/>
      <c r="F929" s="14"/>
      <c r="G929" s="14"/>
      <c r="H929" s="14"/>
      <c r="I929" s="14"/>
      <c r="J929" s="14"/>
      <c r="K929" s="14"/>
      <c r="L929" s="14"/>
    </row>
    <row r="930" spans="2:12" ht="15" x14ac:dyDescent="0.25">
      <c r="B930" s="14"/>
      <c r="D930" s="61"/>
      <c r="E930" s="15"/>
      <c r="F930" s="14"/>
      <c r="G930" s="14"/>
      <c r="H930" s="14"/>
      <c r="I930" s="14"/>
      <c r="J930" s="14"/>
      <c r="K930" s="14"/>
      <c r="L930" s="14"/>
    </row>
    <row r="931" spans="2:12" ht="15" x14ac:dyDescent="0.25">
      <c r="B931" s="14"/>
      <c r="D931" s="61"/>
      <c r="E931" s="15"/>
      <c r="F931" s="14"/>
      <c r="G931" s="14"/>
      <c r="H931" s="14"/>
      <c r="I931" s="14"/>
      <c r="J931" s="14"/>
      <c r="K931" s="14"/>
      <c r="L931" s="14"/>
    </row>
    <row r="932" spans="2:12" ht="15" x14ac:dyDescent="0.25">
      <c r="B932" s="14"/>
      <c r="D932" s="61"/>
      <c r="E932" s="15"/>
      <c r="F932" s="14"/>
      <c r="G932" s="14"/>
      <c r="H932" s="14"/>
      <c r="I932" s="14"/>
      <c r="J932" s="14"/>
      <c r="K932" s="14"/>
      <c r="L932" s="14"/>
    </row>
    <row r="933" spans="2:12" ht="15" x14ac:dyDescent="0.25">
      <c r="B933" s="14"/>
      <c r="D933" s="61"/>
      <c r="E933" s="15"/>
      <c r="F933" s="14"/>
      <c r="G933" s="14"/>
      <c r="H933" s="14"/>
      <c r="I933" s="14"/>
      <c r="J933" s="14"/>
      <c r="K933" s="14"/>
      <c r="L933" s="14"/>
    </row>
    <row r="934" spans="2:12" ht="15" x14ac:dyDescent="0.25">
      <c r="B934" s="14"/>
      <c r="D934" s="61"/>
      <c r="E934" s="15"/>
      <c r="F934" s="14"/>
      <c r="G934" s="14"/>
      <c r="H934" s="14"/>
      <c r="I934" s="14"/>
      <c r="J934" s="14"/>
      <c r="K934" s="14"/>
      <c r="L934" s="14"/>
    </row>
    <row r="935" spans="2:12" ht="15" x14ac:dyDescent="0.25">
      <c r="B935" s="14"/>
      <c r="D935" s="61"/>
      <c r="E935" s="15"/>
      <c r="F935" s="14"/>
      <c r="G935" s="14"/>
      <c r="H935" s="14"/>
      <c r="I935" s="14"/>
      <c r="J935" s="14"/>
      <c r="K935" s="14"/>
      <c r="L935" s="14"/>
    </row>
    <row r="936" spans="2:12" ht="15" x14ac:dyDescent="0.25">
      <c r="B936" s="14"/>
      <c r="D936" s="61"/>
      <c r="E936" s="15"/>
      <c r="F936" s="14"/>
      <c r="G936" s="14"/>
      <c r="H936" s="14"/>
      <c r="I936" s="14"/>
      <c r="J936" s="14"/>
      <c r="K936" s="14"/>
      <c r="L936" s="14"/>
    </row>
    <row r="937" spans="2:12" ht="15" x14ac:dyDescent="0.25">
      <c r="B937" s="14"/>
      <c r="D937" s="61"/>
      <c r="E937" s="15"/>
      <c r="F937" s="14"/>
      <c r="G937" s="14"/>
      <c r="H937" s="14"/>
      <c r="I937" s="14"/>
      <c r="J937" s="14"/>
      <c r="K937" s="14"/>
      <c r="L937" s="14"/>
    </row>
    <row r="938" spans="2:12" ht="15" x14ac:dyDescent="0.25">
      <c r="B938" s="14"/>
      <c r="D938" s="61"/>
      <c r="E938" s="15"/>
      <c r="F938" s="14"/>
      <c r="G938" s="14"/>
      <c r="H938" s="14"/>
      <c r="I938" s="14"/>
      <c r="J938" s="14"/>
      <c r="K938" s="14"/>
      <c r="L938" s="14"/>
    </row>
    <row r="939" spans="2:12" ht="15" x14ac:dyDescent="0.25">
      <c r="B939" s="14"/>
      <c r="D939" s="61"/>
      <c r="E939" s="15"/>
      <c r="F939" s="14"/>
      <c r="G939" s="14"/>
      <c r="H939" s="14"/>
      <c r="I939" s="14"/>
      <c r="J939" s="14"/>
      <c r="K939" s="14"/>
      <c r="L939" s="14"/>
    </row>
    <row r="940" spans="2:12" ht="15" x14ac:dyDescent="0.25">
      <c r="B940" s="14"/>
      <c r="D940" s="61"/>
      <c r="E940" s="15"/>
      <c r="F940" s="14"/>
      <c r="G940" s="14"/>
      <c r="H940" s="14"/>
      <c r="I940" s="14"/>
      <c r="J940" s="14"/>
      <c r="K940" s="14"/>
      <c r="L940" s="14"/>
    </row>
    <row r="941" spans="2:12" ht="15" x14ac:dyDescent="0.25">
      <c r="B941" s="14"/>
      <c r="D941" s="61"/>
      <c r="E941" s="15"/>
      <c r="F941" s="14"/>
      <c r="G941" s="14"/>
      <c r="H941" s="14"/>
      <c r="I941" s="14"/>
      <c r="J941" s="14"/>
      <c r="K941" s="14"/>
      <c r="L941" s="14"/>
    </row>
    <row r="942" spans="2:12" ht="15" x14ac:dyDescent="0.25">
      <c r="B942" s="14"/>
      <c r="D942" s="61"/>
      <c r="E942" s="15"/>
      <c r="F942" s="14"/>
      <c r="G942" s="14"/>
      <c r="H942" s="14"/>
      <c r="I942" s="14"/>
      <c r="J942" s="14"/>
      <c r="K942" s="14"/>
      <c r="L942" s="14"/>
    </row>
    <row r="943" spans="2:12" ht="15" x14ac:dyDescent="0.25">
      <c r="B943" s="14"/>
      <c r="D943" s="61"/>
      <c r="E943" s="15"/>
      <c r="F943" s="14"/>
      <c r="G943" s="14"/>
      <c r="H943" s="14"/>
      <c r="I943" s="14"/>
      <c r="J943" s="14"/>
      <c r="K943" s="14"/>
      <c r="L943" s="14"/>
    </row>
    <row r="944" spans="2:12" ht="15" x14ac:dyDescent="0.25">
      <c r="B944" s="14"/>
      <c r="D944" s="61"/>
      <c r="E944" s="15"/>
      <c r="F944" s="14"/>
      <c r="G944" s="14"/>
      <c r="H944" s="14"/>
      <c r="I944" s="14"/>
      <c r="J944" s="14"/>
      <c r="K944" s="14"/>
      <c r="L944" s="14"/>
    </row>
    <row r="945" spans="2:12" ht="15" x14ac:dyDescent="0.25">
      <c r="B945" s="14"/>
      <c r="D945" s="61"/>
      <c r="E945" s="15"/>
      <c r="F945" s="14"/>
      <c r="G945" s="14"/>
      <c r="H945" s="14"/>
      <c r="I945" s="14"/>
      <c r="J945" s="14"/>
      <c r="K945" s="14"/>
      <c r="L945" s="14"/>
    </row>
    <row r="946" spans="2:12" ht="15" x14ac:dyDescent="0.25">
      <c r="B946" s="14"/>
      <c r="D946" s="61"/>
      <c r="E946" s="15"/>
      <c r="F946" s="14"/>
      <c r="G946" s="14"/>
      <c r="H946" s="14"/>
      <c r="I946" s="14"/>
      <c r="J946" s="14"/>
      <c r="K946" s="14"/>
      <c r="L946" s="14"/>
    </row>
    <row r="947" spans="2:12" ht="15" x14ac:dyDescent="0.25">
      <c r="B947" s="14"/>
      <c r="D947" s="61"/>
      <c r="E947" s="15"/>
      <c r="F947" s="14"/>
      <c r="G947" s="14"/>
      <c r="H947" s="14"/>
      <c r="I947" s="14"/>
      <c r="J947" s="14"/>
      <c r="K947" s="14"/>
      <c r="L947" s="14"/>
    </row>
    <row r="948" spans="2:12" ht="15" x14ac:dyDescent="0.25">
      <c r="B948" s="14"/>
      <c r="D948" s="61"/>
      <c r="E948" s="15"/>
      <c r="F948" s="14"/>
      <c r="G948" s="14"/>
      <c r="H948" s="14"/>
      <c r="I948" s="14"/>
      <c r="J948" s="14"/>
      <c r="K948" s="14"/>
      <c r="L948" s="14"/>
    </row>
    <row r="949" spans="2:12" ht="15" x14ac:dyDescent="0.25">
      <c r="B949" s="14"/>
      <c r="D949" s="61"/>
      <c r="E949" s="15"/>
      <c r="F949" s="14"/>
      <c r="G949" s="14"/>
      <c r="H949" s="14"/>
      <c r="I949" s="14"/>
      <c r="J949" s="14"/>
      <c r="K949" s="14"/>
      <c r="L949" s="14"/>
    </row>
    <row r="950" spans="2:12" ht="15" x14ac:dyDescent="0.25">
      <c r="B950" s="14"/>
      <c r="D950" s="61"/>
      <c r="E950" s="15"/>
      <c r="F950" s="14"/>
      <c r="G950" s="14"/>
      <c r="H950" s="14"/>
      <c r="I950" s="14"/>
      <c r="J950" s="14"/>
      <c r="K950" s="14"/>
      <c r="L950" s="14"/>
    </row>
    <row r="951" spans="2:12" ht="15" x14ac:dyDescent="0.25">
      <c r="B951" s="14"/>
      <c r="D951" s="61"/>
      <c r="E951" s="15"/>
      <c r="F951" s="14"/>
      <c r="G951" s="14"/>
      <c r="H951" s="14"/>
      <c r="I951" s="14"/>
      <c r="J951" s="14"/>
      <c r="K951" s="14"/>
      <c r="L951" s="14"/>
    </row>
    <row r="952" spans="2:12" ht="15" x14ac:dyDescent="0.25">
      <c r="B952" s="14"/>
      <c r="D952" s="61"/>
      <c r="E952" s="15"/>
      <c r="F952" s="14"/>
      <c r="G952" s="14"/>
      <c r="H952" s="14"/>
      <c r="I952" s="14"/>
      <c r="J952" s="14"/>
      <c r="K952" s="14"/>
      <c r="L952" s="14"/>
    </row>
    <row r="953" spans="2:12" ht="15" x14ac:dyDescent="0.25">
      <c r="B953" s="14"/>
      <c r="D953" s="61"/>
      <c r="E953" s="15"/>
      <c r="F953" s="14"/>
      <c r="G953" s="14"/>
      <c r="H953" s="14"/>
      <c r="I953" s="14"/>
      <c r="J953" s="14"/>
      <c r="K953" s="14"/>
      <c r="L953" s="14"/>
    </row>
    <row r="954" spans="2:12" ht="15" x14ac:dyDescent="0.25">
      <c r="B954" s="14"/>
      <c r="D954" s="61"/>
      <c r="E954" s="15"/>
      <c r="F954" s="14"/>
      <c r="G954" s="14"/>
      <c r="H954" s="14"/>
      <c r="I954" s="14"/>
      <c r="J954" s="14"/>
      <c r="K954" s="14"/>
      <c r="L954" s="14"/>
    </row>
    <row r="955" spans="2:12" ht="15" x14ac:dyDescent="0.25">
      <c r="B955" s="14"/>
      <c r="D955" s="61"/>
      <c r="E955" s="15"/>
      <c r="F955" s="14"/>
      <c r="G955" s="14"/>
      <c r="H955" s="14"/>
      <c r="I955" s="14"/>
      <c r="J955" s="14"/>
      <c r="K955" s="14"/>
      <c r="L955" s="14"/>
    </row>
    <row r="956" spans="2:12" ht="15" x14ac:dyDescent="0.25">
      <c r="B956" s="14"/>
      <c r="D956" s="61"/>
      <c r="E956" s="15"/>
      <c r="F956" s="14"/>
      <c r="G956" s="14"/>
      <c r="H956" s="14"/>
      <c r="I956" s="14"/>
      <c r="J956" s="14"/>
      <c r="K956" s="14"/>
      <c r="L956" s="14"/>
    </row>
    <row r="957" spans="2:12" ht="15" x14ac:dyDescent="0.25">
      <c r="B957" s="14"/>
      <c r="D957" s="61"/>
      <c r="E957" s="15"/>
      <c r="F957" s="14"/>
      <c r="G957" s="14"/>
      <c r="H957" s="14"/>
      <c r="I957" s="14"/>
      <c r="J957" s="14"/>
      <c r="K957" s="14"/>
      <c r="L957" s="14"/>
    </row>
    <row r="958" spans="2:12" ht="15" x14ac:dyDescent="0.25">
      <c r="B958" s="14"/>
      <c r="D958" s="61"/>
      <c r="E958" s="15"/>
      <c r="F958" s="14"/>
      <c r="G958" s="14"/>
      <c r="H958" s="14"/>
      <c r="I958" s="14"/>
      <c r="J958" s="14"/>
      <c r="K958" s="14"/>
      <c r="L958" s="14"/>
    </row>
    <row r="959" spans="2:12" ht="15" x14ac:dyDescent="0.25">
      <c r="B959" s="14"/>
      <c r="D959" s="61"/>
      <c r="E959" s="15"/>
      <c r="F959" s="14"/>
      <c r="G959" s="14"/>
      <c r="H959" s="14"/>
      <c r="I959" s="14"/>
      <c r="J959" s="14"/>
      <c r="K959" s="14"/>
      <c r="L959" s="14"/>
    </row>
    <row r="960" spans="2:12" ht="15" x14ac:dyDescent="0.25">
      <c r="B960" s="14"/>
      <c r="D960" s="61"/>
      <c r="E960" s="15"/>
      <c r="F960" s="14"/>
      <c r="G960" s="14"/>
      <c r="H960" s="14"/>
      <c r="I960" s="14"/>
      <c r="J960" s="14"/>
      <c r="K960" s="14"/>
      <c r="L960" s="14"/>
    </row>
    <row r="961" spans="2:12" ht="15" x14ac:dyDescent="0.25">
      <c r="B961" s="14"/>
      <c r="D961" s="61"/>
      <c r="E961" s="15"/>
      <c r="F961" s="14"/>
      <c r="G961" s="14"/>
      <c r="H961" s="14"/>
      <c r="I961" s="14"/>
      <c r="J961" s="14"/>
      <c r="K961" s="14"/>
      <c r="L961" s="14"/>
    </row>
    <row r="962" spans="2:12" ht="15" x14ac:dyDescent="0.25">
      <c r="B962" s="14"/>
      <c r="D962" s="61"/>
      <c r="E962" s="15"/>
      <c r="F962" s="14"/>
      <c r="G962" s="14"/>
      <c r="H962" s="14"/>
      <c r="I962" s="14"/>
      <c r="J962" s="14"/>
      <c r="K962" s="14"/>
      <c r="L962" s="14"/>
    </row>
    <row r="963" spans="2:12" ht="15" x14ac:dyDescent="0.25">
      <c r="B963" s="14"/>
      <c r="D963" s="61"/>
      <c r="E963" s="15"/>
      <c r="F963" s="14"/>
      <c r="G963" s="14"/>
      <c r="H963" s="14"/>
      <c r="I963" s="14"/>
      <c r="J963" s="14"/>
      <c r="K963" s="14"/>
      <c r="L963" s="14"/>
    </row>
    <row r="964" spans="2:12" ht="15" x14ac:dyDescent="0.25">
      <c r="B964" s="14"/>
      <c r="D964" s="61"/>
      <c r="E964" s="15"/>
      <c r="F964" s="14"/>
      <c r="G964" s="14"/>
      <c r="H964" s="14"/>
      <c r="I964" s="14"/>
      <c r="J964" s="14"/>
      <c r="K964" s="14"/>
      <c r="L964" s="14"/>
    </row>
    <row r="965" spans="2:12" ht="15" x14ac:dyDescent="0.25">
      <c r="B965" s="14"/>
      <c r="D965" s="61"/>
      <c r="E965" s="15"/>
      <c r="F965" s="14"/>
      <c r="G965" s="14"/>
      <c r="H965" s="14"/>
      <c r="I965" s="14"/>
      <c r="J965" s="14"/>
      <c r="K965" s="14"/>
      <c r="L965" s="14"/>
    </row>
    <row r="966" spans="2:12" ht="15" x14ac:dyDescent="0.25">
      <c r="B966" s="14"/>
      <c r="D966" s="61"/>
      <c r="E966" s="15"/>
      <c r="F966" s="14"/>
      <c r="G966" s="14"/>
      <c r="H966" s="14"/>
      <c r="I966" s="14"/>
      <c r="J966" s="14"/>
      <c r="K966" s="14"/>
      <c r="L966" s="14"/>
    </row>
    <row r="967" spans="2:12" ht="15" x14ac:dyDescent="0.25">
      <c r="B967" s="14"/>
      <c r="D967" s="61"/>
      <c r="E967" s="15"/>
      <c r="F967" s="14"/>
      <c r="G967" s="14"/>
      <c r="H967" s="14"/>
      <c r="I967" s="14"/>
      <c r="J967" s="14"/>
      <c r="K967" s="14"/>
      <c r="L967" s="14"/>
    </row>
    <row r="968" spans="2:12" ht="15" x14ac:dyDescent="0.25">
      <c r="B968" s="14"/>
      <c r="D968" s="61"/>
      <c r="E968" s="15"/>
      <c r="F968" s="14"/>
      <c r="G968" s="14"/>
      <c r="H968" s="14"/>
      <c r="I968" s="14"/>
      <c r="J968" s="14"/>
      <c r="K968" s="14"/>
      <c r="L968" s="14"/>
    </row>
    <row r="969" spans="2:12" ht="15" x14ac:dyDescent="0.25">
      <c r="B969" s="14"/>
      <c r="D969" s="61"/>
      <c r="E969" s="15"/>
      <c r="F969" s="14"/>
      <c r="G969" s="14"/>
      <c r="H969" s="14"/>
      <c r="I969" s="14"/>
      <c r="J969" s="14"/>
      <c r="K969" s="14"/>
      <c r="L969" s="14"/>
    </row>
    <row r="970" spans="2:12" ht="15" x14ac:dyDescent="0.25">
      <c r="B970" s="14"/>
      <c r="D970" s="61"/>
      <c r="E970" s="15"/>
      <c r="F970" s="14"/>
      <c r="G970" s="14"/>
      <c r="H970" s="14"/>
      <c r="I970" s="14"/>
      <c r="J970" s="14"/>
      <c r="K970" s="14"/>
      <c r="L970" s="14"/>
    </row>
    <row r="971" spans="2:12" ht="15" x14ac:dyDescent="0.25">
      <c r="B971" s="14"/>
      <c r="D971" s="61"/>
      <c r="E971" s="15"/>
      <c r="F971" s="14"/>
      <c r="G971" s="14"/>
      <c r="H971" s="14"/>
      <c r="I971" s="14"/>
      <c r="J971" s="14"/>
      <c r="K971" s="14"/>
      <c r="L971" s="14"/>
    </row>
    <row r="972" spans="2:12" ht="15" x14ac:dyDescent="0.25">
      <c r="B972" s="14"/>
      <c r="D972" s="61"/>
      <c r="E972" s="15"/>
      <c r="F972" s="14"/>
      <c r="G972" s="14"/>
      <c r="H972" s="14"/>
      <c r="I972" s="14"/>
      <c r="J972" s="14"/>
      <c r="K972" s="14"/>
      <c r="L972" s="14"/>
    </row>
    <row r="973" spans="2:12" ht="15" x14ac:dyDescent="0.25">
      <c r="B973" s="14"/>
      <c r="D973" s="61"/>
      <c r="E973" s="15"/>
      <c r="F973" s="14"/>
      <c r="G973" s="14"/>
      <c r="H973" s="14"/>
      <c r="I973" s="14"/>
      <c r="J973" s="14"/>
      <c r="K973" s="14"/>
      <c r="L973" s="14"/>
    </row>
    <row r="974" spans="2:12" ht="15" x14ac:dyDescent="0.25">
      <c r="B974" s="14"/>
      <c r="D974" s="61"/>
      <c r="E974" s="15"/>
      <c r="F974" s="14"/>
      <c r="G974" s="14"/>
      <c r="H974" s="14"/>
      <c r="I974" s="14"/>
      <c r="J974" s="14"/>
      <c r="K974" s="14"/>
      <c r="L974" s="14"/>
    </row>
    <row r="975" spans="2:12" ht="15" x14ac:dyDescent="0.25">
      <c r="B975" s="14"/>
      <c r="D975" s="61"/>
      <c r="E975" s="15"/>
      <c r="F975" s="14"/>
      <c r="G975" s="14"/>
      <c r="H975" s="14"/>
      <c r="I975" s="14"/>
      <c r="J975" s="14"/>
      <c r="K975" s="14"/>
      <c r="L975" s="14"/>
    </row>
    <row r="976" spans="2:12" ht="15" x14ac:dyDescent="0.25">
      <c r="B976" s="14"/>
      <c r="D976" s="61"/>
      <c r="E976" s="15"/>
      <c r="F976" s="14"/>
      <c r="G976" s="14"/>
      <c r="H976" s="14"/>
      <c r="I976" s="14"/>
      <c r="J976" s="14"/>
      <c r="K976" s="14"/>
      <c r="L976" s="14"/>
    </row>
    <row r="977" spans="2:12" ht="15" x14ac:dyDescent="0.25">
      <c r="B977" s="14"/>
      <c r="D977" s="61"/>
      <c r="E977" s="15"/>
      <c r="F977" s="14"/>
      <c r="G977" s="14"/>
      <c r="H977" s="14"/>
      <c r="I977" s="14"/>
      <c r="J977" s="14"/>
      <c r="K977" s="14"/>
      <c r="L977" s="14"/>
    </row>
    <row r="978" spans="2:12" ht="15" x14ac:dyDescent="0.25">
      <c r="B978" s="14"/>
      <c r="D978" s="61"/>
      <c r="E978" s="15"/>
      <c r="F978" s="14"/>
      <c r="G978" s="14"/>
      <c r="H978" s="14"/>
      <c r="I978" s="14"/>
      <c r="J978" s="14"/>
      <c r="K978" s="14"/>
      <c r="L978" s="14"/>
    </row>
    <row r="979" spans="2:12" ht="15" x14ac:dyDescent="0.25">
      <c r="B979" s="14"/>
      <c r="D979" s="61"/>
      <c r="E979" s="15"/>
      <c r="F979" s="14"/>
      <c r="G979" s="14"/>
      <c r="H979" s="14"/>
      <c r="I979" s="14"/>
      <c r="J979" s="14"/>
      <c r="K979" s="14"/>
      <c r="L979" s="14"/>
    </row>
    <row r="980" spans="2:12" ht="15" x14ac:dyDescent="0.25">
      <c r="B980" s="14"/>
      <c r="D980" s="61"/>
      <c r="E980" s="15"/>
      <c r="F980" s="14"/>
      <c r="G980" s="14"/>
      <c r="H980" s="14"/>
      <c r="I980" s="14"/>
      <c r="J980" s="14"/>
      <c r="K980" s="14"/>
      <c r="L980" s="14"/>
    </row>
    <row r="981" spans="2:12" ht="15" x14ac:dyDescent="0.25">
      <c r="B981" s="14"/>
      <c r="D981" s="61"/>
      <c r="E981" s="15"/>
      <c r="F981" s="14"/>
      <c r="G981" s="14"/>
      <c r="H981" s="14"/>
      <c r="I981" s="14"/>
      <c r="J981" s="14"/>
      <c r="K981" s="14"/>
      <c r="L981" s="14"/>
    </row>
    <row r="982" spans="2:12" ht="15" x14ac:dyDescent="0.25">
      <c r="B982" s="14"/>
      <c r="D982" s="61"/>
      <c r="E982" s="15"/>
      <c r="F982" s="14"/>
      <c r="G982" s="14"/>
      <c r="H982" s="14"/>
      <c r="I982" s="14"/>
      <c r="J982" s="14"/>
      <c r="K982" s="14"/>
      <c r="L982" s="14"/>
    </row>
    <row r="983" spans="2:12" ht="15" x14ac:dyDescent="0.25">
      <c r="B983" s="14"/>
      <c r="D983" s="61"/>
      <c r="E983" s="15"/>
      <c r="F983" s="14"/>
      <c r="G983" s="14"/>
      <c r="H983" s="14"/>
      <c r="I983" s="14"/>
      <c r="J983" s="14"/>
      <c r="K983" s="14"/>
      <c r="L983" s="14"/>
    </row>
    <row r="984" spans="2:12" ht="15" x14ac:dyDescent="0.25">
      <c r="B984" s="14"/>
      <c r="D984" s="61"/>
      <c r="E984" s="15"/>
      <c r="F984" s="14"/>
      <c r="G984" s="14"/>
      <c r="H984" s="14"/>
      <c r="I984" s="14"/>
      <c r="J984" s="14"/>
      <c r="K984" s="14"/>
      <c r="L984" s="14"/>
    </row>
    <row r="985" spans="2:12" ht="15" x14ac:dyDescent="0.25">
      <c r="B985" s="14"/>
      <c r="D985" s="61"/>
      <c r="E985" s="15"/>
      <c r="F985" s="14"/>
      <c r="G985" s="14"/>
      <c r="H985" s="14"/>
      <c r="I985" s="14"/>
      <c r="J985" s="14"/>
      <c r="K985" s="14"/>
      <c r="L985" s="14"/>
    </row>
    <row r="986" spans="2:12" ht="15" x14ac:dyDescent="0.25">
      <c r="B986" s="14"/>
      <c r="D986" s="61"/>
      <c r="E986" s="15"/>
      <c r="F986" s="14"/>
      <c r="G986" s="14"/>
      <c r="H986" s="14"/>
      <c r="I986" s="14"/>
      <c r="J986" s="14"/>
      <c r="K986" s="14"/>
      <c r="L986" s="14"/>
    </row>
    <row r="987" spans="2:12" ht="15" x14ac:dyDescent="0.25">
      <c r="B987" s="14"/>
      <c r="D987" s="61"/>
      <c r="E987" s="15"/>
      <c r="F987" s="14"/>
      <c r="G987" s="14"/>
      <c r="H987" s="14"/>
      <c r="I987" s="14"/>
      <c r="J987" s="14"/>
      <c r="K987" s="14"/>
      <c r="L987" s="14"/>
    </row>
    <row r="988" spans="2:12" ht="15" x14ac:dyDescent="0.25">
      <c r="B988" s="14"/>
      <c r="D988" s="61"/>
      <c r="E988" s="15"/>
      <c r="F988" s="14"/>
      <c r="G988" s="14"/>
      <c r="H988" s="14"/>
      <c r="I988" s="14"/>
      <c r="J988" s="14"/>
      <c r="K988" s="14"/>
      <c r="L988" s="14"/>
    </row>
    <row r="989" spans="2:12" ht="15" x14ac:dyDescent="0.25">
      <c r="B989" s="14"/>
      <c r="D989" s="61"/>
      <c r="E989" s="15"/>
      <c r="F989" s="14"/>
      <c r="G989" s="14"/>
      <c r="H989" s="14"/>
      <c r="I989" s="14"/>
      <c r="J989" s="14"/>
      <c r="K989" s="14"/>
      <c r="L989" s="14"/>
    </row>
    <row r="990" spans="2:12" ht="15" x14ac:dyDescent="0.25">
      <c r="B990" s="14"/>
      <c r="D990" s="61"/>
      <c r="E990" s="15"/>
      <c r="F990" s="14"/>
      <c r="G990" s="14"/>
      <c r="H990" s="14"/>
      <c r="I990" s="14"/>
      <c r="J990" s="14"/>
      <c r="K990" s="14"/>
      <c r="L990" s="14"/>
    </row>
    <row r="991" spans="2:12" ht="15" x14ac:dyDescent="0.25">
      <c r="B991" s="14"/>
      <c r="D991" s="61"/>
      <c r="E991" s="15"/>
      <c r="F991" s="14"/>
      <c r="G991" s="14"/>
      <c r="H991" s="14"/>
      <c r="I991" s="14"/>
      <c r="J991" s="14"/>
      <c r="K991" s="14"/>
      <c r="L991" s="14"/>
    </row>
    <row r="992" spans="2:12" ht="15" x14ac:dyDescent="0.25">
      <c r="B992" s="14"/>
      <c r="D992" s="61"/>
      <c r="E992" s="15"/>
      <c r="F992" s="14"/>
      <c r="G992" s="14"/>
      <c r="H992" s="14"/>
      <c r="I992" s="14"/>
      <c r="J992" s="14"/>
      <c r="K992" s="14"/>
      <c r="L992" s="14"/>
    </row>
    <row r="993" spans="2:12" ht="15" x14ac:dyDescent="0.25">
      <c r="B993" s="14"/>
      <c r="D993" s="61"/>
      <c r="E993" s="15"/>
      <c r="F993" s="14"/>
      <c r="G993" s="14"/>
      <c r="H993" s="14"/>
      <c r="I993" s="14"/>
      <c r="J993" s="14"/>
      <c r="K993" s="14"/>
      <c r="L993" s="14"/>
    </row>
    <row r="994" spans="2:12" ht="15" x14ac:dyDescent="0.25">
      <c r="B994" s="14"/>
      <c r="D994" s="61"/>
      <c r="E994" s="15"/>
      <c r="F994" s="14"/>
      <c r="G994" s="14"/>
      <c r="H994" s="14"/>
      <c r="I994" s="14"/>
      <c r="J994" s="14"/>
      <c r="K994" s="14"/>
      <c r="L994" s="14"/>
    </row>
    <row r="995" spans="2:12" ht="15" x14ac:dyDescent="0.25">
      <c r="B995" s="14"/>
      <c r="D995" s="61"/>
      <c r="E995" s="15"/>
      <c r="F995" s="14"/>
      <c r="G995" s="14"/>
      <c r="H995" s="14"/>
      <c r="I995" s="14"/>
      <c r="J995" s="14"/>
      <c r="K995" s="14"/>
      <c r="L995" s="14"/>
    </row>
    <row r="996" spans="2:12" ht="15" x14ac:dyDescent="0.25">
      <c r="B996" s="14"/>
      <c r="D996" s="61"/>
      <c r="E996" s="15"/>
      <c r="F996" s="14"/>
      <c r="G996" s="14"/>
      <c r="H996" s="14"/>
      <c r="I996" s="14"/>
      <c r="J996" s="14"/>
      <c r="K996" s="14"/>
      <c r="L996" s="14"/>
    </row>
    <row r="997" spans="2:12" ht="15" x14ac:dyDescent="0.25">
      <c r="B997" s="14"/>
      <c r="D997" s="61"/>
      <c r="E997" s="15"/>
      <c r="F997" s="14"/>
      <c r="G997" s="14"/>
      <c r="H997" s="14"/>
      <c r="I997" s="14"/>
      <c r="J997" s="14"/>
      <c r="K997" s="14"/>
      <c r="L997" s="14"/>
    </row>
    <row r="998" spans="2:12" ht="15" x14ac:dyDescent="0.25">
      <c r="B998" s="14"/>
      <c r="D998" s="61"/>
      <c r="E998" s="15"/>
      <c r="F998" s="14"/>
      <c r="G998" s="14"/>
      <c r="H998" s="14"/>
      <c r="I998" s="14"/>
      <c r="J998" s="14"/>
      <c r="K998" s="14"/>
      <c r="L998" s="14"/>
    </row>
    <row r="999" spans="2:12" ht="15" x14ac:dyDescent="0.25">
      <c r="B999" s="14"/>
      <c r="D999" s="61"/>
      <c r="E999" s="15"/>
      <c r="F999" s="14"/>
      <c r="G999" s="14"/>
      <c r="H999" s="14"/>
      <c r="I999" s="14"/>
      <c r="J999" s="14"/>
      <c r="K999" s="14"/>
      <c r="L999" s="14"/>
    </row>
    <row r="1000" spans="2:12" ht="15" x14ac:dyDescent="0.25">
      <c r="B1000" s="14"/>
      <c r="D1000" s="61"/>
      <c r="E1000" s="15"/>
      <c r="F1000" s="14"/>
      <c r="G1000" s="14"/>
      <c r="H1000" s="14"/>
      <c r="I1000" s="14"/>
      <c r="J1000" s="14"/>
      <c r="K1000" s="14"/>
      <c r="L1000" s="14"/>
    </row>
    <row r="1001" spans="2:12" ht="15" x14ac:dyDescent="0.25">
      <c r="B1001" s="14"/>
      <c r="D1001" s="61"/>
      <c r="E1001" s="15"/>
      <c r="F1001" s="14"/>
      <c r="G1001" s="14"/>
      <c r="H1001" s="14"/>
      <c r="I1001" s="14"/>
      <c r="J1001" s="14"/>
      <c r="K1001" s="14"/>
      <c r="L1001" s="14"/>
    </row>
    <row r="1002" spans="2:12" ht="15" x14ac:dyDescent="0.25">
      <c r="B1002" s="14"/>
      <c r="D1002" s="61"/>
      <c r="E1002" s="15"/>
      <c r="F1002" s="14"/>
      <c r="G1002" s="14"/>
      <c r="H1002" s="14"/>
      <c r="I1002" s="14"/>
      <c r="J1002" s="14"/>
      <c r="K1002" s="14"/>
      <c r="L1002" s="14"/>
    </row>
    <row r="1003" spans="2:12" ht="15" x14ac:dyDescent="0.25">
      <c r="B1003" s="14"/>
      <c r="D1003" s="61"/>
      <c r="E1003" s="15"/>
      <c r="F1003" s="14"/>
      <c r="G1003" s="14"/>
      <c r="H1003" s="14"/>
      <c r="I1003" s="14"/>
      <c r="J1003" s="14"/>
      <c r="K1003" s="14"/>
      <c r="L1003" s="14"/>
    </row>
    <row r="1004" spans="2:12" ht="15" x14ac:dyDescent="0.25">
      <c r="B1004" s="14"/>
      <c r="D1004" s="61"/>
      <c r="E1004" s="15"/>
      <c r="F1004" s="14"/>
      <c r="G1004" s="14"/>
      <c r="H1004" s="14"/>
      <c r="I1004" s="14"/>
      <c r="J1004" s="14"/>
      <c r="K1004" s="14"/>
      <c r="L1004" s="14"/>
    </row>
    <row r="1005" spans="2:12" ht="15" x14ac:dyDescent="0.25">
      <c r="B1005" s="14"/>
      <c r="D1005" s="61"/>
      <c r="E1005" s="15"/>
      <c r="F1005" s="14"/>
      <c r="G1005" s="14"/>
      <c r="H1005" s="14"/>
      <c r="I1005" s="14"/>
      <c r="J1005" s="14"/>
      <c r="K1005" s="14"/>
      <c r="L1005" s="14"/>
    </row>
    <row r="1006" spans="2:12" ht="15" x14ac:dyDescent="0.25">
      <c r="B1006" s="14"/>
      <c r="D1006" s="61"/>
      <c r="E1006" s="15"/>
      <c r="F1006" s="14"/>
      <c r="G1006" s="14"/>
      <c r="H1006" s="14"/>
      <c r="I1006" s="14"/>
      <c r="J1006" s="14"/>
      <c r="K1006" s="14"/>
      <c r="L1006" s="14"/>
    </row>
    <row r="1007" spans="2:12" ht="15" x14ac:dyDescent="0.25">
      <c r="B1007" s="14"/>
      <c r="D1007" s="61"/>
      <c r="E1007" s="15"/>
      <c r="F1007" s="14"/>
      <c r="G1007" s="14"/>
      <c r="H1007" s="14"/>
      <c r="I1007" s="14"/>
      <c r="J1007" s="14"/>
      <c r="K1007" s="14"/>
      <c r="L1007" s="14"/>
    </row>
    <row r="1008" spans="2:12" ht="15" x14ac:dyDescent="0.25">
      <c r="B1008" s="14"/>
      <c r="D1008" s="61"/>
      <c r="E1008" s="15"/>
      <c r="F1008" s="14"/>
      <c r="G1008" s="14"/>
      <c r="H1008" s="14"/>
      <c r="I1008" s="14"/>
      <c r="J1008" s="14"/>
      <c r="K1008" s="14"/>
      <c r="L1008" s="14"/>
    </row>
    <row r="1009" spans="2:12" ht="15" x14ac:dyDescent="0.25">
      <c r="B1009" s="14"/>
      <c r="D1009" s="61"/>
      <c r="E1009" s="15"/>
      <c r="F1009" s="14"/>
      <c r="G1009" s="14"/>
      <c r="H1009" s="14"/>
      <c r="I1009" s="14"/>
      <c r="J1009" s="14"/>
      <c r="K1009" s="14"/>
      <c r="L1009" s="14"/>
    </row>
    <row r="1010" spans="2:12" ht="15" x14ac:dyDescent="0.25">
      <c r="B1010" s="14"/>
      <c r="D1010" s="61"/>
      <c r="E1010" s="15"/>
      <c r="F1010" s="14"/>
      <c r="G1010" s="14"/>
      <c r="H1010" s="14"/>
      <c r="I1010" s="14"/>
      <c r="J1010" s="14"/>
      <c r="K1010" s="14"/>
      <c r="L1010" s="14"/>
    </row>
    <row r="1011" spans="2:12" ht="15" x14ac:dyDescent="0.25">
      <c r="B1011" s="14"/>
      <c r="D1011" s="61"/>
      <c r="E1011" s="15"/>
      <c r="F1011" s="14"/>
      <c r="G1011" s="14"/>
      <c r="H1011" s="14"/>
      <c r="I1011" s="14"/>
      <c r="J1011" s="14"/>
      <c r="K1011" s="14"/>
      <c r="L1011" s="14"/>
    </row>
    <row r="1012" spans="2:12" ht="15" x14ac:dyDescent="0.25">
      <c r="B1012" s="14"/>
      <c r="D1012" s="61"/>
      <c r="E1012" s="15"/>
      <c r="F1012" s="14"/>
      <c r="G1012" s="14"/>
      <c r="H1012" s="14"/>
      <c r="I1012" s="14"/>
      <c r="J1012" s="14"/>
      <c r="K1012" s="14"/>
      <c r="L1012" s="14"/>
    </row>
    <row r="1013" spans="2:12" ht="15" x14ac:dyDescent="0.25">
      <c r="B1013" s="14"/>
      <c r="D1013" s="61"/>
      <c r="E1013" s="15"/>
      <c r="F1013" s="14"/>
      <c r="G1013" s="14"/>
      <c r="H1013" s="14"/>
      <c r="I1013" s="14"/>
      <c r="J1013" s="14"/>
      <c r="K1013" s="14"/>
      <c r="L1013" s="14"/>
    </row>
    <row r="1014" spans="2:12" ht="15" x14ac:dyDescent="0.25">
      <c r="B1014" s="14"/>
      <c r="D1014" s="61"/>
      <c r="E1014" s="15"/>
      <c r="F1014" s="14"/>
      <c r="G1014" s="14"/>
      <c r="H1014" s="14"/>
      <c r="I1014" s="14"/>
      <c r="J1014" s="14"/>
      <c r="K1014" s="14"/>
      <c r="L1014" s="14"/>
    </row>
    <row r="1015" spans="2:12" ht="15" x14ac:dyDescent="0.25">
      <c r="B1015" s="14"/>
      <c r="D1015" s="61"/>
      <c r="E1015" s="15"/>
      <c r="F1015" s="14"/>
      <c r="G1015" s="14"/>
      <c r="H1015" s="14"/>
      <c r="I1015" s="14"/>
      <c r="J1015" s="14"/>
      <c r="K1015" s="14"/>
      <c r="L1015" s="14"/>
    </row>
    <row r="1016" spans="2:12" ht="15" x14ac:dyDescent="0.25">
      <c r="B1016" s="14"/>
      <c r="D1016" s="61"/>
      <c r="E1016" s="15"/>
      <c r="F1016" s="14"/>
      <c r="G1016" s="14"/>
      <c r="H1016" s="14"/>
      <c r="I1016" s="14"/>
      <c r="J1016" s="14"/>
      <c r="K1016" s="14"/>
      <c r="L1016" s="14"/>
    </row>
    <row r="1017" spans="2:12" ht="15" x14ac:dyDescent="0.25">
      <c r="B1017" s="14"/>
      <c r="D1017" s="61"/>
      <c r="E1017" s="15"/>
      <c r="F1017" s="14"/>
      <c r="G1017" s="14"/>
      <c r="H1017" s="14"/>
      <c r="I1017" s="14"/>
      <c r="J1017" s="14"/>
      <c r="K1017" s="14"/>
      <c r="L1017" s="14"/>
    </row>
    <row r="1018" spans="2:12" ht="15" x14ac:dyDescent="0.25">
      <c r="B1018" s="14"/>
      <c r="D1018" s="61"/>
      <c r="E1018" s="15"/>
      <c r="F1018" s="14"/>
      <c r="G1018" s="14"/>
      <c r="H1018" s="14"/>
      <c r="I1018" s="14"/>
      <c r="J1018" s="14"/>
      <c r="K1018" s="14"/>
      <c r="L1018" s="14"/>
    </row>
    <row r="1019" spans="2:12" ht="15" x14ac:dyDescent="0.25">
      <c r="B1019" s="14"/>
      <c r="D1019" s="61"/>
      <c r="E1019" s="15"/>
      <c r="F1019" s="14"/>
      <c r="G1019" s="14"/>
      <c r="H1019" s="14"/>
      <c r="I1019" s="14"/>
      <c r="J1019" s="14"/>
      <c r="K1019" s="14"/>
      <c r="L1019" s="14"/>
    </row>
    <row r="1020" spans="2:12" ht="15" x14ac:dyDescent="0.25">
      <c r="B1020" s="14"/>
      <c r="D1020" s="61"/>
      <c r="E1020" s="15"/>
      <c r="F1020" s="14"/>
      <c r="G1020" s="14"/>
      <c r="H1020" s="14"/>
      <c r="I1020" s="14"/>
      <c r="J1020" s="14"/>
      <c r="K1020" s="14"/>
      <c r="L1020" s="14"/>
    </row>
    <row r="1021" spans="2:12" ht="15" x14ac:dyDescent="0.25">
      <c r="B1021" s="14"/>
      <c r="D1021" s="61"/>
      <c r="E1021" s="15"/>
      <c r="F1021" s="14"/>
      <c r="G1021" s="14"/>
      <c r="H1021" s="14"/>
      <c r="I1021" s="14"/>
      <c r="J1021" s="14"/>
      <c r="K1021" s="14"/>
      <c r="L1021" s="14"/>
    </row>
    <row r="1022" spans="2:12" ht="15" x14ac:dyDescent="0.25">
      <c r="B1022" s="14"/>
      <c r="D1022" s="61"/>
      <c r="E1022" s="15"/>
      <c r="F1022" s="14"/>
      <c r="G1022" s="14"/>
      <c r="H1022" s="14"/>
      <c r="I1022" s="14"/>
      <c r="J1022" s="14"/>
      <c r="K1022" s="14"/>
      <c r="L1022" s="14"/>
    </row>
    <row r="1023" spans="2:12" ht="15" x14ac:dyDescent="0.25">
      <c r="B1023" s="14"/>
      <c r="D1023" s="61"/>
      <c r="E1023" s="15"/>
      <c r="F1023" s="14"/>
      <c r="G1023" s="14"/>
      <c r="H1023" s="14"/>
      <c r="I1023" s="14"/>
      <c r="J1023" s="14"/>
      <c r="K1023" s="14"/>
      <c r="L1023" s="14"/>
    </row>
    <row r="1024" spans="2:12" ht="15" x14ac:dyDescent="0.25">
      <c r="B1024" s="14"/>
      <c r="D1024" s="61"/>
      <c r="E1024" s="15"/>
      <c r="F1024" s="14"/>
      <c r="G1024" s="14"/>
      <c r="H1024" s="14"/>
      <c r="I1024" s="14"/>
      <c r="J1024" s="14"/>
      <c r="K1024" s="14"/>
      <c r="L1024" s="14"/>
    </row>
    <row r="1025" spans="2:12" ht="15" x14ac:dyDescent="0.25">
      <c r="B1025" s="14"/>
      <c r="D1025" s="61"/>
      <c r="E1025" s="15"/>
      <c r="F1025" s="14"/>
      <c r="G1025" s="14"/>
      <c r="H1025" s="14"/>
      <c r="I1025" s="14"/>
      <c r="J1025" s="14"/>
      <c r="K1025" s="14"/>
      <c r="L1025" s="14"/>
    </row>
    <row r="1026" spans="2:12" ht="15" x14ac:dyDescent="0.25">
      <c r="B1026" s="14"/>
      <c r="D1026" s="61"/>
      <c r="E1026" s="15"/>
      <c r="F1026" s="14"/>
      <c r="G1026" s="14"/>
      <c r="H1026" s="14"/>
      <c r="I1026" s="14"/>
      <c r="J1026" s="14"/>
      <c r="K1026" s="14"/>
      <c r="L1026" s="14"/>
    </row>
    <row r="1027" spans="2:12" ht="15" x14ac:dyDescent="0.25">
      <c r="B1027" s="14"/>
      <c r="D1027" s="61"/>
      <c r="E1027" s="15"/>
      <c r="F1027" s="14"/>
      <c r="G1027" s="14"/>
      <c r="H1027" s="14"/>
      <c r="I1027" s="14"/>
      <c r="J1027" s="14"/>
      <c r="K1027" s="14"/>
      <c r="L1027" s="14"/>
    </row>
    <row r="1028" spans="2:12" ht="15" x14ac:dyDescent="0.25">
      <c r="B1028" s="14"/>
      <c r="D1028" s="61"/>
      <c r="E1028" s="15"/>
      <c r="F1028" s="14"/>
      <c r="G1028" s="14"/>
      <c r="H1028" s="14"/>
      <c r="I1028" s="14"/>
      <c r="J1028" s="14"/>
      <c r="K1028" s="14"/>
      <c r="L1028" s="14"/>
    </row>
    <row r="1029" spans="2:12" ht="15" x14ac:dyDescent="0.25">
      <c r="B1029" s="14"/>
      <c r="D1029" s="61"/>
      <c r="E1029" s="15"/>
      <c r="F1029" s="14"/>
      <c r="G1029" s="14"/>
      <c r="H1029" s="14"/>
      <c r="I1029" s="14"/>
      <c r="J1029" s="14"/>
      <c r="K1029" s="14"/>
      <c r="L1029" s="14"/>
    </row>
    <row r="1030" spans="2:12" ht="15" x14ac:dyDescent="0.25">
      <c r="B1030" s="14"/>
      <c r="D1030" s="61"/>
      <c r="E1030" s="15"/>
      <c r="F1030" s="14"/>
      <c r="G1030" s="14"/>
      <c r="H1030" s="14"/>
      <c r="I1030" s="14"/>
      <c r="J1030" s="14"/>
      <c r="K1030" s="14"/>
      <c r="L1030" s="14"/>
    </row>
    <row r="1031" spans="2:12" ht="15" x14ac:dyDescent="0.25">
      <c r="B1031" s="14"/>
      <c r="D1031" s="61"/>
      <c r="E1031" s="15"/>
      <c r="F1031" s="14"/>
      <c r="G1031" s="14"/>
      <c r="H1031" s="14"/>
      <c r="I1031" s="14"/>
      <c r="J1031" s="14"/>
      <c r="K1031" s="14"/>
      <c r="L1031" s="14"/>
    </row>
    <row r="1032" spans="2:12" ht="15" x14ac:dyDescent="0.25">
      <c r="B1032" s="14"/>
      <c r="D1032" s="61"/>
      <c r="E1032" s="15"/>
      <c r="F1032" s="14"/>
      <c r="G1032" s="14"/>
      <c r="H1032" s="14"/>
      <c r="I1032" s="14"/>
      <c r="J1032" s="14"/>
      <c r="K1032" s="14"/>
      <c r="L1032" s="14"/>
    </row>
    <row r="1033" spans="2:12" ht="15" x14ac:dyDescent="0.25">
      <c r="B1033" s="14"/>
      <c r="D1033" s="61"/>
      <c r="E1033" s="15"/>
      <c r="F1033" s="14"/>
      <c r="G1033" s="14"/>
      <c r="H1033" s="14"/>
      <c r="I1033" s="14"/>
      <c r="J1033" s="14"/>
      <c r="K1033" s="14"/>
      <c r="L1033" s="14"/>
    </row>
    <row r="1034" spans="2:12" ht="15" x14ac:dyDescent="0.25">
      <c r="B1034" s="14"/>
      <c r="D1034" s="61"/>
      <c r="E1034" s="15"/>
      <c r="F1034" s="14"/>
      <c r="G1034" s="14"/>
      <c r="H1034" s="14"/>
      <c r="I1034" s="14"/>
      <c r="J1034" s="14"/>
      <c r="K1034" s="14"/>
      <c r="L1034" s="14"/>
    </row>
    <row r="1035" spans="2:12" ht="15" x14ac:dyDescent="0.25">
      <c r="B1035" s="14"/>
      <c r="D1035" s="61"/>
      <c r="E1035" s="15"/>
      <c r="F1035" s="14"/>
      <c r="G1035" s="14"/>
      <c r="H1035" s="14"/>
      <c r="I1035" s="14"/>
      <c r="J1035" s="14"/>
      <c r="K1035" s="14"/>
      <c r="L1035" s="14"/>
    </row>
    <row r="1036" spans="2:12" ht="15" x14ac:dyDescent="0.25">
      <c r="B1036" s="14"/>
      <c r="D1036" s="61"/>
      <c r="E1036" s="15"/>
      <c r="F1036" s="14"/>
      <c r="G1036" s="14"/>
      <c r="H1036" s="14"/>
      <c r="I1036" s="14"/>
      <c r="J1036" s="14"/>
      <c r="K1036" s="14"/>
      <c r="L1036" s="14"/>
    </row>
    <row r="1037" spans="2:12" ht="15" x14ac:dyDescent="0.25">
      <c r="B1037" s="14"/>
      <c r="D1037" s="61"/>
      <c r="E1037" s="15"/>
      <c r="F1037" s="14"/>
      <c r="G1037" s="14"/>
      <c r="H1037" s="14"/>
      <c r="I1037" s="14"/>
      <c r="J1037" s="14"/>
      <c r="K1037" s="14"/>
      <c r="L1037" s="14"/>
    </row>
    <row r="1038" spans="2:12" ht="15" x14ac:dyDescent="0.25">
      <c r="B1038" s="14"/>
      <c r="D1038" s="61"/>
      <c r="E1038" s="15"/>
      <c r="F1038" s="14"/>
      <c r="G1038" s="14"/>
      <c r="H1038" s="14"/>
      <c r="I1038" s="14"/>
      <c r="J1038" s="14"/>
      <c r="K1038" s="14"/>
      <c r="L1038" s="14"/>
    </row>
    <row r="1039" spans="2:12" ht="15" x14ac:dyDescent="0.25">
      <c r="B1039" s="14"/>
      <c r="D1039" s="61"/>
      <c r="E1039" s="15"/>
      <c r="F1039" s="14"/>
      <c r="G1039" s="14"/>
      <c r="H1039" s="14"/>
      <c r="I1039" s="14"/>
      <c r="J1039" s="14"/>
      <c r="K1039" s="14"/>
      <c r="L1039" s="14"/>
    </row>
    <row r="1040" spans="2:12" ht="15" x14ac:dyDescent="0.25">
      <c r="B1040" s="14"/>
      <c r="D1040" s="61"/>
      <c r="E1040" s="15"/>
      <c r="F1040" s="14"/>
      <c r="G1040" s="14"/>
      <c r="H1040" s="14"/>
      <c r="I1040" s="14"/>
      <c r="J1040" s="14"/>
      <c r="K1040" s="14"/>
      <c r="L1040" s="14"/>
    </row>
    <row r="1041" spans="2:12" ht="15" x14ac:dyDescent="0.25">
      <c r="B1041" s="14"/>
      <c r="D1041" s="61"/>
      <c r="E1041" s="15"/>
      <c r="F1041" s="14"/>
      <c r="G1041" s="14"/>
      <c r="H1041" s="14"/>
      <c r="I1041" s="14"/>
      <c r="J1041" s="14"/>
      <c r="K1041" s="14"/>
      <c r="L1041" s="14"/>
    </row>
    <row r="1042" spans="2:12" ht="15" x14ac:dyDescent="0.25">
      <c r="B1042" s="14"/>
      <c r="D1042" s="61"/>
      <c r="E1042" s="15"/>
      <c r="F1042" s="14"/>
      <c r="G1042" s="14"/>
      <c r="H1042" s="14"/>
      <c r="I1042" s="14"/>
      <c r="J1042" s="14"/>
      <c r="K1042" s="14"/>
      <c r="L1042" s="14"/>
    </row>
    <row r="1043" spans="2:12" ht="15" x14ac:dyDescent="0.25">
      <c r="B1043" s="14"/>
      <c r="D1043" s="61"/>
      <c r="E1043" s="15"/>
      <c r="F1043" s="14"/>
      <c r="G1043" s="14"/>
      <c r="H1043" s="14"/>
      <c r="I1043" s="14"/>
      <c r="J1043" s="14"/>
      <c r="K1043" s="14"/>
      <c r="L1043" s="14"/>
    </row>
    <row r="1044" spans="2:12" ht="15" x14ac:dyDescent="0.25">
      <c r="B1044" s="14"/>
      <c r="D1044" s="61"/>
      <c r="E1044" s="15"/>
      <c r="F1044" s="14"/>
      <c r="G1044" s="14"/>
      <c r="H1044" s="14"/>
      <c r="I1044" s="14"/>
      <c r="J1044" s="14"/>
      <c r="K1044" s="14"/>
      <c r="L1044" s="14"/>
    </row>
    <row r="1045" spans="2:12" ht="15" x14ac:dyDescent="0.25">
      <c r="B1045" s="14"/>
      <c r="D1045" s="61"/>
      <c r="E1045" s="15"/>
      <c r="F1045" s="14"/>
      <c r="G1045" s="14"/>
      <c r="H1045" s="14"/>
      <c r="I1045" s="14"/>
      <c r="J1045" s="14"/>
      <c r="K1045" s="14"/>
      <c r="L1045" s="14"/>
    </row>
    <row r="1046" spans="2:12" ht="15" x14ac:dyDescent="0.25">
      <c r="B1046" s="14"/>
      <c r="D1046" s="61"/>
      <c r="E1046" s="15"/>
      <c r="F1046" s="14"/>
      <c r="G1046" s="14"/>
      <c r="H1046" s="14"/>
      <c r="I1046" s="14"/>
      <c r="J1046" s="14"/>
      <c r="K1046" s="14"/>
      <c r="L1046" s="14"/>
    </row>
    <row r="1047" spans="2:12" ht="15" x14ac:dyDescent="0.25">
      <c r="B1047" s="14"/>
      <c r="D1047" s="61"/>
      <c r="E1047" s="15"/>
      <c r="F1047" s="14"/>
      <c r="G1047" s="14"/>
      <c r="H1047" s="14"/>
      <c r="I1047" s="14"/>
      <c r="J1047" s="14"/>
      <c r="K1047" s="14"/>
      <c r="L1047" s="14"/>
    </row>
    <row r="1048" spans="2:12" ht="15" x14ac:dyDescent="0.25">
      <c r="B1048" s="14"/>
      <c r="D1048" s="61"/>
      <c r="E1048" s="15"/>
      <c r="F1048" s="14"/>
      <c r="G1048" s="14"/>
      <c r="H1048" s="14"/>
      <c r="I1048" s="14"/>
      <c r="J1048" s="14"/>
      <c r="K1048" s="14"/>
      <c r="L1048" s="14"/>
    </row>
    <row r="1049" spans="2:12" ht="15" x14ac:dyDescent="0.25">
      <c r="B1049" s="14"/>
      <c r="D1049" s="61"/>
      <c r="E1049" s="15"/>
      <c r="F1049" s="14"/>
      <c r="G1049" s="14"/>
      <c r="H1049" s="14"/>
      <c r="I1049" s="14"/>
      <c r="J1049" s="14"/>
      <c r="K1049" s="14"/>
      <c r="L1049" s="14"/>
    </row>
    <row r="1050" spans="2:12" ht="15" x14ac:dyDescent="0.25">
      <c r="B1050" s="14"/>
      <c r="D1050" s="61"/>
      <c r="E1050" s="15"/>
      <c r="F1050" s="14"/>
      <c r="G1050" s="14"/>
      <c r="H1050" s="14"/>
      <c r="I1050" s="14"/>
      <c r="J1050" s="14"/>
      <c r="K1050" s="14"/>
      <c r="L1050" s="14"/>
    </row>
    <row r="1051" spans="2:12" ht="15" x14ac:dyDescent="0.25">
      <c r="B1051" s="14"/>
      <c r="D1051" s="61"/>
      <c r="E1051" s="15"/>
      <c r="F1051" s="14"/>
      <c r="G1051" s="14"/>
      <c r="H1051" s="14"/>
      <c r="I1051" s="14"/>
      <c r="J1051" s="14"/>
      <c r="K1051" s="14"/>
      <c r="L1051" s="14"/>
    </row>
    <row r="1052" spans="2:12" ht="15" x14ac:dyDescent="0.25">
      <c r="B1052" s="14"/>
      <c r="D1052" s="61"/>
      <c r="E1052" s="15"/>
      <c r="F1052" s="14"/>
      <c r="G1052" s="14"/>
      <c r="H1052" s="14"/>
      <c r="I1052" s="14"/>
      <c r="J1052" s="14"/>
      <c r="K1052" s="14"/>
      <c r="L1052" s="14"/>
    </row>
    <row r="1053" spans="2:12" ht="15" x14ac:dyDescent="0.25">
      <c r="B1053" s="14"/>
      <c r="D1053" s="61"/>
      <c r="E1053" s="15"/>
      <c r="F1053" s="14"/>
      <c r="G1053" s="14"/>
      <c r="H1053" s="14"/>
      <c r="I1053" s="14"/>
      <c r="J1053" s="14"/>
      <c r="K1053" s="14"/>
      <c r="L1053" s="14"/>
    </row>
    <row r="1054" spans="2:12" ht="15" x14ac:dyDescent="0.25">
      <c r="B1054" s="14"/>
      <c r="D1054" s="61"/>
      <c r="E1054" s="15"/>
      <c r="F1054" s="14"/>
      <c r="G1054" s="14"/>
      <c r="H1054" s="14"/>
      <c r="I1054" s="14"/>
      <c r="J1054" s="14"/>
      <c r="K1054" s="14"/>
      <c r="L1054" s="14"/>
    </row>
    <row r="1055" spans="2:12" ht="15" x14ac:dyDescent="0.25">
      <c r="B1055" s="14"/>
      <c r="D1055" s="61"/>
      <c r="E1055" s="15"/>
      <c r="F1055" s="14"/>
      <c r="G1055" s="14"/>
      <c r="H1055" s="14"/>
      <c r="I1055" s="14"/>
      <c r="J1055" s="14"/>
      <c r="K1055" s="14"/>
      <c r="L1055" s="14"/>
    </row>
    <row r="1056" spans="2:12" ht="15" x14ac:dyDescent="0.25">
      <c r="B1056" s="14"/>
      <c r="D1056" s="61"/>
      <c r="E1056" s="15"/>
      <c r="F1056" s="14"/>
      <c r="G1056" s="14"/>
      <c r="H1056" s="14"/>
      <c r="I1056" s="14"/>
      <c r="J1056" s="14"/>
      <c r="K1056" s="14"/>
      <c r="L1056" s="14"/>
    </row>
    <row r="1057" spans="2:12" ht="15" x14ac:dyDescent="0.25">
      <c r="B1057" s="14"/>
      <c r="D1057" s="61"/>
      <c r="E1057" s="15"/>
      <c r="F1057" s="14"/>
      <c r="G1057" s="14"/>
      <c r="H1057" s="14"/>
      <c r="I1057" s="14"/>
      <c r="J1057" s="14"/>
      <c r="K1057" s="14"/>
      <c r="L1057" s="14"/>
    </row>
    <row r="1058" spans="2:12" ht="15" x14ac:dyDescent="0.25">
      <c r="B1058" s="14"/>
      <c r="D1058" s="61"/>
      <c r="E1058" s="15"/>
      <c r="F1058" s="14"/>
      <c r="G1058" s="14"/>
      <c r="H1058" s="14"/>
      <c r="I1058" s="14"/>
      <c r="J1058" s="14"/>
      <c r="K1058" s="14"/>
      <c r="L1058" s="14"/>
    </row>
    <row r="1059" spans="2:12" ht="15" x14ac:dyDescent="0.25">
      <c r="B1059" s="14"/>
      <c r="D1059" s="61"/>
      <c r="E1059" s="15"/>
      <c r="F1059" s="14"/>
      <c r="G1059" s="14"/>
      <c r="H1059" s="14"/>
      <c r="I1059" s="14"/>
      <c r="J1059" s="14"/>
      <c r="K1059" s="14"/>
      <c r="L1059" s="14"/>
    </row>
    <row r="1060" spans="2:12" ht="15" x14ac:dyDescent="0.25">
      <c r="B1060" s="14"/>
      <c r="D1060" s="61"/>
      <c r="E1060" s="15"/>
      <c r="F1060" s="14"/>
      <c r="G1060" s="14"/>
      <c r="H1060" s="14"/>
      <c r="I1060" s="14"/>
      <c r="J1060" s="14"/>
      <c r="K1060" s="14"/>
      <c r="L1060" s="14"/>
    </row>
    <row r="1061" spans="2:12" ht="15" x14ac:dyDescent="0.25">
      <c r="B1061" s="14"/>
      <c r="D1061" s="61"/>
      <c r="E1061" s="15"/>
      <c r="F1061" s="14"/>
      <c r="G1061" s="14"/>
      <c r="H1061" s="14"/>
      <c r="I1061" s="14"/>
      <c r="J1061" s="14"/>
      <c r="K1061" s="14"/>
      <c r="L1061" s="14"/>
    </row>
    <row r="1062" spans="2:12" ht="15" x14ac:dyDescent="0.25">
      <c r="B1062" s="14"/>
      <c r="D1062" s="61"/>
      <c r="E1062" s="15"/>
      <c r="F1062" s="14"/>
      <c r="G1062" s="14"/>
      <c r="H1062" s="14"/>
      <c r="I1062" s="14"/>
      <c r="J1062" s="14"/>
      <c r="K1062" s="14"/>
      <c r="L1062" s="14"/>
    </row>
    <row r="1063" spans="2:12" ht="15" x14ac:dyDescent="0.25">
      <c r="B1063" s="14"/>
      <c r="D1063" s="61"/>
      <c r="E1063" s="15"/>
      <c r="F1063" s="14"/>
      <c r="G1063" s="14"/>
      <c r="H1063" s="14"/>
      <c r="I1063" s="14"/>
      <c r="J1063" s="14"/>
      <c r="K1063" s="14"/>
      <c r="L1063" s="14"/>
    </row>
    <row r="1064" spans="2:12" ht="15" x14ac:dyDescent="0.25">
      <c r="B1064" s="14"/>
      <c r="D1064" s="61"/>
      <c r="E1064" s="15"/>
      <c r="F1064" s="14"/>
      <c r="G1064" s="14"/>
      <c r="H1064" s="14"/>
      <c r="I1064" s="14"/>
      <c r="J1064" s="14"/>
      <c r="K1064" s="14"/>
      <c r="L1064" s="14"/>
    </row>
    <row r="1065" spans="2:12" ht="15" x14ac:dyDescent="0.25">
      <c r="B1065" s="14"/>
      <c r="D1065" s="61"/>
      <c r="E1065" s="15"/>
      <c r="F1065" s="14"/>
      <c r="G1065" s="14"/>
      <c r="H1065" s="14"/>
      <c r="I1065" s="14"/>
      <c r="J1065" s="14"/>
      <c r="K1065" s="14"/>
      <c r="L1065" s="14"/>
    </row>
    <row r="1066" spans="2:12" ht="15" x14ac:dyDescent="0.25">
      <c r="B1066" s="14"/>
      <c r="D1066" s="61"/>
      <c r="E1066" s="15"/>
      <c r="F1066" s="14"/>
      <c r="G1066" s="14"/>
      <c r="H1066" s="14"/>
      <c r="I1066" s="14"/>
      <c r="J1066" s="14"/>
      <c r="K1066" s="14"/>
      <c r="L1066" s="14"/>
    </row>
    <row r="1067" spans="2:12" ht="15" x14ac:dyDescent="0.25">
      <c r="B1067" s="14"/>
      <c r="D1067" s="61"/>
      <c r="E1067" s="15"/>
      <c r="F1067" s="14"/>
      <c r="G1067" s="14"/>
      <c r="H1067" s="14"/>
      <c r="I1067" s="14"/>
      <c r="J1067" s="14"/>
      <c r="K1067" s="14"/>
      <c r="L1067" s="14"/>
    </row>
    <row r="1068" spans="2:12" ht="15" x14ac:dyDescent="0.25">
      <c r="B1068" s="14"/>
      <c r="D1068" s="61"/>
      <c r="E1068" s="15"/>
      <c r="F1068" s="14"/>
      <c r="G1068" s="14"/>
      <c r="H1068" s="14"/>
      <c r="I1068" s="14"/>
      <c r="J1068" s="14"/>
      <c r="K1068" s="14"/>
      <c r="L1068" s="14"/>
    </row>
    <row r="1069" spans="2:12" ht="15" x14ac:dyDescent="0.25">
      <c r="B1069" s="14"/>
      <c r="D1069" s="61"/>
      <c r="E1069" s="15"/>
      <c r="F1069" s="14"/>
      <c r="G1069" s="14"/>
      <c r="H1069" s="14"/>
      <c r="I1069" s="14"/>
      <c r="J1069" s="14"/>
      <c r="K1069" s="14"/>
      <c r="L1069" s="14"/>
    </row>
    <row r="1070" spans="2:12" ht="15" x14ac:dyDescent="0.25">
      <c r="B1070" s="14"/>
      <c r="D1070" s="61"/>
      <c r="E1070" s="15"/>
      <c r="F1070" s="14"/>
      <c r="G1070" s="14"/>
      <c r="H1070" s="14"/>
      <c r="I1070" s="14"/>
      <c r="J1070" s="14"/>
      <c r="K1070" s="14"/>
      <c r="L1070" s="14"/>
    </row>
    <row r="1071" spans="2:12" ht="15" x14ac:dyDescent="0.25">
      <c r="B1071" s="14"/>
      <c r="D1071" s="61"/>
      <c r="E1071" s="15"/>
      <c r="F1071" s="14"/>
      <c r="G1071" s="14"/>
      <c r="H1071" s="14"/>
      <c r="I1071" s="14"/>
      <c r="J1071" s="14"/>
      <c r="K1071" s="14"/>
      <c r="L1071" s="14"/>
    </row>
    <row r="1072" spans="2:12" ht="15" x14ac:dyDescent="0.25">
      <c r="B1072" s="14"/>
      <c r="D1072" s="61"/>
      <c r="E1072" s="15"/>
      <c r="F1072" s="14"/>
      <c r="G1072" s="14"/>
      <c r="H1072" s="14"/>
      <c r="I1072" s="14"/>
      <c r="J1072" s="14"/>
      <c r="K1072" s="14"/>
      <c r="L1072" s="14"/>
    </row>
    <row r="1073" spans="2:12" ht="15" x14ac:dyDescent="0.25">
      <c r="B1073" s="14"/>
      <c r="D1073" s="61"/>
      <c r="E1073" s="15"/>
      <c r="F1073" s="14"/>
      <c r="G1073" s="14"/>
      <c r="H1073" s="14"/>
      <c r="I1073" s="14"/>
      <c r="J1073" s="14"/>
      <c r="K1073" s="14"/>
      <c r="L1073" s="14"/>
    </row>
    <row r="1074" spans="2:12" ht="15" x14ac:dyDescent="0.25">
      <c r="B1074" s="14"/>
      <c r="D1074" s="61"/>
      <c r="E1074" s="15"/>
      <c r="F1074" s="14"/>
      <c r="G1074" s="14"/>
      <c r="H1074" s="14"/>
      <c r="I1074" s="14"/>
      <c r="J1074" s="14"/>
      <c r="K1074" s="14"/>
      <c r="L1074" s="14"/>
    </row>
    <row r="1075" spans="2:12" ht="15" x14ac:dyDescent="0.25">
      <c r="B1075" s="14"/>
      <c r="D1075" s="61"/>
      <c r="E1075" s="15"/>
      <c r="F1075" s="14"/>
      <c r="G1075" s="14"/>
      <c r="H1075" s="14"/>
      <c r="I1075" s="14"/>
      <c r="J1075" s="14"/>
      <c r="K1075" s="14"/>
      <c r="L1075" s="14"/>
    </row>
    <row r="1076" spans="2:12" ht="15" x14ac:dyDescent="0.25">
      <c r="B1076" s="14"/>
      <c r="D1076" s="61"/>
      <c r="E1076" s="15"/>
      <c r="F1076" s="14"/>
      <c r="G1076" s="14"/>
      <c r="H1076" s="14"/>
      <c r="I1076" s="14"/>
      <c r="J1076" s="14"/>
      <c r="K1076" s="14"/>
      <c r="L1076" s="14"/>
    </row>
    <row r="1077" spans="2:12" ht="15" x14ac:dyDescent="0.25">
      <c r="B1077" s="14"/>
      <c r="D1077" s="61"/>
      <c r="E1077" s="15"/>
      <c r="F1077" s="14"/>
      <c r="G1077" s="14"/>
      <c r="H1077" s="14"/>
      <c r="I1077" s="14"/>
      <c r="J1077" s="14"/>
      <c r="K1077" s="14"/>
      <c r="L1077" s="14"/>
    </row>
    <row r="1078" spans="2:12" ht="15" x14ac:dyDescent="0.25">
      <c r="B1078" s="14"/>
      <c r="D1078" s="61"/>
      <c r="E1078" s="15"/>
      <c r="F1078" s="14"/>
      <c r="G1078" s="14"/>
      <c r="H1078" s="14"/>
      <c r="I1078" s="14"/>
      <c r="J1078" s="14"/>
      <c r="K1078" s="14"/>
      <c r="L1078" s="14"/>
    </row>
    <row r="1079" spans="2:12" ht="15" x14ac:dyDescent="0.25">
      <c r="B1079" s="14"/>
      <c r="D1079" s="61"/>
      <c r="E1079" s="15"/>
      <c r="F1079" s="14"/>
      <c r="G1079" s="14"/>
      <c r="H1079" s="14"/>
      <c r="I1079" s="14"/>
      <c r="J1079" s="14"/>
      <c r="K1079" s="14"/>
      <c r="L1079" s="14"/>
    </row>
    <row r="1080" spans="2:12" ht="15" x14ac:dyDescent="0.25">
      <c r="B1080" s="14"/>
      <c r="D1080" s="61"/>
      <c r="E1080" s="15"/>
      <c r="F1080" s="14"/>
      <c r="G1080" s="14"/>
      <c r="H1080" s="14"/>
      <c r="I1080" s="14"/>
      <c r="J1080" s="14"/>
      <c r="K1080" s="14"/>
      <c r="L1080" s="14"/>
    </row>
    <row r="1081" spans="2:12" ht="15" x14ac:dyDescent="0.25">
      <c r="B1081" s="14"/>
      <c r="D1081" s="61"/>
      <c r="E1081" s="15"/>
      <c r="F1081" s="14"/>
      <c r="G1081" s="14"/>
      <c r="H1081" s="14"/>
      <c r="I1081" s="14"/>
      <c r="J1081" s="14"/>
      <c r="K1081" s="14"/>
      <c r="L1081" s="14"/>
    </row>
    <row r="1082" spans="2:12" ht="15" x14ac:dyDescent="0.25">
      <c r="B1082" s="14"/>
      <c r="D1082" s="61"/>
      <c r="E1082" s="15"/>
      <c r="F1082" s="14"/>
      <c r="G1082" s="14"/>
      <c r="H1082" s="14"/>
      <c r="I1082" s="14"/>
      <c r="J1082" s="14"/>
      <c r="K1082" s="14"/>
      <c r="L1082" s="14"/>
    </row>
    <row r="1083" spans="2:12" ht="15" x14ac:dyDescent="0.25">
      <c r="B1083" s="14"/>
      <c r="D1083" s="61"/>
      <c r="E1083" s="15"/>
      <c r="F1083" s="14"/>
      <c r="G1083" s="14"/>
      <c r="H1083" s="14"/>
      <c r="I1083" s="14"/>
      <c r="J1083" s="14"/>
      <c r="K1083" s="14"/>
      <c r="L1083" s="14"/>
    </row>
    <row r="1084" spans="2:12" ht="15" x14ac:dyDescent="0.25">
      <c r="B1084" s="14"/>
      <c r="D1084" s="61"/>
      <c r="E1084" s="15"/>
      <c r="F1084" s="14"/>
      <c r="G1084" s="14"/>
      <c r="H1084" s="14"/>
      <c r="I1084" s="14"/>
      <c r="J1084" s="14"/>
      <c r="K1084" s="14"/>
      <c r="L1084" s="14"/>
    </row>
    <row r="1085" spans="2:12" ht="15" x14ac:dyDescent="0.25">
      <c r="B1085" s="14"/>
      <c r="D1085" s="61"/>
      <c r="E1085" s="15"/>
      <c r="F1085" s="14"/>
      <c r="G1085" s="14"/>
      <c r="H1085" s="14"/>
      <c r="I1085" s="14"/>
      <c r="J1085" s="14"/>
      <c r="K1085" s="14"/>
      <c r="L1085" s="14"/>
    </row>
    <row r="1086" spans="2:12" ht="15" x14ac:dyDescent="0.25">
      <c r="B1086" s="14"/>
      <c r="D1086" s="61"/>
      <c r="E1086" s="15"/>
      <c r="F1086" s="14"/>
      <c r="G1086" s="14"/>
      <c r="H1086" s="14"/>
      <c r="I1086" s="14"/>
      <c r="J1086" s="14"/>
      <c r="K1086" s="14"/>
      <c r="L1086" s="14"/>
    </row>
    <row r="1087" spans="2:12" ht="15" x14ac:dyDescent="0.25">
      <c r="B1087" s="14"/>
      <c r="D1087" s="61"/>
      <c r="E1087" s="15"/>
      <c r="F1087" s="14"/>
      <c r="G1087" s="14"/>
      <c r="H1087" s="14"/>
      <c r="I1087" s="14"/>
      <c r="J1087" s="14"/>
      <c r="K1087" s="14"/>
      <c r="L1087" s="14"/>
    </row>
    <row r="1088" spans="2:12" ht="15" x14ac:dyDescent="0.25">
      <c r="B1088" s="14"/>
      <c r="D1088" s="61"/>
      <c r="E1088" s="15"/>
      <c r="F1088" s="14"/>
      <c r="G1088" s="14"/>
      <c r="H1088" s="14"/>
      <c r="I1088" s="14"/>
      <c r="J1088" s="14"/>
      <c r="K1088" s="14"/>
      <c r="L1088" s="14"/>
    </row>
    <row r="1089" spans="2:12" ht="15" x14ac:dyDescent="0.25">
      <c r="B1089" s="14"/>
      <c r="D1089" s="61"/>
      <c r="E1089" s="15"/>
      <c r="F1089" s="14"/>
      <c r="G1089" s="14"/>
      <c r="H1089" s="14"/>
      <c r="I1089" s="14"/>
      <c r="J1089" s="14"/>
      <c r="K1089" s="14"/>
      <c r="L1089" s="14"/>
    </row>
    <row r="1090" spans="2:12" ht="15" x14ac:dyDescent="0.25">
      <c r="B1090" s="14"/>
      <c r="D1090" s="61"/>
      <c r="E1090" s="15"/>
      <c r="F1090" s="14"/>
      <c r="G1090" s="14"/>
      <c r="H1090" s="14"/>
      <c r="I1090" s="14"/>
      <c r="J1090" s="14"/>
      <c r="K1090" s="14"/>
      <c r="L1090" s="14"/>
    </row>
    <row r="1091" spans="2:12" ht="15" x14ac:dyDescent="0.25">
      <c r="B1091" s="14"/>
      <c r="D1091" s="61"/>
      <c r="E1091" s="15"/>
      <c r="F1091" s="14"/>
      <c r="G1091" s="14"/>
      <c r="H1091" s="14"/>
      <c r="I1091" s="14"/>
      <c r="J1091" s="14"/>
      <c r="K1091" s="14"/>
      <c r="L1091" s="14"/>
    </row>
    <row r="1092" spans="2:12" ht="15" x14ac:dyDescent="0.25">
      <c r="B1092" s="14"/>
      <c r="D1092" s="61"/>
      <c r="E1092" s="15"/>
      <c r="F1092" s="14"/>
      <c r="G1092" s="14"/>
      <c r="H1092" s="14"/>
      <c r="I1092" s="14"/>
      <c r="J1092" s="14"/>
      <c r="K1092" s="14"/>
      <c r="L1092" s="14"/>
    </row>
    <row r="1093" spans="2:12" ht="15" x14ac:dyDescent="0.25">
      <c r="B1093" s="14"/>
      <c r="D1093" s="61"/>
      <c r="E1093" s="15"/>
      <c r="F1093" s="14"/>
      <c r="G1093" s="14"/>
      <c r="H1093" s="14"/>
      <c r="I1093" s="14"/>
      <c r="J1093" s="14"/>
      <c r="K1093" s="14"/>
      <c r="L1093" s="14"/>
    </row>
    <row r="1094" spans="2:12" ht="15" x14ac:dyDescent="0.25">
      <c r="B1094" s="14"/>
      <c r="D1094" s="61"/>
      <c r="E1094" s="15"/>
      <c r="F1094" s="14"/>
      <c r="G1094" s="14"/>
      <c r="H1094" s="14"/>
      <c r="I1094" s="14"/>
      <c r="J1094" s="14"/>
      <c r="K1094" s="14"/>
      <c r="L1094" s="14"/>
    </row>
    <row r="1095" spans="2:12" ht="15" x14ac:dyDescent="0.25">
      <c r="B1095" s="14"/>
      <c r="D1095" s="61"/>
      <c r="E1095" s="15"/>
      <c r="F1095" s="14"/>
      <c r="G1095" s="14"/>
      <c r="H1095" s="14"/>
      <c r="I1095" s="14"/>
      <c r="J1095" s="14"/>
      <c r="K1095" s="14"/>
      <c r="L1095" s="14"/>
    </row>
    <row r="1096" spans="2:12" ht="15" x14ac:dyDescent="0.25">
      <c r="B1096" s="14"/>
      <c r="D1096" s="61"/>
      <c r="E1096" s="15"/>
      <c r="F1096" s="14"/>
      <c r="G1096" s="14"/>
      <c r="H1096" s="14"/>
      <c r="I1096" s="14"/>
      <c r="J1096" s="14"/>
      <c r="K1096" s="14"/>
      <c r="L1096" s="14"/>
    </row>
    <row r="1097" spans="2:12" ht="15" x14ac:dyDescent="0.25">
      <c r="B1097" s="14"/>
      <c r="D1097" s="61"/>
      <c r="E1097" s="15"/>
      <c r="F1097" s="14"/>
      <c r="G1097" s="14"/>
      <c r="H1097" s="14"/>
      <c r="I1097" s="14"/>
      <c r="J1097" s="14"/>
      <c r="K1097" s="14"/>
      <c r="L1097" s="14"/>
    </row>
    <row r="1098" spans="2:12" ht="15" x14ac:dyDescent="0.25">
      <c r="B1098" s="14"/>
      <c r="D1098" s="61"/>
      <c r="E1098" s="15"/>
      <c r="F1098" s="14"/>
      <c r="G1098" s="14"/>
      <c r="H1098" s="14"/>
      <c r="I1098" s="14"/>
      <c r="J1098" s="14"/>
      <c r="K1098" s="14"/>
      <c r="L1098" s="14"/>
    </row>
    <row r="1099" spans="2:12" ht="15" x14ac:dyDescent="0.25">
      <c r="B1099" s="14"/>
      <c r="D1099" s="61"/>
      <c r="E1099" s="15"/>
      <c r="F1099" s="14"/>
      <c r="G1099" s="14"/>
      <c r="H1099" s="14"/>
      <c r="I1099" s="14"/>
      <c r="J1099" s="14"/>
      <c r="K1099" s="14"/>
      <c r="L1099" s="14"/>
    </row>
    <row r="1100" spans="2:12" ht="15" x14ac:dyDescent="0.25">
      <c r="B1100" s="14"/>
      <c r="D1100" s="61"/>
      <c r="E1100" s="15"/>
      <c r="F1100" s="14"/>
      <c r="G1100" s="14"/>
      <c r="H1100" s="14"/>
      <c r="I1100" s="14"/>
      <c r="J1100" s="14"/>
      <c r="K1100" s="14"/>
      <c r="L1100" s="14"/>
    </row>
    <row r="1101" spans="2:12" ht="15" x14ac:dyDescent="0.25">
      <c r="B1101" s="14"/>
      <c r="D1101" s="61"/>
      <c r="E1101" s="15"/>
      <c r="F1101" s="14"/>
      <c r="G1101" s="14"/>
      <c r="H1101" s="14"/>
      <c r="I1101" s="14"/>
      <c r="J1101" s="14"/>
      <c r="K1101" s="14"/>
      <c r="L1101" s="14"/>
    </row>
    <row r="1102" spans="2:12" ht="15" x14ac:dyDescent="0.25">
      <c r="B1102" s="14"/>
      <c r="D1102" s="61"/>
      <c r="E1102" s="15"/>
      <c r="F1102" s="14"/>
      <c r="G1102" s="14"/>
      <c r="H1102" s="14"/>
      <c r="I1102" s="14"/>
      <c r="J1102" s="14"/>
      <c r="K1102" s="14"/>
      <c r="L1102" s="14"/>
    </row>
    <row r="1103" spans="2:12" ht="15" x14ac:dyDescent="0.25">
      <c r="B1103" s="14"/>
      <c r="D1103" s="61"/>
      <c r="E1103" s="15"/>
      <c r="F1103" s="14"/>
      <c r="G1103" s="14"/>
      <c r="H1103" s="14"/>
      <c r="I1103" s="14"/>
      <c r="J1103" s="14"/>
      <c r="K1103" s="14"/>
      <c r="L1103" s="14"/>
    </row>
    <row r="1104" spans="2:12" ht="15" x14ac:dyDescent="0.25">
      <c r="B1104" s="14"/>
      <c r="D1104" s="61"/>
      <c r="E1104" s="15"/>
      <c r="F1104" s="14"/>
      <c r="G1104" s="14"/>
      <c r="H1104" s="14"/>
      <c r="I1104" s="14"/>
      <c r="J1104" s="14"/>
      <c r="K1104" s="14"/>
      <c r="L1104" s="14"/>
    </row>
    <row r="1105" spans="2:12" ht="15" x14ac:dyDescent="0.25">
      <c r="B1105" s="14"/>
      <c r="D1105" s="61"/>
      <c r="E1105" s="15"/>
      <c r="F1105" s="14"/>
      <c r="G1105" s="14"/>
      <c r="H1105" s="14"/>
      <c r="I1105" s="14"/>
      <c r="J1105" s="14"/>
      <c r="K1105" s="14"/>
      <c r="L1105" s="14"/>
    </row>
    <row r="1106" spans="2:12" ht="15" x14ac:dyDescent="0.25">
      <c r="B1106" s="14"/>
      <c r="D1106" s="61"/>
      <c r="E1106" s="15"/>
      <c r="F1106" s="14"/>
      <c r="G1106" s="14"/>
      <c r="H1106" s="14"/>
      <c r="I1106" s="14"/>
      <c r="J1106" s="14"/>
      <c r="K1106" s="14"/>
      <c r="L1106" s="14"/>
    </row>
    <row r="1107" spans="2:12" ht="15" x14ac:dyDescent="0.25">
      <c r="B1107" s="14"/>
      <c r="D1107" s="61"/>
      <c r="E1107" s="15"/>
      <c r="F1107" s="14"/>
      <c r="G1107" s="14"/>
      <c r="H1107" s="14"/>
      <c r="I1107" s="14"/>
      <c r="J1107" s="14"/>
      <c r="K1107" s="14"/>
      <c r="L1107" s="14"/>
    </row>
    <row r="1108" spans="2:12" ht="15" x14ac:dyDescent="0.25">
      <c r="B1108" s="14"/>
      <c r="D1108" s="61"/>
      <c r="E1108" s="15"/>
      <c r="F1108" s="14"/>
      <c r="G1108" s="14"/>
      <c r="H1108" s="14"/>
      <c r="I1108" s="14"/>
      <c r="J1108" s="14"/>
      <c r="K1108" s="14"/>
      <c r="L1108" s="14"/>
    </row>
    <row r="1109" spans="2:12" ht="15" x14ac:dyDescent="0.25">
      <c r="B1109" s="14"/>
      <c r="D1109" s="61"/>
      <c r="E1109" s="15"/>
      <c r="F1109" s="14"/>
      <c r="G1109" s="14"/>
      <c r="H1109" s="14"/>
      <c r="I1109" s="14"/>
      <c r="J1109" s="14"/>
      <c r="K1109" s="14"/>
      <c r="L1109" s="14"/>
    </row>
    <row r="1110" spans="2:12" ht="15" x14ac:dyDescent="0.25">
      <c r="B1110" s="14"/>
      <c r="D1110" s="61"/>
      <c r="E1110" s="15"/>
      <c r="F1110" s="14"/>
      <c r="G1110" s="14"/>
      <c r="H1110" s="14"/>
      <c r="I1110" s="14"/>
      <c r="J1110" s="14"/>
      <c r="K1110" s="14"/>
      <c r="L1110" s="14"/>
    </row>
    <row r="1111" spans="2:12" ht="15" x14ac:dyDescent="0.25">
      <c r="B1111" s="14"/>
      <c r="D1111" s="61"/>
      <c r="E1111" s="15"/>
      <c r="F1111" s="14"/>
      <c r="G1111" s="14"/>
      <c r="H1111" s="14"/>
      <c r="I1111" s="14"/>
      <c r="J1111" s="14"/>
      <c r="K1111" s="14"/>
      <c r="L1111" s="14"/>
    </row>
    <row r="1112" spans="2:12" ht="15" x14ac:dyDescent="0.25">
      <c r="B1112" s="14"/>
      <c r="D1112" s="61"/>
      <c r="E1112" s="15"/>
      <c r="F1112" s="14"/>
      <c r="G1112" s="14"/>
      <c r="H1112" s="14"/>
      <c r="I1112" s="14"/>
      <c r="J1112" s="14"/>
      <c r="K1112" s="14"/>
      <c r="L1112" s="14"/>
    </row>
    <row r="1113" spans="2:12" ht="15" x14ac:dyDescent="0.25">
      <c r="B1113" s="14"/>
      <c r="D1113" s="61"/>
      <c r="E1113" s="15"/>
      <c r="F1113" s="14"/>
      <c r="G1113" s="14"/>
      <c r="H1113" s="14"/>
      <c r="I1113" s="14"/>
      <c r="J1113" s="14"/>
      <c r="K1113" s="14"/>
      <c r="L1113" s="14"/>
    </row>
    <row r="1114" spans="2:12" ht="15" x14ac:dyDescent="0.25">
      <c r="B1114" s="14"/>
      <c r="D1114" s="61"/>
      <c r="E1114" s="15"/>
      <c r="F1114" s="14"/>
      <c r="G1114" s="14"/>
      <c r="H1114" s="14"/>
      <c r="I1114" s="14"/>
      <c r="J1114" s="14"/>
      <c r="K1114" s="14"/>
      <c r="L1114" s="14"/>
    </row>
    <row r="1115" spans="2:12" ht="15" x14ac:dyDescent="0.25">
      <c r="B1115" s="14"/>
      <c r="D1115" s="61"/>
      <c r="E1115" s="15"/>
      <c r="F1115" s="14"/>
      <c r="G1115" s="14"/>
      <c r="H1115" s="14"/>
      <c r="I1115" s="14"/>
      <c r="J1115" s="14"/>
      <c r="K1115" s="14"/>
      <c r="L1115" s="14"/>
    </row>
    <row r="1116" spans="2:12" ht="15" x14ac:dyDescent="0.25">
      <c r="B1116" s="14"/>
      <c r="D1116" s="61"/>
      <c r="E1116" s="15"/>
      <c r="F1116" s="14"/>
      <c r="G1116" s="14"/>
      <c r="H1116" s="14"/>
      <c r="I1116" s="14"/>
      <c r="J1116" s="14"/>
      <c r="K1116" s="14"/>
      <c r="L1116" s="14"/>
    </row>
    <row r="1117" spans="2:12" ht="15" x14ac:dyDescent="0.25">
      <c r="B1117" s="14"/>
      <c r="D1117" s="61"/>
      <c r="E1117" s="15"/>
      <c r="F1117" s="14"/>
      <c r="G1117" s="14"/>
      <c r="H1117" s="14"/>
      <c r="I1117" s="14"/>
      <c r="J1117" s="14"/>
      <c r="K1117" s="14"/>
      <c r="L1117" s="14"/>
    </row>
    <row r="1118" spans="2:12" ht="15" x14ac:dyDescent="0.25">
      <c r="B1118" s="14"/>
      <c r="D1118" s="61"/>
      <c r="E1118" s="15"/>
      <c r="F1118" s="14"/>
      <c r="G1118" s="14"/>
      <c r="H1118" s="14"/>
      <c r="I1118" s="14"/>
      <c r="J1118" s="14"/>
      <c r="K1118" s="14"/>
      <c r="L1118" s="14"/>
    </row>
    <row r="1119" spans="2:12" ht="15" x14ac:dyDescent="0.25">
      <c r="B1119" s="14"/>
      <c r="D1119" s="61"/>
      <c r="E1119" s="15"/>
      <c r="F1119" s="14"/>
      <c r="G1119" s="14"/>
      <c r="H1119" s="14"/>
      <c r="I1119" s="14"/>
      <c r="J1119" s="14"/>
      <c r="K1119" s="14"/>
      <c r="L1119" s="14"/>
    </row>
    <row r="1120" spans="2:12" ht="15" x14ac:dyDescent="0.25">
      <c r="B1120" s="14"/>
      <c r="D1120" s="61"/>
      <c r="E1120" s="15"/>
      <c r="F1120" s="14"/>
      <c r="G1120" s="14"/>
      <c r="H1120" s="14"/>
      <c r="I1120" s="14"/>
      <c r="J1120" s="14"/>
      <c r="K1120" s="14"/>
      <c r="L1120" s="14"/>
    </row>
    <row r="1121" spans="2:12" ht="15" x14ac:dyDescent="0.25">
      <c r="B1121" s="14"/>
      <c r="D1121" s="61"/>
      <c r="E1121" s="15"/>
      <c r="F1121" s="14"/>
      <c r="G1121" s="14"/>
      <c r="H1121" s="14"/>
      <c r="I1121" s="14"/>
      <c r="J1121" s="14"/>
      <c r="K1121" s="14"/>
      <c r="L1121" s="14"/>
    </row>
    <row r="1122" spans="2:12" ht="15" x14ac:dyDescent="0.25">
      <c r="B1122" s="14"/>
      <c r="D1122" s="61"/>
      <c r="E1122" s="15"/>
      <c r="F1122" s="14"/>
      <c r="G1122" s="14"/>
      <c r="H1122" s="14"/>
      <c r="I1122" s="14"/>
      <c r="J1122" s="14"/>
      <c r="K1122" s="14"/>
      <c r="L1122" s="14"/>
    </row>
    <row r="1123" spans="2:12" ht="15" x14ac:dyDescent="0.25">
      <c r="B1123" s="14"/>
      <c r="D1123" s="61"/>
      <c r="E1123" s="15"/>
      <c r="F1123" s="14"/>
      <c r="G1123" s="14"/>
      <c r="H1123" s="14"/>
      <c r="I1123" s="14"/>
      <c r="J1123" s="14"/>
      <c r="K1123" s="14"/>
      <c r="L1123" s="14"/>
    </row>
    <row r="1124" spans="2:12" ht="15" x14ac:dyDescent="0.25">
      <c r="B1124" s="14"/>
      <c r="D1124" s="61"/>
      <c r="E1124" s="15"/>
      <c r="F1124" s="14"/>
      <c r="G1124" s="14"/>
      <c r="H1124" s="14"/>
      <c r="I1124" s="14"/>
      <c r="J1124" s="14"/>
      <c r="K1124" s="14"/>
      <c r="L1124" s="14"/>
    </row>
    <row r="1125" spans="2:12" ht="15" x14ac:dyDescent="0.25">
      <c r="B1125" s="14"/>
      <c r="D1125" s="61"/>
      <c r="E1125" s="15"/>
      <c r="F1125" s="14"/>
      <c r="G1125" s="14"/>
      <c r="H1125" s="14"/>
      <c r="I1125" s="14"/>
      <c r="J1125" s="14"/>
      <c r="K1125" s="14"/>
      <c r="L1125" s="14"/>
    </row>
    <row r="1126" spans="2:12" ht="15" x14ac:dyDescent="0.25">
      <c r="B1126" s="14"/>
      <c r="D1126" s="61"/>
      <c r="E1126" s="15"/>
      <c r="F1126" s="14"/>
      <c r="G1126" s="14"/>
      <c r="H1126" s="14"/>
      <c r="I1126" s="14"/>
      <c r="J1126" s="14"/>
      <c r="K1126" s="14"/>
      <c r="L1126" s="14"/>
    </row>
    <row r="1127" spans="2:12" ht="15" x14ac:dyDescent="0.25">
      <c r="B1127" s="14"/>
      <c r="D1127" s="61"/>
      <c r="E1127" s="15"/>
      <c r="F1127" s="14"/>
      <c r="G1127" s="14"/>
      <c r="H1127" s="14"/>
      <c r="I1127" s="14"/>
      <c r="J1127" s="14"/>
      <c r="K1127" s="14"/>
      <c r="L1127" s="14"/>
    </row>
    <row r="1128" spans="2:12" ht="15" x14ac:dyDescent="0.25">
      <c r="B1128" s="14"/>
      <c r="D1128" s="61"/>
      <c r="E1128" s="15"/>
      <c r="F1128" s="14"/>
      <c r="G1128" s="14"/>
      <c r="H1128" s="14"/>
      <c r="I1128" s="14"/>
      <c r="J1128" s="14"/>
      <c r="K1128" s="14"/>
      <c r="L1128" s="14"/>
    </row>
    <row r="1129" spans="2:12" ht="15" x14ac:dyDescent="0.25">
      <c r="B1129" s="14"/>
      <c r="D1129" s="61"/>
      <c r="E1129" s="15"/>
      <c r="F1129" s="14"/>
      <c r="G1129" s="14"/>
      <c r="H1129" s="14"/>
      <c r="I1129" s="14"/>
      <c r="J1129" s="14"/>
      <c r="K1129" s="14"/>
      <c r="L1129" s="14"/>
    </row>
    <row r="1130" spans="2:12" ht="15" x14ac:dyDescent="0.25">
      <c r="B1130" s="14"/>
      <c r="D1130" s="61"/>
      <c r="E1130" s="15"/>
      <c r="F1130" s="14"/>
      <c r="G1130" s="14"/>
      <c r="H1130" s="14"/>
      <c r="I1130" s="14"/>
      <c r="J1130" s="14"/>
      <c r="K1130" s="14"/>
      <c r="L1130" s="14"/>
    </row>
    <row r="1131" spans="2:12" ht="15" x14ac:dyDescent="0.25">
      <c r="B1131" s="14"/>
      <c r="D1131" s="61"/>
      <c r="E1131" s="15"/>
      <c r="F1131" s="14"/>
      <c r="G1131" s="14"/>
      <c r="H1131" s="14"/>
      <c r="I1131" s="14"/>
      <c r="J1131" s="14"/>
      <c r="K1131" s="14"/>
      <c r="L1131" s="14"/>
    </row>
    <row r="1132" spans="2:12" ht="15" x14ac:dyDescent="0.25">
      <c r="B1132" s="14"/>
      <c r="D1132" s="61"/>
      <c r="E1132" s="15"/>
      <c r="F1132" s="14"/>
      <c r="G1132" s="14"/>
      <c r="H1132" s="14"/>
      <c r="I1132" s="14"/>
      <c r="J1132" s="14"/>
      <c r="K1132" s="14"/>
      <c r="L1132" s="14"/>
    </row>
    <row r="1133" spans="2:12" ht="15" x14ac:dyDescent="0.25">
      <c r="B1133" s="14"/>
      <c r="D1133" s="61"/>
      <c r="E1133" s="15"/>
      <c r="F1133" s="14"/>
      <c r="G1133" s="14"/>
      <c r="H1133" s="14"/>
      <c r="I1133" s="14"/>
      <c r="J1133" s="14"/>
      <c r="K1133" s="14"/>
      <c r="L1133" s="14"/>
    </row>
    <row r="1134" spans="2:12" ht="15" x14ac:dyDescent="0.25">
      <c r="B1134" s="14"/>
      <c r="D1134" s="61"/>
      <c r="E1134" s="15"/>
      <c r="F1134" s="14"/>
      <c r="G1134" s="14"/>
      <c r="H1134" s="14"/>
      <c r="I1134" s="14"/>
      <c r="J1134" s="14"/>
      <c r="K1134" s="14"/>
      <c r="L1134" s="14"/>
    </row>
    <row r="1135" spans="2:12" ht="15" x14ac:dyDescent="0.25">
      <c r="B1135" s="14"/>
      <c r="D1135" s="61"/>
      <c r="E1135" s="15"/>
      <c r="F1135" s="14"/>
      <c r="G1135" s="14"/>
      <c r="H1135" s="14"/>
      <c r="I1135" s="14"/>
      <c r="J1135" s="14"/>
      <c r="K1135" s="14"/>
      <c r="L1135" s="14"/>
    </row>
    <row r="1136" spans="2:12" ht="15" x14ac:dyDescent="0.25">
      <c r="B1136" s="14"/>
      <c r="D1136" s="61"/>
      <c r="E1136" s="15"/>
      <c r="F1136" s="14"/>
      <c r="G1136" s="14"/>
      <c r="H1136" s="14"/>
      <c r="I1136" s="14"/>
      <c r="J1136" s="14"/>
      <c r="K1136" s="14"/>
      <c r="L1136" s="14"/>
    </row>
    <row r="1137" spans="2:12" ht="15" x14ac:dyDescent="0.25">
      <c r="B1137" s="14"/>
      <c r="D1137" s="61"/>
      <c r="E1137" s="15"/>
      <c r="F1137" s="14"/>
      <c r="G1137" s="14"/>
      <c r="H1137" s="14"/>
      <c r="I1137" s="14"/>
      <c r="J1137" s="14"/>
      <c r="K1137" s="14"/>
      <c r="L1137" s="14"/>
    </row>
    <row r="1138" spans="2:12" ht="15" x14ac:dyDescent="0.25">
      <c r="B1138" s="14"/>
      <c r="D1138" s="61"/>
      <c r="E1138" s="15"/>
      <c r="F1138" s="14"/>
      <c r="G1138" s="14"/>
      <c r="H1138" s="14"/>
      <c r="I1138" s="14"/>
      <c r="J1138" s="14"/>
      <c r="K1138" s="14"/>
      <c r="L1138" s="14"/>
    </row>
    <row r="1139" spans="2:12" ht="15" x14ac:dyDescent="0.25">
      <c r="B1139" s="14"/>
      <c r="D1139" s="61"/>
      <c r="E1139" s="15"/>
      <c r="F1139" s="14"/>
      <c r="G1139" s="14"/>
      <c r="H1139" s="14"/>
      <c r="I1139" s="14"/>
      <c r="J1139" s="14"/>
      <c r="K1139" s="14"/>
      <c r="L1139" s="14"/>
    </row>
    <row r="1140" spans="2:12" ht="15" x14ac:dyDescent="0.25">
      <c r="B1140" s="14"/>
      <c r="D1140" s="61"/>
      <c r="E1140" s="15"/>
      <c r="F1140" s="14"/>
      <c r="G1140" s="14"/>
      <c r="H1140" s="14"/>
      <c r="I1140" s="14"/>
      <c r="J1140" s="14"/>
      <c r="K1140" s="14"/>
      <c r="L1140" s="14"/>
    </row>
    <row r="1141" spans="2:12" ht="15" x14ac:dyDescent="0.25">
      <c r="B1141" s="14"/>
      <c r="D1141" s="61"/>
      <c r="E1141" s="15"/>
      <c r="F1141" s="14"/>
      <c r="G1141" s="14"/>
      <c r="H1141" s="14"/>
      <c r="I1141" s="14"/>
      <c r="J1141" s="14"/>
      <c r="K1141" s="14"/>
      <c r="L1141" s="14"/>
    </row>
    <row r="1142" spans="2:12" ht="15" x14ac:dyDescent="0.25">
      <c r="B1142" s="14"/>
      <c r="D1142" s="61"/>
      <c r="E1142" s="15"/>
      <c r="F1142" s="14"/>
      <c r="G1142" s="14"/>
      <c r="H1142" s="14"/>
      <c r="I1142" s="14"/>
      <c r="J1142" s="14"/>
      <c r="K1142" s="14"/>
      <c r="L1142" s="14"/>
    </row>
    <row r="1143" spans="2:12" ht="15" x14ac:dyDescent="0.25">
      <c r="B1143" s="14"/>
      <c r="D1143" s="61"/>
      <c r="E1143" s="15"/>
      <c r="F1143" s="14"/>
      <c r="G1143" s="14"/>
      <c r="H1143" s="14"/>
      <c r="I1143" s="14"/>
      <c r="J1143" s="14"/>
      <c r="K1143" s="14"/>
      <c r="L1143" s="14"/>
    </row>
    <row r="1144" spans="2:12" ht="15" x14ac:dyDescent="0.25">
      <c r="B1144" s="14"/>
      <c r="D1144" s="61"/>
      <c r="E1144" s="15"/>
      <c r="F1144" s="14"/>
      <c r="G1144" s="14"/>
      <c r="H1144" s="14"/>
      <c r="I1144" s="14"/>
      <c r="J1144" s="14"/>
      <c r="K1144" s="14"/>
      <c r="L1144" s="14"/>
    </row>
    <row r="1145" spans="2:12" ht="15" x14ac:dyDescent="0.25">
      <c r="B1145" s="14"/>
      <c r="D1145" s="61"/>
      <c r="E1145" s="15"/>
      <c r="F1145" s="14"/>
      <c r="G1145" s="14"/>
      <c r="H1145" s="14"/>
      <c r="I1145" s="14"/>
      <c r="J1145" s="14"/>
      <c r="K1145" s="14"/>
      <c r="L1145" s="14"/>
    </row>
    <row r="1146" spans="2:12" ht="15" x14ac:dyDescent="0.25">
      <c r="B1146" s="14"/>
      <c r="D1146" s="61"/>
      <c r="E1146" s="15"/>
      <c r="F1146" s="14"/>
      <c r="G1146" s="14"/>
      <c r="H1146" s="14"/>
      <c r="I1146" s="14"/>
      <c r="J1146" s="14"/>
      <c r="K1146" s="14"/>
      <c r="L1146" s="14"/>
    </row>
    <row r="1147" spans="2:12" ht="15" x14ac:dyDescent="0.25">
      <c r="B1147" s="14"/>
      <c r="D1147" s="61"/>
      <c r="E1147" s="15"/>
      <c r="F1147" s="14"/>
      <c r="G1147" s="14"/>
      <c r="H1147" s="14"/>
      <c r="I1147" s="14"/>
      <c r="J1147" s="14"/>
      <c r="K1147" s="14"/>
      <c r="L1147" s="14"/>
    </row>
    <row r="1148" spans="2:12" ht="15" x14ac:dyDescent="0.25">
      <c r="B1148" s="14"/>
      <c r="D1148" s="61"/>
      <c r="E1148" s="15"/>
      <c r="F1148" s="14"/>
      <c r="G1148" s="14"/>
      <c r="H1148" s="14"/>
      <c r="I1148" s="14"/>
      <c r="J1148" s="14"/>
      <c r="K1148" s="14"/>
      <c r="L1148" s="14"/>
    </row>
    <row r="1149" spans="2:12" ht="15" x14ac:dyDescent="0.25">
      <c r="B1149" s="14"/>
      <c r="D1149" s="61"/>
      <c r="E1149" s="15"/>
      <c r="F1149" s="14"/>
      <c r="G1149" s="14"/>
      <c r="H1149" s="14"/>
      <c r="I1149" s="14"/>
      <c r="J1149" s="14"/>
      <c r="K1149" s="14"/>
      <c r="L1149" s="14"/>
    </row>
    <row r="1150" spans="2:12" ht="15" x14ac:dyDescent="0.25">
      <c r="B1150" s="14"/>
      <c r="D1150" s="61"/>
      <c r="E1150" s="15"/>
      <c r="F1150" s="14"/>
      <c r="G1150" s="14"/>
      <c r="H1150" s="14"/>
      <c r="I1150" s="14"/>
      <c r="J1150" s="14"/>
      <c r="K1150" s="14"/>
      <c r="L1150" s="14"/>
    </row>
    <row r="1151" spans="2:12" ht="15" x14ac:dyDescent="0.25">
      <c r="B1151" s="14"/>
      <c r="D1151" s="61"/>
      <c r="E1151" s="15"/>
      <c r="F1151" s="14"/>
      <c r="G1151" s="14"/>
      <c r="H1151" s="14"/>
      <c r="I1151" s="14"/>
      <c r="J1151" s="14"/>
      <c r="K1151" s="14"/>
      <c r="L1151" s="14"/>
    </row>
    <row r="1152" spans="2:12" ht="15" x14ac:dyDescent="0.25">
      <c r="B1152" s="14"/>
      <c r="D1152" s="61"/>
      <c r="E1152" s="15"/>
      <c r="F1152" s="14"/>
      <c r="G1152" s="14"/>
      <c r="H1152" s="14"/>
      <c r="I1152" s="14"/>
      <c r="J1152" s="14"/>
      <c r="K1152" s="14"/>
      <c r="L1152" s="14"/>
    </row>
    <row r="1153" spans="2:12" ht="15" x14ac:dyDescent="0.25">
      <c r="B1153" s="14"/>
      <c r="D1153" s="61"/>
      <c r="E1153" s="15"/>
      <c r="F1153" s="14"/>
      <c r="G1153" s="14"/>
      <c r="H1153" s="14"/>
      <c r="I1153" s="14"/>
      <c r="J1153" s="14"/>
      <c r="K1153" s="14"/>
      <c r="L1153" s="14"/>
    </row>
    <row r="1154" spans="2:12" ht="15" x14ac:dyDescent="0.25">
      <c r="B1154" s="14"/>
      <c r="D1154" s="61"/>
      <c r="E1154" s="15"/>
      <c r="F1154" s="14"/>
      <c r="G1154" s="14"/>
      <c r="H1154" s="14"/>
      <c r="I1154" s="14"/>
      <c r="J1154" s="14"/>
      <c r="K1154" s="14"/>
      <c r="L1154" s="14"/>
    </row>
    <row r="1155" spans="2:12" ht="15" x14ac:dyDescent="0.25">
      <c r="B1155" s="14"/>
      <c r="D1155" s="61"/>
      <c r="E1155" s="15"/>
      <c r="F1155" s="14"/>
      <c r="G1155" s="14"/>
      <c r="H1155" s="14"/>
      <c r="I1155" s="14"/>
      <c r="J1155" s="14"/>
      <c r="K1155" s="14"/>
      <c r="L1155" s="14"/>
    </row>
    <row r="1156" spans="2:12" ht="15" x14ac:dyDescent="0.25">
      <c r="B1156" s="14"/>
      <c r="D1156" s="61"/>
      <c r="E1156" s="15"/>
      <c r="F1156" s="14"/>
      <c r="G1156" s="14"/>
      <c r="H1156" s="14"/>
      <c r="I1156" s="14"/>
      <c r="J1156" s="14"/>
      <c r="K1156" s="14"/>
      <c r="L1156" s="14"/>
    </row>
    <row r="1157" spans="2:12" ht="15" x14ac:dyDescent="0.25">
      <c r="B1157" s="14"/>
      <c r="D1157" s="61"/>
      <c r="E1157" s="15"/>
      <c r="F1157" s="14"/>
      <c r="G1157" s="14"/>
      <c r="H1157" s="14"/>
      <c r="I1157" s="14"/>
      <c r="J1157" s="14"/>
      <c r="K1157" s="14"/>
      <c r="L1157" s="14"/>
    </row>
    <row r="1158" spans="2:12" ht="15" x14ac:dyDescent="0.25">
      <c r="B1158" s="14"/>
      <c r="D1158" s="61"/>
      <c r="E1158" s="15"/>
      <c r="F1158" s="14"/>
      <c r="G1158" s="14"/>
      <c r="H1158" s="14"/>
      <c r="I1158" s="14"/>
      <c r="J1158" s="14"/>
      <c r="K1158" s="14"/>
      <c r="L1158" s="14"/>
    </row>
    <row r="1159" spans="2:12" ht="15" x14ac:dyDescent="0.25">
      <c r="B1159" s="14"/>
      <c r="D1159" s="61"/>
      <c r="E1159" s="15"/>
      <c r="F1159" s="14"/>
      <c r="G1159" s="14"/>
      <c r="H1159" s="14"/>
      <c r="I1159" s="14"/>
      <c r="J1159" s="14"/>
      <c r="K1159" s="14"/>
      <c r="L1159" s="14"/>
    </row>
    <row r="1160" spans="2:12" ht="15" x14ac:dyDescent="0.25">
      <c r="B1160" s="14"/>
      <c r="D1160" s="61"/>
      <c r="E1160" s="15"/>
      <c r="F1160" s="14"/>
      <c r="G1160" s="14"/>
      <c r="H1160" s="14"/>
      <c r="I1160" s="14"/>
      <c r="J1160" s="14"/>
      <c r="K1160" s="14"/>
      <c r="L1160" s="14"/>
    </row>
    <row r="1161" spans="2:12" ht="15" x14ac:dyDescent="0.25">
      <c r="B1161" s="14"/>
      <c r="D1161" s="61"/>
      <c r="E1161" s="15"/>
      <c r="F1161" s="14"/>
      <c r="G1161" s="14"/>
      <c r="H1161" s="14"/>
      <c r="I1161" s="14"/>
      <c r="J1161" s="14"/>
      <c r="K1161" s="14"/>
      <c r="L1161" s="14"/>
    </row>
    <row r="1162" spans="2:12" ht="15" x14ac:dyDescent="0.25">
      <c r="B1162" s="14"/>
      <c r="D1162" s="61"/>
      <c r="E1162" s="15"/>
      <c r="F1162" s="14"/>
      <c r="G1162" s="14"/>
      <c r="H1162" s="14"/>
      <c r="I1162" s="14"/>
      <c r="J1162" s="14"/>
      <c r="K1162" s="14"/>
      <c r="L1162" s="14"/>
    </row>
    <row r="1163" spans="2:12" ht="15" x14ac:dyDescent="0.25">
      <c r="B1163" s="14"/>
      <c r="D1163" s="61"/>
      <c r="E1163" s="15"/>
      <c r="F1163" s="14"/>
      <c r="G1163" s="14"/>
      <c r="H1163" s="14"/>
      <c r="I1163" s="14"/>
      <c r="J1163" s="14"/>
      <c r="K1163" s="14"/>
      <c r="L1163" s="14"/>
    </row>
    <row r="1164" spans="2:12" ht="15" x14ac:dyDescent="0.25">
      <c r="B1164" s="14"/>
      <c r="D1164" s="61"/>
      <c r="E1164" s="15"/>
      <c r="F1164" s="14"/>
      <c r="G1164" s="14"/>
      <c r="H1164" s="14"/>
      <c r="I1164" s="14"/>
      <c r="J1164" s="14"/>
      <c r="K1164" s="14"/>
      <c r="L1164" s="14"/>
    </row>
    <row r="1165" spans="2:12" ht="15" x14ac:dyDescent="0.25">
      <c r="B1165" s="14"/>
      <c r="D1165" s="61"/>
      <c r="E1165" s="15"/>
      <c r="F1165" s="14"/>
      <c r="G1165" s="14"/>
      <c r="H1165" s="14"/>
      <c r="I1165" s="14"/>
      <c r="J1165" s="14"/>
      <c r="K1165" s="14"/>
      <c r="L1165" s="14"/>
    </row>
    <row r="1166" spans="2:12" ht="15" x14ac:dyDescent="0.25">
      <c r="B1166" s="14"/>
      <c r="D1166" s="61"/>
      <c r="E1166" s="15"/>
      <c r="F1166" s="14"/>
      <c r="G1166" s="14"/>
      <c r="H1166" s="14"/>
      <c r="I1166" s="14"/>
      <c r="J1166" s="14"/>
      <c r="K1166" s="14"/>
      <c r="L1166" s="14"/>
    </row>
    <row r="1167" spans="2:12" ht="15" x14ac:dyDescent="0.25">
      <c r="B1167" s="14"/>
      <c r="D1167" s="61"/>
      <c r="E1167" s="15"/>
      <c r="F1167" s="14"/>
      <c r="G1167" s="14"/>
      <c r="H1167" s="14"/>
      <c r="I1167" s="14"/>
      <c r="J1167" s="14"/>
      <c r="K1167" s="14"/>
      <c r="L1167" s="14"/>
    </row>
    <row r="1168" spans="2:12" ht="15" x14ac:dyDescent="0.25">
      <c r="B1168" s="14"/>
      <c r="D1168" s="61"/>
      <c r="E1168" s="15"/>
      <c r="F1168" s="14"/>
      <c r="G1168" s="14"/>
      <c r="H1168" s="14"/>
      <c r="I1168" s="14"/>
      <c r="J1168" s="14"/>
      <c r="K1168" s="14"/>
      <c r="L1168" s="14"/>
    </row>
    <row r="1169" spans="2:12" ht="15" x14ac:dyDescent="0.25">
      <c r="B1169" s="14"/>
      <c r="D1169" s="61"/>
      <c r="E1169" s="15"/>
      <c r="F1169" s="14"/>
      <c r="G1169" s="14"/>
      <c r="H1169" s="14"/>
      <c r="I1169" s="14"/>
      <c r="J1169" s="14"/>
      <c r="K1169" s="14"/>
      <c r="L1169" s="14"/>
    </row>
    <row r="1170" spans="2:12" ht="15" x14ac:dyDescent="0.25">
      <c r="B1170" s="14"/>
      <c r="D1170" s="61"/>
      <c r="E1170" s="15"/>
      <c r="F1170" s="14"/>
      <c r="G1170" s="14"/>
      <c r="H1170" s="14"/>
      <c r="I1170" s="14"/>
      <c r="J1170" s="14"/>
      <c r="K1170" s="14"/>
      <c r="L1170" s="14"/>
    </row>
    <row r="1171" spans="2:12" ht="15" x14ac:dyDescent="0.25">
      <c r="B1171" s="14"/>
      <c r="D1171" s="61"/>
      <c r="E1171" s="15"/>
      <c r="F1171" s="14"/>
      <c r="G1171" s="14"/>
      <c r="H1171" s="14"/>
      <c r="I1171" s="14"/>
      <c r="J1171" s="14"/>
      <c r="K1171" s="14"/>
      <c r="L1171" s="14"/>
    </row>
    <row r="1172" spans="2:12" ht="15" x14ac:dyDescent="0.25">
      <c r="B1172" s="14"/>
      <c r="D1172" s="61"/>
      <c r="E1172" s="15"/>
      <c r="F1172" s="14"/>
      <c r="G1172" s="14"/>
      <c r="H1172" s="14"/>
      <c r="I1172" s="14"/>
      <c r="J1172" s="14"/>
      <c r="K1172" s="14"/>
      <c r="L1172" s="14"/>
    </row>
    <row r="1173" spans="2:12" ht="15" x14ac:dyDescent="0.25">
      <c r="B1173" s="14"/>
      <c r="D1173" s="61"/>
      <c r="E1173" s="15"/>
      <c r="F1173" s="14"/>
      <c r="G1173" s="14"/>
      <c r="H1173" s="14"/>
      <c r="I1173" s="14"/>
      <c r="J1173" s="14"/>
      <c r="K1173" s="14"/>
      <c r="L1173" s="14"/>
    </row>
    <row r="1174" spans="2:12" ht="15" x14ac:dyDescent="0.25">
      <c r="B1174" s="14"/>
      <c r="D1174" s="61"/>
      <c r="E1174" s="15"/>
      <c r="F1174" s="14"/>
      <c r="G1174" s="14"/>
      <c r="H1174" s="14"/>
      <c r="I1174" s="14"/>
      <c r="J1174" s="14"/>
      <c r="K1174" s="14"/>
      <c r="L1174" s="14"/>
    </row>
    <row r="1175" spans="2:12" ht="15" x14ac:dyDescent="0.25">
      <c r="B1175" s="14"/>
      <c r="D1175" s="61"/>
      <c r="E1175" s="15"/>
      <c r="F1175" s="14"/>
      <c r="G1175" s="14"/>
      <c r="H1175" s="14"/>
      <c r="I1175" s="14"/>
      <c r="J1175" s="14"/>
      <c r="K1175" s="14"/>
      <c r="L1175" s="14"/>
    </row>
    <row r="1176" spans="2:12" ht="15" x14ac:dyDescent="0.25">
      <c r="B1176" s="14"/>
      <c r="D1176" s="61"/>
      <c r="E1176" s="15"/>
      <c r="F1176" s="14"/>
      <c r="G1176" s="14"/>
      <c r="H1176" s="14"/>
      <c r="I1176" s="14"/>
      <c r="J1176" s="14"/>
      <c r="K1176" s="14"/>
      <c r="L1176" s="14"/>
    </row>
    <row r="1177" spans="2:12" ht="15" x14ac:dyDescent="0.25">
      <c r="B1177" s="14"/>
      <c r="D1177" s="61"/>
      <c r="E1177" s="15"/>
      <c r="F1177" s="14"/>
      <c r="G1177" s="14"/>
      <c r="H1177" s="14"/>
      <c r="I1177" s="14"/>
      <c r="J1177" s="14"/>
      <c r="K1177" s="14"/>
      <c r="L1177" s="14"/>
    </row>
    <row r="1178" spans="2:12" ht="15" x14ac:dyDescent="0.25">
      <c r="B1178" s="14"/>
      <c r="D1178" s="61"/>
      <c r="E1178" s="15"/>
      <c r="F1178" s="14"/>
      <c r="G1178" s="14"/>
      <c r="H1178" s="14"/>
      <c r="I1178" s="14"/>
      <c r="J1178" s="14"/>
      <c r="K1178" s="14"/>
      <c r="L1178" s="14"/>
    </row>
    <row r="1179" spans="2:12" ht="15" x14ac:dyDescent="0.25">
      <c r="B1179" s="14"/>
      <c r="D1179" s="61"/>
      <c r="E1179" s="15"/>
      <c r="F1179" s="14"/>
      <c r="G1179" s="14"/>
      <c r="H1179" s="14"/>
      <c r="I1179" s="14"/>
      <c r="J1179" s="14"/>
      <c r="K1179" s="14"/>
      <c r="L1179" s="14"/>
    </row>
    <row r="1180" spans="2:12" ht="15" x14ac:dyDescent="0.25">
      <c r="B1180" s="14"/>
      <c r="D1180" s="61"/>
      <c r="E1180" s="15"/>
      <c r="F1180" s="14"/>
      <c r="G1180" s="14"/>
      <c r="H1180" s="14"/>
      <c r="I1180" s="14"/>
      <c r="J1180" s="14"/>
      <c r="K1180" s="14"/>
      <c r="L1180" s="14"/>
    </row>
    <row r="1181" spans="2:12" ht="15" x14ac:dyDescent="0.25">
      <c r="B1181" s="14"/>
      <c r="D1181" s="61"/>
      <c r="E1181" s="15"/>
      <c r="F1181" s="14"/>
      <c r="G1181" s="14"/>
      <c r="H1181" s="14"/>
      <c r="I1181" s="14"/>
      <c r="J1181" s="14"/>
      <c r="K1181" s="14"/>
      <c r="L1181" s="14"/>
    </row>
    <row r="1182" spans="2:12" ht="15" x14ac:dyDescent="0.25">
      <c r="B1182" s="14"/>
      <c r="D1182" s="61"/>
      <c r="E1182" s="15"/>
      <c r="F1182" s="14"/>
      <c r="G1182" s="14"/>
      <c r="H1182" s="14"/>
      <c r="I1182" s="14"/>
      <c r="J1182" s="14"/>
      <c r="K1182" s="14"/>
      <c r="L1182" s="14"/>
    </row>
    <row r="1183" spans="2:12" ht="15" x14ac:dyDescent="0.25">
      <c r="B1183" s="14"/>
      <c r="D1183" s="61"/>
      <c r="E1183" s="15"/>
      <c r="F1183" s="14"/>
      <c r="G1183" s="14"/>
      <c r="H1183" s="14"/>
      <c r="I1183" s="14"/>
      <c r="J1183" s="14"/>
      <c r="K1183" s="14"/>
      <c r="L1183" s="14"/>
    </row>
    <row r="1184" spans="2:12" ht="15" x14ac:dyDescent="0.25">
      <c r="B1184" s="14"/>
      <c r="D1184" s="61"/>
      <c r="E1184" s="15"/>
      <c r="F1184" s="14"/>
      <c r="G1184" s="14"/>
      <c r="H1184" s="14"/>
      <c r="I1184" s="14"/>
      <c r="J1184" s="14"/>
      <c r="K1184" s="14"/>
      <c r="L1184" s="14"/>
    </row>
    <row r="1185" spans="2:12" ht="15" x14ac:dyDescent="0.25">
      <c r="B1185" s="14"/>
      <c r="D1185" s="61"/>
      <c r="E1185" s="15"/>
      <c r="F1185" s="14"/>
      <c r="G1185" s="14"/>
      <c r="H1185" s="14"/>
      <c r="I1185" s="14"/>
      <c r="J1185" s="14"/>
      <c r="K1185" s="14"/>
      <c r="L1185" s="14"/>
    </row>
    <row r="1186" spans="2:12" ht="15" x14ac:dyDescent="0.25">
      <c r="B1186" s="14"/>
      <c r="D1186" s="61"/>
      <c r="E1186" s="15"/>
      <c r="F1186" s="14"/>
      <c r="G1186" s="14"/>
      <c r="H1186" s="14"/>
      <c r="I1186" s="14"/>
      <c r="J1186" s="14"/>
      <c r="K1186" s="14"/>
      <c r="L1186" s="14"/>
    </row>
    <row r="1187" spans="2:12" ht="15" x14ac:dyDescent="0.25">
      <c r="B1187" s="14"/>
      <c r="D1187" s="61"/>
      <c r="E1187" s="15"/>
      <c r="F1187" s="14"/>
      <c r="G1187" s="14"/>
      <c r="H1187" s="14"/>
      <c r="I1187" s="14"/>
      <c r="J1187" s="14"/>
      <c r="K1187" s="14"/>
      <c r="L1187" s="14"/>
    </row>
    <row r="1188" spans="2:12" ht="15" x14ac:dyDescent="0.25">
      <c r="B1188" s="14"/>
      <c r="D1188" s="61"/>
      <c r="E1188" s="15"/>
      <c r="F1188" s="14"/>
      <c r="G1188" s="14"/>
      <c r="H1188" s="14"/>
      <c r="I1188" s="14"/>
      <c r="J1188" s="14"/>
      <c r="K1188" s="14"/>
      <c r="L1188" s="14"/>
    </row>
    <row r="1189" spans="2:12" ht="15" x14ac:dyDescent="0.25">
      <c r="B1189" s="14"/>
      <c r="D1189" s="61"/>
      <c r="E1189" s="15"/>
      <c r="F1189" s="14"/>
      <c r="G1189" s="14"/>
      <c r="H1189" s="14"/>
      <c r="I1189" s="14"/>
      <c r="J1189" s="14"/>
      <c r="K1189" s="14"/>
      <c r="L1189" s="14"/>
    </row>
    <row r="1190" spans="2:12" ht="15" x14ac:dyDescent="0.25">
      <c r="B1190" s="14"/>
      <c r="D1190" s="61"/>
      <c r="E1190" s="15"/>
      <c r="F1190" s="14"/>
      <c r="G1190" s="14"/>
      <c r="H1190" s="14"/>
      <c r="I1190" s="14"/>
      <c r="J1190" s="14"/>
      <c r="K1190" s="14"/>
      <c r="L1190" s="14"/>
    </row>
    <row r="1191" spans="2:12" ht="15" x14ac:dyDescent="0.25">
      <c r="B1191" s="14"/>
      <c r="D1191" s="61"/>
      <c r="E1191" s="15"/>
      <c r="F1191" s="14"/>
      <c r="G1191" s="14"/>
      <c r="H1191" s="14"/>
      <c r="I1191" s="14"/>
      <c r="J1191" s="14"/>
      <c r="K1191" s="14"/>
      <c r="L1191" s="14"/>
    </row>
    <row r="1192" spans="2:12" ht="15" x14ac:dyDescent="0.25">
      <c r="B1192" s="14"/>
      <c r="D1192" s="61"/>
      <c r="E1192" s="15"/>
      <c r="F1192" s="14"/>
      <c r="G1192" s="14"/>
      <c r="H1192" s="14"/>
      <c r="I1192" s="14"/>
      <c r="J1192" s="14"/>
      <c r="K1192" s="14"/>
      <c r="L1192" s="14"/>
    </row>
    <row r="1193" spans="2:12" ht="15" x14ac:dyDescent="0.25">
      <c r="B1193" s="14"/>
      <c r="D1193" s="61"/>
      <c r="E1193" s="15"/>
      <c r="F1193" s="14"/>
      <c r="G1193" s="14"/>
      <c r="H1193" s="14"/>
      <c r="I1193" s="14"/>
      <c r="J1193" s="14"/>
      <c r="K1193" s="14"/>
      <c r="L1193" s="14"/>
    </row>
    <row r="1194" spans="2:12" ht="15" x14ac:dyDescent="0.25">
      <c r="B1194" s="14"/>
      <c r="D1194" s="61"/>
      <c r="E1194" s="15"/>
      <c r="F1194" s="14"/>
      <c r="G1194" s="14"/>
      <c r="H1194" s="14"/>
      <c r="I1194" s="14"/>
      <c r="J1194" s="14"/>
      <c r="K1194" s="14"/>
      <c r="L1194" s="14"/>
    </row>
    <row r="1195" spans="2:12" ht="15" x14ac:dyDescent="0.25">
      <c r="B1195" s="14"/>
      <c r="D1195" s="61"/>
      <c r="E1195" s="15"/>
      <c r="F1195" s="14"/>
      <c r="G1195" s="14"/>
      <c r="H1195" s="14"/>
      <c r="I1195" s="14"/>
      <c r="J1195" s="14"/>
      <c r="K1195" s="14"/>
      <c r="L1195" s="14"/>
    </row>
    <row r="1196" spans="2:12" ht="15" x14ac:dyDescent="0.25">
      <c r="B1196" s="14"/>
      <c r="D1196" s="61"/>
      <c r="E1196" s="15"/>
      <c r="F1196" s="14"/>
      <c r="G1196" s="14"/>
      <c r="H1196" s="14"/>
      <c r="I1196" s="14"/>
      <c r="J1196" s="14"/>
      <c r="K1196" s="14"/>
      <c r="L1196" s="14"/>
    </row>
    <row r="1197" spans="2:12" ht="15" x14ac:dyDescent="0.25">
      <c r="B1197" s="14"/>
      <c r="D1197" s="61"/>
      <c r="E1197" s="15"/>
      <c r="F1197" s="14"/>
      <c r="G1197" s="14"/>
      <c r="H1197" s="14"/>
      <c r="I1197" s="14"/>
      <c r="J1197" s="14"/>
      <c r="K1197" s="14"/>
      <c r="L1197" s="14"/>
    </row>
    <row r="1198" spans="2:12" ht="15" x14ac:dyDescent="0.25">
      <c r="B1198" s="14"/>
      <c r="D1198" s="61"/>
      <c r="E1198" s="15"/>
      <c r="F1198" s="14"/>
      <c r="G1198" s="14"/>
      <c r="H1198" s="14"/>
      <c r="I1198" s="14"/>
      <c r="J1198" s="14"/>
      <c r="K1198" s="14"/>
      <c r="L1198" s="14"/>
    </row>
    <row r="1199" spans="2:12" ht="15" x14ac:dyDescent="0.25">
      <c r="B1199" s="14"/>
      <c r="D1199" s="61"/>
      <c r="E1199" s="15"/>
      <c r="F1199" s="14"/>
      <c r="G1199" s="14"/>
      <c r="H1199" s="14"/>
      <c r="I1199" s="14"/>
      <c r="J1199" s="14"/>
      <c r="K1199" s="14"/>
      <c r="L1199" s="14"/>
    </row>
    <row r="1200" spans="2:12" ht="15" x14ac:dyDescent="0.25">
      <c r="B1200" s="14"/>
      <c r="D1200" s="61"/>
      <c r="E1200" s="15"/>
      <c r="F1200" s="14"/>
      <c r="G1200" s="14"/>
      <c r="H1200" s="14"/>
      <c r="I1200" s="14"/>
      <c r="J1200" s="14"/>
      <c r="K1200" s="14"/>
      <c r="L1200" s="14"/>
    </row>
    <row r="1201" spans="2:12" ht="15" x14ac:dyDescent="0.25">
      <c r="B1201" s="14"/>
      <c r="D1201" s="61"/>
      <c r="E1201" s="15"/>
      <c r="F1201" s="14"/>
      <c r="G1201" s="14"/>
      <c r="H1201" s="14"/>
      <c r="I1201" s="14"/>
      <c r="J1201" s="14"/>
      <c r="K1201" s="14"/>
      <c r="L1201" s="14"/>
    </row>
    <row r="1202" spans="2:12" ht="15" x14ac:dyDescent="0.25">
      <c r="B1202" s="14"/>
      <c r="D1202" s="61"/>
      <c r="E1202" s="15"/>
      <c r="F1202" s="14"/>
      <c r="G1202" s="14"/>
      <c r="H1202" s="14"/>
      <c r="I1202" s="14"/>
      <c r="J1202" s="14"/>
      <c r="K1202" s="14"/>
      <c r="L1202" s="14"/>
    </row>
    <row r="1203" spans="2:12" ht="15" x14ac:dyDescent="0.25">
      <c r="B1203" s="14"/>
      <c r="D1203" s="61"/>
      <c r="E1203" s="15"/>
      <c r="F1203" s="14"/>
      <c r="G1203" s="14"/>
      <c r="H1203" s="14"/>
      <c r="I1203" s="14"/>
      <c r="J1203" s="14"/>
      <c r="K1203" s="14"/>
      <c r="L1203" s="14"/>
    </row>
    <row r="1204" spans="2:12" ht="15" x14ac:dyDescent="0.25">
      <c r="B1204" s="14"/>
      <c r="D1204" s="61"/>
      <c r="E1204" s="15"/>
      <c r="F1204" s="14"/>
      <c r="G1204" s="14"/>
      <c r="H1204" s="14"/>
      <c r="I1204" s="14"/>
      <c r="J1204" s="14"/>
      <c r="K1204" s="14"/>
      <c r="L1204" s="14"/>
    </row>
    <row r="1205" spans="2:12" ht="15" x14ac:dyDescent="0.25">
      <c r="B1205" s="14"/>
      <c r="D1205" s="61"/>
      <c r="E1205" s="15"/>
      <c r="F1205" s="14"/>
      <c r="G1205" s="14"/>
      <c r="H1205" s="14"/>
      <c r="I1205" s="14"/>
      <c r="J1205" s="14"/>
      <c r="K1205" s="14"/>
      <c r="L1205" s="14"/>
    </row>
    <row r="1206" spans="2:12" ht="15" x14ac:dyDescent="0.25">
      <c r="B1206" s="14"/>
      <c r="D1206" s="61"/>
      <c r="E1206" s="15"/>
      <c r="F1206" s="14"/>
      <c r="G1206" s="14"/>
      <c r="H1206" s="14"/>
      <c r="I1206" s="14"/>
      <c r="J1206" s="14"/>
      <c r="K1206" s="14"/>
      <c r="L1206" s="14"/>
    </row>
    <row r="1207" spans="2:12" ht="15" x14ac:dyDescent="0.25">
      <c r="B1207" s="14"/>
      <c r="D1207" s="61"/>
      <c r="E1207" s="15"/>
      <c r="F1207" s="14"/>
      <c r="G1207" s="14"/>
      <c r="H1207" s="14"/>
      <c r="I1207" s="14"/>
      <c r="J1207" s="14"/>
      <c r="K1207" s="14"/>
      <c r="L1207" s="14"/>
    </row>
    <row r="1208" spans="2:12" ht="15" x14ac:dyDescent="0.25">
      <c r="B1208" s="14"/>
      <c r="D1208" s="61"/>
      <c r="E1208" s="15"/>
      <c r="F1208" s="14"/>
      <c r="G1208" s="14"/>
      <c r="H1208" s="14"/>
      <c r="I1208" s="14"/>
      <c r="J1208" s="14"/>
      <c r="K1208" s="14"/>
      <c r="L1208" s="14"/>
    </row>
    <row r="1209" spans="2:12" ht="15" x14ac:dyDescent="0.25">
      <c r="B1209" s="14"/>
      <c r="D1209" s="61"/>
      <c r="E1209" s="15"/>
      <c r="F1209" s="14"/>
      <c r="G1209" s="14"/>
      <c r="H1209" s="14"/>
      <c r="I1209" s="14"/>
      <c r="J1209" s="14"/>
      <c r="K1209" s="14"/>
      <c r="L1209" s="14"/>
    </row>
    <row r="1210" spans="2:12" ht="15" x14ac:dyDescent="0.25">
      <c r="B1210" s="14"/>
      <c r="D1210" s="61"/>
      <c r="E1210" s="15"/>
      <c r="F1210" s="14"/>
      <c r="G1210" s="14"/>
      <c r="H1210" s="14"/>
      <c r="I1210" s="14"/>
      <c r="J1210" s="14"/>
      <c r="K1210" s="14"/>
      <c r="L1210" s="14"/>
    </row>
    <row r="1211" spans="2:12" ht="15" x14ac:dyDescent="0.25">
      <c r="B1211" s="14"/>
      <c r="D1211" s="61"/>
      <c r="E1211" s="15"/>
      <c r="F1211" s="14"/>
      <c r="G1211" s="14"/>
      <c r="H1211" s="14"/>
      <c r="I1211" s="14"/>
      <c r="J1211" s="14"/>
      <c r="K1211" s="14"/>
      <c r="L1211" s="14"/>
    </row>
    <row r="1212" spans="2:12" ht="15" x14ac:dyDescent="0.25">
      <c r="B1212" s="14"/>
      <c r="D1212" s="61"/>
      <c r="E1212" s="15"/>
      <c r="F1212" s="14"/>
      <c r="G1212" s="14"/>
      <c r="H1212" s="14"/>
      <c r="I1212" s="14"/>
      <c r="J1212" s="14"/>
      <c r="K1212" s="14"/>
      <c r="L1212" s="14"/>
    </row>
    <row r="1213" spans="2:12" ht="15" x14ac:dyDescent="0.25">
      <c r="B1213" s="14"/>
      <c r="D1213" s="61"/>
      <c r="E1213" s="15"/>
      <c r="F1213" s="14"/>
      <c r="G1213" s="14"/>
      <c r="H1213" s="14"/>
      <c r="I1213" s="14"/>
      <c r="J1213" s="14"/>
      <c r="K1213" s="14"/>
      <c r="L1213" s="14"/>
    </row>
    <row r="1214" spans="2:12" ht="15" x14ac:dyDescent="0.25">
      <c r="B1214" s="14"/>
      <c r="D1214" s="61"/>
      <c r="E1214" s="15"/>
      <c r="F1214" s="14"/>
      <c r="G1214" s="14"/>
      <c r="H1214" s="14"/>
      <c r="I1214" s="14"/>
      <c r="J1214" s="14"/>
      <c r="K1214" s="14"/>
      <c r="L1214" s="14"/>
    </row>
    <row r="1215" spans="2:12" ht="15" x14ac:dyDescent="0.25">
      <c r="B1215" s="14"/>
      <c r="D1215" s="61"/>
      <c r="E1215" s="15"/>
      <c r="F1215" s="14"/>
      <c r="G1215" s="14"/>
      <c r="H1215" s="14"/>
      <c r="I1215" s="14"/>
      <c r="J1215" s="14"/>
      <c r="K1215" s="14"/>
      <c r="L1215" s="14"/>
    </row>
    <row r="1216" spans="2:12" ht="15" x14ac:dyDescent="0.25">
      <c r="B1216" s="14"/>
      <c r="D1216" s="61"/>
      <c r="E1216" s="15"/>
      <c r="F1216" s="14"/>
      <c r="G1216" s="14"/>
      <c r="H1216" s="14"/>
      <c r="I1216" s="14"/>
      <c r="J1216" s="14"/>
      <c r="K1216" s="14"/>
      <c r="L1216" s="14"/>
    </row>
    <row r="1217" spans="2:12" ht="15" x14ac:dyDescent="0.25">
      <c r="B1217" s="14"/>
      <c r="D1217" s="61"/>
      <c r="E1217" s="15"/>
      <c r="F1217" s="14"/>
      <c r="G1217" s="14"/>
      <c r="H1217" s="14"/>
      <c r="I1217" s="14"/>
      <c r="J1217" s="14"/>
      <c r="K1217" s="14"/>
      <c r="L1217" s="14"/>
    </row>
    <row r="1218" spans="2:12" ht="15" x14ac:dyDescent="0.25">
      <c r="B1218" s="14"/>
      <c r="D1218" s="61"/>
      <c r="E1218" s="15"/>
      <c r="F1218" s="14"/>
      <c r="G1218" s="14"/>
      <c r="H1218" s="14"/>
      <c r="I1218" s="14"/>
      <c r="J1218" s="14"/>
      <c r="K1218" s="14"/>
      <c r="L1218" s="14"/>
    </row>
    <row r="1219" spans="2:12" ht="15" x14ac:dyDescent="0.25">
      <c r="B1219" s="14"/>
      <c r="D1219" s="61"/>
      <c r="E1219" s="15"/>
      <c r="F1219" s="14"/>
      <c r="G1219" s="14"/>
      <c r="H1219" s="14"/>
      <c r="I1219" s="14"/>
      <c r="J1219" s="14"/>
      <c r="K1219" s="14"/>
      <c r="L1219" s="14"/>
    </row>
    <row r="1220" spans="2:12" ht="15" x14ac:dyDescent="0.25">
      <c r="B1220" s="14"/>
      <c r="D1220" s="61"/>
      <c r="E1220" s="15"/>
      <c r="F1220" s="14"/>
      <c r="G1220" s="14"/>
      <c r="H1220" s="14"/>
      <c r="I1220" s="14"/>
      <c r="J1220" s="14"/>
      <c r="K1220" s="14"/>
      <c r="L1220" s="14"/>
    </row>
    <row r="1221" spans="2:12" ht="15" x14ac:dyDescent="0.25">
      <c r="B1221" s="14"/>
      <c r="D1221" s="61"/>
      <c r="E1221" s="15"/>
      <c r="F1221" s="14"/>
      <c r="G1221" s="14"/>
      <c r="H1221" s="14"/>
      <c r="I1221" s="14"/>
      <c r="J1221" s="14"/>
      <c r="K1221" s="14"/>
      <c r="L1221" s="14"/>
    </row>
    <row r="1222" spans="2:12" ht="15" x14ac:dyDescent="0.25">
      <c r="B1222" s="14"/>
      <c r="D1222" s="61"/>
      <c r="E1222" s="15"/>
      <c r="F1222" s="14"/>
      <c r="G1222" s="14"/>
      <c r="H1222" s="14"/>
      <c r="I1222" s="14"/>
      <c r="J1222" s="14"/>
      <c r="K1222" s="14"/>
      <c r="L1222" s="14"/>
    </row>
    <row r="1223" spans="2:12" ht="15" x14ac:dyDescent="0.25">
      <c r="B1223" s="14"/>
      <c r="D1223" s="61"/>
      <c r="E1223" s="15"/>
      <c r="F1223" s="14"/>
      <c r="G1223" s="14"/>
      <c r="H1223" s="14"/>
      <c r="I1223" s="14"/>
      <c r="J1223" s="14"/>
      <c r="K1223" s="14"/>
      <c r="L1223" s="14"/>
    </row>
    <row r="1224" spans="2:12" ht="15" x14ac:dyDescent="0.25">
      <c r="B1224" s="14"/>
      <c r="D1224" s="61"/>
      <c r="E1224" s="15"/>
      <c r="F1224" s="14"/>
      <c r="G1224" s="14"/>
      <c r="H1224" s="14"/>
      <c r="I1224" s="14"/>
      <c r="J1224" s="14"/>
      <c r="K1224" s="14"/>
      <c r="L1224" s="14"/>
    </row>
    <row r="1225" spans="2:12" ht="15" x14ac:dyDescent="0.25">
      <c r="B1225" s="14"/>
      <c r="D1225" s="61"/>
      <c r="E1225" s="15"/>
      <c r="F1225" s="14"/>
      <c r="G1225" s="14"/>
      <c r="H1225" s="14"/>
      <c r="I1225" s="14"/>
      <c r="J1225" s="14"/>
      <c r="K1225" s="14"/>
      <c r="L1225" s="14"/>
    </row>
    <row r="1226" spans="2:12" ht="15" x14ac:dyDescent="0.25">
      <c r="B1226" s="14"/>
      <c r="D1226" s="61"/>
      <c r="E1226" s="15"/>
      <c r="F1226" s="14"/>
      <c r="G1226" s="14"/>
      <c r="H1226" s="14"/>
      <c r="I1226" s="14"/>
      <c r="J1226" s="14"/>
      <c r="K1226" s="14"/>
      <c r="L1226" s="14"/>
    </row>
    <row r="1227" spans="2:12" ht="15" x14ac:dyDescent="0.25">
      <c r="B1227" s="14"/>
      <c r="D1227" s="61"/>
      <c r="E1227" s="15"/>
      <c r="F1227" s="14"/>
      <c r="G1227" s="14"/>
      <c r="H1227" s="14"/>
      <c r="I1227" s="14"/>
      <c r="J1227" s="14"/>
      <c r="K1227" s="14"/>
      <c r="L1227" s="14"/>
    </row>
    <row r="1228" spans="2:12" ht="15" x14ac:dyDescent="0.25">
      <c r="B1228" s="14"/>
      <c r="D1228" s="61"/>
      <c r="E1228" s="15"/>
      <c r="F1228" s="14"/>
      <c r="G1228" s="14"/>
      <c r="H1228" s="14"/>
      <c r="I1228" s="14"/>
      <c r="J1228" s="14"/>
      <c r="K1228" s="14"/>
      <c r="L1228" s="14"/>
    </row>
    <row r="1229" spans="2:12" ht="15" x14ac:dyDescent="0.25">
      <c r="B1229" s="14"/>
      <c r="D1229" s="61"/>
      <c r="E1229" s="15"/>
      <c r="F1229" s="14"/>
      <c r="G1229" s="14"/>
      <c r="H1229" s="14"/>
      <c r="I1229" s="14"/>
      <c r="J1229" s="14"/>
      <c r="K1229" s="14"/>
      <c r="L1229" s="14"/>
    </row>
    <row r="1230" spans="2:12" ht="15" x14ac:dyDescent="0.25">
      <c r="B1230" s="14"/>
      <c r="D1230" s="61"/>
      <c r="E1230" s="15"/>
      <c r="F1230" s="14"/>
      <c r="G1230" s="14"/>
      <c r="H1230" s="14"/>
      <c r="I1230" s="14"/>
      <c r="J1230" s="14"/>
      <c r="K1230" s="14"/>
      <c r="L1230" s="14"/>
    </row>
    <row r="1231" spans="2:12" ht="15" x14ac:dyDescent="0.25">
      <c r="B1231" s="14"/>
      <c r="D1231" s="61"/>
      <c r="E1231" s="15"/>
      <c r="F1231" s="14"/>
      <c r="G1231" s="14"/>
      <c r="H1231" s="14"/>
      <c r="I1231" s="14"/>
      <c r="J1231" s="14"/>
      <c r="K1231" s="14"/>
      <c r="L1231" s="14"/>
    </row>
    <row r="1232" spans="2:12" ht="15" x14ac:dyDescent="0.25">
      <c r="B1232" s="14"/>
      <c r="D1232" s="61"/>
      <c r="E1232" s="15"/>
      <c r="F1232" s="14"/>
      <c r="G1232" s="14"/>
      <c r="H1232" s="14"/>
      <c r="I1232" s="14"/>
      <c r="J1232" s="14"/>
      <c r="K1232" s="14"/>
      <c r="L1232" s="14"/>
    </row>
    <row r="1233" spans="2:12" ht="15" x14ac:dyDescent="0.25">
      <c r="B1233" s="14"/>
      <c r="D1233" s="61"/>
      <c r="E1233" s="15"/>
      <c r="F1233" s="14"/>
      <c r="G1233" s="14"/>
      <c r="H1233" s="14"/>
      <c r="I1233" s="14"/>
      <c r="J1233" s="14"/>
      <c r="K1233" s="14"/>
      <c r="L1233" s="14"/>
    </row>
    <row r="1234" spans="2:12" ht="15" x14ac:dyDescent="0.25">
      <c r="B1234" s="14"/>
      <c r="D1234" s="61"/>
      <c r="E1234" s="15"/>
      <c r="F1234" s="14"/>
      <c r="G1234" s="14"/>
      <c r="H1234" s="14"/>
      <c r="I1234" s="14"/>
      <c r="J1234" s="14"/>
      <c r="K1234" s="14"/>
      <c r="L1234" s="14"/>
    </row>
    <row r="1235" spans="2:12" ht="15" x14ac:dyDescent="0.25">
      <c r="B1235" s="14"/>
      <c r="D1235" s="61"/>
      <c r="E1235" s="15"/>
      <c r="F1235" s="14"/>
      <c r="G1235" s="14"/>
      <c r="H1235" s="14"/>
      <c r="I1235" s="14"/>
      <c r="J1235" s="14"/>
      <c r="K1235" s="14"/>
      <c r="L1235" s="14"/>
    </row>
    <row r="1236" spans="2:12" ht="15" x14ac:dyDescent="0.25">
      <c r="B1236" s="14"/>
      <c r="D1236" s="61"/>
      <c r="E1236" s="15"/>
      <c r="F1236" s="14"/>
      <c r="G1236" s="14"/>
      <c r="H1236" s="14"/>
      <c r="I1236" s="14"/>
      <c r="J1236" s="14"/>
      <c r="K1236" s="14"/>
      <c r="L1236" s="14"/>
    </row>
    <row r="1237" spans="2:12" ht="15" x14ac:dyDescent="0.25">
      <c r="B1237" s="14"/>
      <c r="D1237" s="61"/>
      <c r="E1237" s="15"/>
      <c r="F1237" s="14"/>
      <c r="G1237" s="14"/>
      <c r="H1237" s="14"/>
      <c r="I1237" s="14"/>
      <c r="J1237" s="14"/>
      <c r="K1237" s="14"/>
      <c r="L1237" s="14"/>
    </row>
    <row r="1238" spans="2:12" ht="15" x14ac:dyDescent="0.25">
      <c r="B1238" s="14"/>
      <c r="D1238" s="61"/>
      <c r="E1238" s="15"/>
      <c r="F1238" s="14"/>
      <c r="G1238" s="14"/>
      <c r="H1238" s="14"/>
      <c r="I1238" s="14"/>
      <c r="J1238" s="14"/>
      <c r="K1238" s="14"/>
      <c r="L1238" s="14"/>
    </row>
    <row r="1239" spans="2:12" ht="15" x14ac:dyDescent="0.25">
      <c r="B1239" s="14"/>
      <c r="D1239" s="61"/>
      <c r="E1239" s="15"/>
      <c r="F1239" s="14"/>
      <c r="G1239" s="14"/>
      <c r="H1239" s="14"/>
      <c r="I1239" s="14"/>
      <c r="J1239" s="14"/>
      <c r="K1239" s="14"/>
      <c r="L1239" s="14"/>
    </row>
    <row r="1240" spans="2:12" ht="15" x14ac:dyDescent="0.25">
      <c r="B1240" s="14"/>
      <c r="D1240" s="61"/>
      <c r="E1240" s="15"/>
      <c r="F1240" s="14"/>
      <c r="G1240" s="14"/>
      <c r="H1240" s="14"/>
      <c r="I1240" s="14"/>
      <c r="J1240" s="14"/>
      <c r="K1240" s="14"/>
      <c r="L1240" s="14"/>
    </row>
    <row r="1241" spans="2:12" ht="15" x14ac:dyDescent="0.25">
      <c r="B1241" s="14"/>
      <c r="D1241" s="61"/>
      <c r="E1241" s="15"/>
      <c r="F1241" s="14"/>
      <c r="G1241" s="14"/>
      <c r="H1241" s="14"/>
      <c r="I1241" s="14"/>
      <c r="J1241" s="14"/>
      <c r="K1241" s="14"/>
      <c r="L1241" s="14"/>
    </row>
    <row r="1242" spans="2:12" ht="15" x14ac:dyDescent="0.25">
      <c r="B1242" s="14"/>
      <c r="D1242" s="61"/>
      <c r="E1242" s="15"/>
      <c r="F1242" s="14"/>
      <c r="G1242" s="14"/>
      <c r="H1242" s="14"/>
      <c r="I1242" s="14"/>
      <c r="J1242" s="14"/>
      <c r="K1242" s="14"/>
      <c r="L1242" s="14"/>
    </row>
    <row r="1243" spans="2:12" ht="15" x14ac:dyDescent="0.25">
      <c r="B1243" s="14"/>
      <c r="D1243" s="61"/>
      <c r="E1243" s="15"/>
      <c r="F1243" s="14"/>
      <c r="G1243" s="14"/>
      <c r="H1243" s="14"/>
      <c r="I1243" s="14"/>
      <c r="J1243" s="14"/>
      <c r="K1243" s="14"/>
      <c r="L1243" s="14"/>
    </row>
    <row r="1244" spans="2:12" ht="15" x14ac:dyDescent="0.25">
      <c r="B1244" s="14"/>
      <c r="D1244" s="61"/>
      <c r="E1244" s="15"/>
      <c r="F1244" s="14"/>
      <c r="G1244" s="14"/>
      <c r="H1244" s="14"/>
      <c r="I1244" s="14"/>
      <c r="J1244" s="14"/>
      <c r="K1244" s="14"/>
      <c r="L1244" s="14"/>
    </row>
    <row r="1245" spans="2:12" ht="15" x14ac:dyDescent="0.25">
      <c r="B1245" s="14"/>
      <c r="D1245" s="61"/>
      <c r="E1245" s="15"/>
      <c r="F1245" s="14"/>
      <c r="G1245" s="14"/>
      <c r="H1245" s="14"/>
      <c r="I1245" s="14"/>
      <c r="J1245" s="14"/>
      <c r="K1245" s="14"/>
      <c r="L1245" s="14"/>
    </row>
    <row r="1246" spans="2:12" ht="15" x14ac:dyDescent="0.25">
      <c r="B1246" s="14"/>
      <c r="D1246" s="61"/>
      <c r="E1246" s="15"/>
      <c r="F1246" s="14"/>
      <c r="G1246" s="14"/>
      <c r="H1246" s="14"/>
      <c r="I1246" s="14"/>
      <c r="J1246" s="14"/>
      <c r="K1246" s="14"/>
      <c r="L1246" s="14"/>
    </row>
    <row r="1247" spans="2:12" ht="15" x14ac:dyDescent="0.25">
      <c r="B1247" s="14"/>
      <c r="D1247" s="61"/>
      <c r="E1247" s="15"/>
      <c r="F1247" s="14"/>
      <c r="G1247" s="14"/>
      <c r="H1247" s="14"/>
      <c r="I1247" s="14"/>
      <c r="J1247" s="14"/>
      <c r="K1247" s="14"/>
      <c r="L1247" s="14"/>
    </row>
    <row r="1248" spans="2:12" ht="15" x14ac:dyDescent="0.25">
      <c r="B1248" s="14"/>
      <c r="D1248" s="61"/>
      <c r="E1248" s="15"/>
      <c r="F1248" s="14"/>
      <c r="G1248" s="14"/>
      <c r="H1248" s="14"/>
      <c r="I1248" s="14"/>
      <c r="J1248" s="14"/>
      <c r="K1248" s="14"/>
      <c r="L1248" s="14"/>
    </row>
    <row r="1249" spans="2:12" ht="15" x14ac:dyDescent="0.25">
      <c r="B1249" s="14"/>
      <c r="D1249" s="61"/>
      <c r="E1249" s="15"/>
      <c r="F1249" s="14"/>
      <c r="G1249" s="14"/>
      <c r="H1249" s="14"/>
      <c r="I1249" s="14"/>
      <c r="J1249" s="14"/>
      <c r="K1249" s="14"/>
      <c r="L1249" s="14"/>
    </row>
    <row r="1250" spans="2:12" ht="15" x14ac:dyDescent="0.25">
      <c r="B1250" s="14"/>
      <c r="D1250" s="61"/>
      <c r="E1250" s="15"/>
      <c r="F1250" s="14"/>
      <c r="G1250" s="14"/>
      <c r="H1250" s="14"/>
      <c r="I1250" s="14"/>
      <c r="J1250" s="14"/>
      <c r="K1250" s="14"/>
      <c r="L1250" s="14"/>
    </row>
    <row r="1251" spans="2:12" ht="15" x14ac:dyDescent="0.25">
      <c r="B1251" s="14"/>
      <c r="D1251" s="61"/>
      <c r="E1251" s="15"/>
      <c r="F1251" s="14"/>
      <c r="G1251" s="14"/>
      <c r="H1251" s="14"/>
      <c r="I1251" s="14"/>
      <c r="J1251" s="14"/>
      <c r="K1251" s="14"/>
      <c r="L1251" s="14"/>
    </row>
    <row r="1252" spans="2:12" ht="15" x14ac:dyDescent="0.25">
      <c r="B1252" s="14"/>
      <c r="D1252" s="61"/>
      <c r="E1252" s="15"/>
      <c r="F1252" s="14"/>
      <c r="G1252" s="14"/>
      <c r="H1252" s="14"/>
      <c r="I1252" s="14"/>
      <c r="J1252" s="14"/>
      <c r="K1252" s="14"/>
      <c r="L1252" s="14"/>
    </row>
    <row r="1253" spans="2:12" ht="15" x14ac:dyDescent="0.25">
      <c r="B1253" s="14"/>
      <c r="D1253" s="61"/>
      <c r="E1253" s="15"/>
      <c r="F1253" s="14"/>
      <c r="G1253" s="14"/>
      <c r="H1253" s="14"/>
      <c r="I1253" s="14"/>
      <c r="J1253" s="14"/>
      <c r="K1253" s="14"/>
      <c r="L1253" s="14"/>
    </row>
    <row r="1254" spans="2:12" ht="15" x14ac:dyDescent="0.25">
      <c r="B1254" s="14"/>
      <c r="D1254" s="61"/>
      <c r="E1254" s="15"/>
      <c r="F1254" s="14"/>
      <c r="G1254" s="14"/>
      <c r="H1254" s="14"/>
      <c r="I1254" s="14"/>
      <c r="J1254" s="14"/>
      <c r="K1254" s="14"/>
      <c r="L1254" s="14"/>
    </row>
    <row r="1255" spans="2:12" ht="15" x14ac:dyDescent="0.25">
      <c r="B1255" s="14"/>
      <c r="D1255" s="61"/>
      <c r="E1255" s="15"/>
      <c r="F1255" s="14"/>
      <c r="G1255" s="14"/>
      <c r="H1255" s="14"/>
      <c r="I1255" s="14"/>
      <c r="J1255" s="14"/>
      <c r="K1255" s="14"/>
      <c r="L1255" s="14"/>
    </row>
    <row r="1256" spans="2:12" ht="15" x14ac:dyDescent="0.25">
      <c r="B1256" s="14"/>
      <c r="D1256" s="61"/>
      <c r="E1256" s="15"/>
      <c r="F1256" s="14"/>
      <c r="G1256" s="14"/>
      <c r="H1256" s="14"/>
      <c r="I1256" s="14"/>
      <c r="J1256" s="14"/>
      <c r="K1256" s="14"/>
      <c r="L1256" s="14"/>
    </row>
    <row r="1257" spans="2:12" ht="15" x14ac:dyDescent="0.25">
      <c r="B1257" s="14"/>
      <c r="D1257" s="61"/>
      <c r="E1257" s="15"/>
      <c r="F1257" s="14"/>
      <c r="G1257" s="14"/>
      <c r="H1257" s="14"/>
      <c r="I1257" s="14"/>
      <c r="J1257" s="14"/>
      <c r="K1257" s="14"/>
      <c r="L1257" s="14"/>
    </row>
    <row r="1258" spans="2:12" ht="15" x14ac:dyDescent="0.25">
      <c r="B1258" s="14"/>
      <c r="D1258" s="61"/>
      <c r="E1258" s="15"/>
      <c r="F1258" s="14"/>
      <c r="G1258" s="14"/>
      <c r="H1258" s="14"/>
      <c r="I1258" s="14"/>
      <c r="J1258" s="14"/>
      <c r="K1258" s="14"/>
      <c r="L1258" s="14"/>
    </row>
    <row r="1259" spans="2:12" ht="15" x14ac:dyDescent="0.25">
      <c r="B1259" s="14"/>
      <c r="D1259" s="61"/>
      <c r="E1259" s="15"/>
      <c r="F1259" s="14"/>
      <c r="G1259" s="14"/>
      <c r="H1259" s="14"/>
      <c r="I1259" s="14"/>
      <c r="J1259" s="14"/>
      <c r="K1259" s="14"/>
      <c r="L1259" s="14"/>
    </row>
    <row r="1260" spans="2:12" ht="15" x14ac:dyDescent="0.25">
      <c r="B1260" s="14"/>
      <c r="D1260" s="61"/>
      <c r="E1260" s="15"/>
      <c r="F1260" s="14"/>
      <c r="G1260" s="14"/>
      <c r="H1260" s="14"/>
      <c r="I1260" s="14"/>
      <c r="J1260" s="14"/>
      <c r="K1260" s="14"/>
      <c r="L1260" s="14"/>
    </row>
    <row r="1261" spans="2:12" ht="15" x14ac:dyDescent="0.25">
      <c r="B1261" s="14"/>
      <c r="D1261" s="61"/>
      <c r="E1261" s="15"/>
      <c r="F1261" s="14"/>
      <c r="G1261" s="14"/>
      <c r="H1261" s="14"/>
      <c r="I1261" s="14"/>
      <c r="J1261" s="14"/>
      <c r="K1261" s="14"/>
      <c r="L1261" s="14"/>
    </row>
    <row r="1262" spans="2:12" ht="15" x14ac:dyDescent="0.25">
      <c r="B1262" s="14"/>
      <c r="D1262" s="61"/>
      <c r="E1262" s="15"/>
      <c r="F1262" s="14"/>
      <c r="G1262" s="14"/>
      <c r="H1262" s="14"/>
      <c r="I1262" s="14"/>
      <c r="J1262" s="14"/>
      <c r="K1262" s="14"/>
      <c r="L1262" s="14"/>
    </row>
    <row r="1263" spans="2:12" ht="15" x14ac:dyDescent="0.25">
      <c r="B1263" s="14"/>
      <c r="D1263" s="61"/>
      <c r="E1263" s="15"/>
      <c r="F1263" s="14"/>
      <c r="G1263" s="14"/>
      <c r="H1263" s="14"/>
      <c r="I1263" s="14"/>
      <c r="J1263" s="14"/>
      <c r="K1263" s="14"/>
      <c r="L1263" s="14"/>
    </row>
    <row r="1264" spans="2:12" ht="15" x14ac:dyDescent="0.25">
      <c r="B1264" s="14"/>
      <c r="D1264" s="61"/>
      <c r="E1264" s="15"/>
      <c r="F1264" s="14"/>
      <c r="G1264" s="14"/>
      <c r="H1264" s="14"/>
      <c r="I1264" s="14"/>
      <c r="J1264" s="14"/>
      <c r="K1264" s="14"/>
      <c r="L1264" s="14"/>
    </row>
    <row r="1265" spans="2:12" ht="15" x14ac:dyDescent="0.25">
      <c r="B1265" s="14"/>
      <c r="D1265" s="61"/>
      <c r="E1265" s="15"/>
      <c r="F1265" s="14"/>
      <c r="G1265" s="14"/>
      <c r="H1265" s="14"/>
      <c r="I1265" s="14"/>
      <c r="J1265" s="14"/>
      <c r="K1265" s="14"/>
      <c r="L1265" s="14"/>
    </row>
    <row r="1266" spans="2:12" ht="15" x14ac:dyDescent="0.25">
      <c r="B1266" s="14"/>
      <c r="D1266" s="61"/>
      <c r="E1266" s="15"/>
      <c r="F1266" s="14"/>
      <c r="G1266" s="14"/>
      <c r="H1266" s="14"/>
      <c r="I1266" s="14"/>
      <c r="J1266" s="14"/>
      <c r="K1266" s="14"/>
      <c r="L1266" s="14"/>
    </row>
    <row r="1267" spans="2:12" ht="15" x14ac:dyDescent="0.25">
      <c r="B1267" s="14"/>
      <c r="D1267" s="61"/>
      <c r="E1267" s="15"/>
      <c r="F1267" s="14"/>
      <c r="G1267" s="14"/>
      <c r="H1267" s="14"/>
      <c r="I1267" s="14"/>
      <c r="J1267" s="14"/>
      <c r="K1267" s="14"/>
      <c r="L1267" s="14"/>
    </row>
    <row r="1268" spans="2:12" ht="15" x14ac:dyDescent="0.25">
      <c r="B1268" s="14"/>
      <c r="D1268" s="61"/>
      <c r="E1268" s="15"/>
      <c r="F1268" s="14"/>
      <c r="G1268" s="14"/>
      <c r="H1268" s="14"/>
      <c r="I1268" s="14"/>
      <c r="J1268" s="14"/>
      <c r="K1268" s="14"/>
      <c r="L1268" s="14"/>
    </row>
    <row r="1269" spans="2:12" ht="15" x14ac:dyDescent="0.25">
      <c r="B1269" s="14"/>
      <c r="D1269" s="61"/>
      <c r="E1269" s="15"/>
      <c r="F1269" s="14"/>
      <c r="G1269" s="14"/>
      <c r="H1269" s="14"/>
      <c r="I1269" s="14"/>
      <c r="J1269" s="14"/>
      <c r="K1269" s="14"/>
      <c r="L1269" s="14"/>
    </row>
    <row r="1270" spans="2:12" ht="15" x14ac:dyDescent="0.25">
      <c r="B1270" s="14"/>
      <c r="D1270" s="61"/>
      <c r="E1270" s="15"/>
      <c r="F1270" s="14"/>
      <c r="G1270" s="14"/>
      <c r="H1270" s="14"/>
      <c r="I1270" s="14"/>
      <c r="J1270" s="14"/>
      <c r="K1270" s="14"/>
      <c r="L1270" s="14"/>
    </row>
    <row r="1271" spans="2:12" ht="15" x14ac:dyDescent="0.25">
      <c r="B1271" s="14"/>
      <c r="D1271" s="61"/>
      <c r="E1271" s="15"/>
      <c r="F1271" s="14"/>
      <c r="G1271" s="14"/>
      <c r="H1271" s="14"/>
      <c r="I1271" s="14"/>
      <c r="J1271" s="14"/>
      <c r="K1271" s="14"/>
      <c r="L1271" s="14"/>
    </row>
    <row r="1272" spans="2:12" ht="15" x14ac:dyDescent="0.25">
      <c r="B1272" s="14"/>
      <c r="D1272" s="61"/>
      <c r="E1272" s="15"/>
      <c r="F1272" s="14"/>
      <c r="G1272" s="14"/>
      <c r="H1272" s="14"/>
      <c r="I1272" s="14"/>
      <c r="J1272" s="14"/>
      <c r="K1272" s="14"/>
      <c r="L1272" s="14"/>
    </row>
    <row r="1273" spans="2:12" ht="15" x14ac:dyDescent="0.25">
      <c r="B1273" s="14"/>
      <c r="D1273" s="61"/>
      <c r="E1273" s="15"/>
      <c r="F1273" s="14"/>
      <c r="G1273" s="14"/>
      <c r="H1273" s="14"/>
      <c r="I1273" s="14"/>
      <c r="J1273" s="14"/>
      <c r="K1273" s="14"/>
      <c r="L1273" s="14"/>
    </row>
    <row r="1274" spans="2:12" ht="15" x14ac:dyDescent="0.25">
      <c r="B1274" s="14"/>
      <c r="D1274" s="61"/>
      <c r="E1274" s="15"/>
      <c r="F1274" s="14"/>
      <c r="G1274" s="14"/>
      <c r="H1274" s="14"/>
      <c r="I1274" s="14"/>
      <c r="J1274" s="14"/>
      <c r="K1274" s="14"/>
      <c r="L1274" s="14"/>
    </row>
    <row r="1275" spans="2:12" ht="15" x14ac:dyDescent="0.25">
      <c r="B1275" s="14"/>
      <c r="D1275" s="61"/>
      <c r="E1275" s="15"/>
      <c r="F1275" s="14"/>
      <c r="G1275" s="14"/>
      <c r="H1275" s="14"/>
      <c r="I1275" s="14"/>
      <c r="J1275" s="14"/>
      <c r="K1275" s="14"/>
      <c r="L1275" s="14"/>
    </row>
    <row r="1276" spans="2:12" ht="15" x14ac:dyDescent="0.25">
      <c r="B1276" s="14"/>
      <c r="D1276" s="61"/>
      <c r="E1276" s="15"/>
      <c r="F1276" s="14"/>
      <c r="G1276" s="14"/>
      <c r="H1276" s="14"/>
      <c r="I1276" s="14"/>
      <c r="J1276" s="14"/>
      <c r="K1276" s="14"/>
      <c r="L1276" s="14"/>
    </row>
    <row r="1277" spans="2:12" ht="15" x14ac:dyDescent="0.25">
      <c r="B1277" s="14"/>
      <c r="D1277" s="61"/>
      <c r="E1277" s="15"/>
      <c r="F1277" s="14"/>
      <c r="G1277" s="14"/>
      <c r="H1277" s="14"/>
      <c r="I1277" s="14"/>
      <c r="J1277" s="14"/>
      <c r="K1277" s="14"/>
      <c r="L1277" s="14"/>
    </row>
    <row r="1278" spans="2:12" ht="15" x14ac:dyDescent="0.25">
      <c r="B1278" s="14"/>
      <c r="D1278" s="61"/>
      <c r="E1278" s="15"/>
      <c r="F1278" s="14"/>
      <c r="G1278" s="14"/>
      <c r="H1278" s="14"/>
      <c r="I1278" s="14"/>
      <c r="J1278" s="14"/>
      <c r="K1278" s="14"/>
      <c r="L1278" s="14"/>
    </row>
    <row r="1279" spans="2:12" ht="15" x14ac:dyDescent="0.25">
      <c r="B1279" s="14"/>
      <c r="D1279" s="61"/>
      <c r="E1279" s="15"/>
      <c r="F1279" s="14"/>
      <c r="G1279" s="14"/>
      <c r="H1279" s="14"/>
      <c r="I1279" s="14"/>
      <c r="J1279" s="14"/>
      <c r="K1279" s="14"/>
      <c r="L1279" s="14"/>
    </row>
    <row r="1280" spans="2:12" ht="15" x14ac:dyDescent="0.25">
      <c r="B1280" s="14"/>
      <c r="D1280" s="61"/>
      <c r="E1280" s="15"/>
      <c r="F1280" s="14"/>
      <c r="G1280" s="14"/>
      <c r="H1280" s="14"/>
      <c r="I1280" s="14"/>
      <c r="J1280" s="14"/>
      <c r="K1280" s="14"/>
      <c r="L1280" s="14"/>
    </row>
    <row r="1281" spans="2:12" ht="15" x14ac:dyDescent="0.25">
      <c r="B1281" s="14"/>
      <c r="D1281" s="61"/>
      <c r="E1281" s="15"/>
      <c r="F1281" s="14"/>
      <c r="G1281" s="14"/>
      <c r="H1281" s="14"/>
      <c r="I1281" s="14"/>
      <c r="J1281" s="14"/>
      <c r="K1281" s="14"/>
      <c r="L1281" s="14"/>
    </row>
    <row r="1282" spans="2:12" ht="15" x14ac:dyDescent="0.25">
      <c r="B1282" s="14"/>
      <c r="D1282" s="61"/>
      <c r="E1282" s="15"/>
      <c r="F1282" s="14"/>
      <c r="G1282" s="14"/>
      <c r="H1282" s="14"/>
      <c r="I1282" s="14"/>
      <c r="J1282" s="14"/>
      <c r="K1282" s="14"/>
      <c r="L1282" s="14"/>
    </row>
    <row r="1283" spans="2:12" ht="15" x14ac:dyDescent="0.25">
      <c r="B1283" s="14"/>
      <c r="D1283" s="61"/>
      <c r="E1283" s="15"/>
      <c r="F1283" s="14"/>
      <c r="G1283" s="14"/>
      <c r="H1283" s="14"/>
      <c r="I1283" s="14"/>
      <c r="J1283" s="14"/>
      <c r="K1283" s="14"/>
      <c r="L1283" s="14"/>
    </row>
    <row r="1284" spans="2:12" ht="15" x14ac:dyDescent="0.25">
      <c r="B1284" s="14"/>
      <c r="D1284" s="61"/>
      <c r="E1284" s="15"/>
      <c r="F1284" s="14"/>
      <c r="G1284" s="14"/>
      <c r="H1284" s="14"/>
      <c r="I1284" s="14"/>
      <c r="J1284" s="14"/>
      <c r="K1284" s="14"/>
      <c r="L1284" s="14"/>
    </row>
    <row r="1285" spans="2:12" ht="15" x14ac:dyDescent="0.25">
      <c r="B1285" s="14"/>
      <c r="D1285" s="61"/>
      <c r="E1285" s="15"/>
      <c r="F1285" s="14"/>
      <c r="G1285" s="14"/>
      <c r="H1285" s="14"/>
      <c r="I1285" s="14"/>
      <c r="J1285" s="14"/>
      <c r="K1285" s="14"/>
      <c r="L1285" s="14"/>
    </row>
    <row r="1286" spans="2:12" ht="15" x14ac:dyDescent="0.25">
      <c r="B1286" s="14"/>
      <c r="D1286" s="61"/>
      <c r="E1286" s="15"/>
      <c r="F1286" s="14"/>
      <c r="G1286" s="14"/>
      <c r="H1286" s="14"/>
      <c r="I1286" s="14"/>
      <c r="J1286" s="14"/>
      <c r="K1286" s="14"/>
      <c r="L1286" s="14"/>
    </row>
    <row r="1287" spans="2:12" ht="15" x14ac:dyDescent="0.25">
      <c r="B1287" s="14"/>
      <c r="D1287" s="61"/>
      <c r="E1287" s="15"/>
      <c r="F1287" s="14"/>
      <c r="G1287" s="14"/>
      <c r="H1287" s="14"/>
      <c r="I1287" s="14"/>
      <c r="J1287" s="14"/>
      <c r="K1287" s="14"/>
      <c r="L1287" s="14"/>
    </row>
    <row r="1288" spans="2:12" ht="15" x14ac:dyDescent="0.25">
      <c r="B1288" s="14"/>
      <c r="D1288" s="61"/>
      <c r="E1288" s="15"/>
      <c r="F1288" s="14"/>
      <c r="G1288" s="14"/>
      <c r="H1288" s="14"/>
      <c r="I1288" s="14"/>
      <c r="J1288" s="14"/>
      <c r="K1288" s="14"/>
      <c r="L1288" s="14"/>
    </row>
    <row r="1289" spans="2:12" ht="15" x14ac:dyDescent="0.25">
      <c r="B1289" s="14"/>
      <c r="D1289" s="61"/>
      <c r="E1289" s="15"/>
      <c r="F1289" s="14"/>
      <c r="G1289" s="14"/>
      <c r="H1289" s="14"/>
      <c r="I1289" s="14"/>
      <c r="J1289" s="14"/>
      <c r="K1289" s="14"/>
      <c r="L1289" s="14"/>
    </row>
    <row r="1290" spans="2:12" ht="15" x14ac:dyDescent="0.25">
      <c r="B1290" s="14"/>
      <c r="D1290" s="61"/>
      <c r="E1290" s="15"/>
      <c r="F1290" s="14"/>
      <c r="G1290" s="14"/>
      <c r="H1290" s="14"/>
      <c r="I1290" s="14"/>
      <c r="J1290" s="14"/>
      <c r="K1290" s="14"/>
      <c r="L1290" s="14"/>
    </row>
    <row r="1291" spans="2:12" ht="15" x14ac:dyDescent="0.25">
      <c r="B1291" s="14"/>
      <c r="D1291" s="61"/>
      <c r="E1291" s="15"/>
      <c r="F1291" s="14"/>
      <c r="G1291" s="14"/>
      <c r="H1291" s="14"/>
      <c r="I1291" s="14"/>
      <c r="J1291" s="14"/>
      <c r="K1291" s="14"/>
      <c r="L1291" s="14"/>
    </row>
    <row r="1292" spans="2:12" ht="15" x14ac:dyDescent="0.25">
      <c r="B1292" s="14"/>
      <c r="D1292" s="61"/>
      <c r="E1292" s="15"/>
      <c r="F1292" s="14"/>
      <c r="G1292" s="14"/>
      <c r="H1292" s="14"/>
      <c r="I1292" s="14"/>
      <c r="J1292" s="14"/>
      <c r="K1292" s="14"/>
      <c r="L1292" s="14"/>
    </row>
    <row r="1293" spans="2:12" ht="15" x14ac:dyDescent="0.25">
      <c r="B1293" s="14"/>
      <c r="D1293" s="61"/>
      <c r="E1293" s="15"/>
      <c r="F1293" s="14"/>
      <c r="G1293" s="14"/>
      <c r="H1293" s="14"/>
      <c r="I1293" s="14"/>
      <c r="J1293" s="14"/>
      <c r="K1293" s="14"/>
      <c r="L1293" s="14"/>
    </row>
    <row r="1294" spans="2:12" ht="15" x14ac:dyDescent="0.25">
      <c r="B1294" s="14"/>
      <c r="D1294" s="61"/>
      <c r="E1294" s="15"/>
      <c r="F1294" s="14"/>
      <c r="G1294" s="14"/>
      <c r="H1294" s="14"/>
      <c r="I1294" s="14"/>
      <c r="J1294" s="14"/>
      <c r="K1294" s="14"/>
      <c r="L1294" s="14"/>
    </row>
    <row r="1295" spans="2:12" ht="15" x14ac:dyDescent="0.25">
      <c r="B1295" s="14"/>
      <c r="D1295" s="61"/>
      <c r="E1295" s="15"/>
      <c r="F1295" s="14"/>
      <c r="G1295" s="14"/>
      <c r="H1295" s="14"/>
      <c r="I1295" s="14"/>
      <c r="J1295" s="14"/>
      <c r="K1295" s="14"/>
      <c r="L1295" s="14"/>
    </row>
    <row r="1296" spans="2:12" ht="15" x14ac:dyDescent="0.25">
      <c r="B1296" s="14"/>
      <c r="D1296" s="61"/>
      <c r="E1296" s="15"/>
      <c r="F1296" s="14"/>
      <c r="G1296" s="14"/>
      <c r="H1296" s="14"/>
      <c r="I1296" s="14"/>
      <c r="J1296" s="14"/>
      <c r="K1296" s="14"/>
      <c r="L1296" s="14"/>
    </row>
    <row r="1297" spans="2:12" ht="15" x14ac:dyDescent="0.25">
      <c r="B1297" s="14"/>
      <c r="D1297" s="61"/>
      <c r="E1297" s="15"/>
      <c r="F1297" s="14"/>
      <c r="G1297" s="14"/>
      <c r="H1297" s="14"/>
      <c r="I1297" s="14"/>
      <c r="J1297" s="14"/>
      <c r="K1297" s="14"/>
      <c r="L1297" s="14"/>
    </row>
    <row r="1298" spans="2:12" ht="15" x14ac:dyDescent="0.25">
      <c r="B1298" s="14"/>
      <c r="D1298" s="61"/>
      <c r="E1298" s="15"/>
      <c r="F1298" s="14"/>
      <c r="G1298" s="14"/>
      <c r="H1298" s="14"/>
      <c r="I1298" s="14"/>
      <c r="J1298" s="14"/>
      <c r="K1298" s="14"/>
      <c r="L1298" s="14"/>
    </row>
    <row r="1299" spans="2:12" ht="15" x14ac:dyDescent="0.25">
      <c r="B1299" s="14"/>
      <c r="D1299" s="61"/>
      <c r="E1299" s="15"/>
      <c r="F1299" s="14"/>
      <c r="G1299" s="14"/>
      <c r="H1299" s="14"/>
      <c r="I1299" s="14"/>
      <c r="J1299" s="14"/>
      <c r="K1299" s="14"/>
      <c r="L1299" s="14"/>
    </row>
    <row r="1300" spans="2:12" ht="15" x14ac:dyDescent="0.25">
      <c r="B1300" s="14"/>
      <c r="D1300" s="61"/>
      <c r="E1300" s="15"/>
      <c r="F1300" s="14"/>
      <c r="G1300" s="14"/>
      <c r="H1300" s="14"/>
      <c r="I1300" s="14"/>
      <c r="J1300" s="14"/>
      <c r="K1300" s="14"/>
      <c r="L1300" s="14"/>
    </row>
    <row r="1301" spans="2:12" ht="15" x14ac:dyDescent="0.25">
      <c r="B1301" s="14"/>
      <c r="D1301" s="61"/>
      <c r="E1301" s="15"/>
      <c r="F1301" s="14"/>
      <c r="G1301" s="14"/>
      <c r="H1301" s="14"/>
      <c r="I1301" s="14"/>
      <c r="J1301" s="14"/>
      <c r="K1301" s="14"/>
      <c r="L1301" s="14"/>
    </row>
    <row r="1302" spans="2:12" ht="15" x14ac:dyDescent="0.25">
      <c r="B1302" s="14"/>
      <c r="D1302" s="61"/>
      <c r="E1302" s="15"/>
      <c r="F1302" s="14"/>
      <c r="G1302" s="14"/>
      <c r="H1302" s="14"/>
      <c r="I1302" s="14"/>
      <c r="J1302" s="14"/>
      <c r="K1302" s="14"/>
      <c r="L1302" s="14"/>
    </row>
    <row r="1303" spans="2:12" ht="15" x14ac:dyDescent="0.25">
      <c r="B1303" s="14"/>
      <c r="D1303" s="61"/>
      <c r="E1303" s="15"/>
      <c r="F1303" s="14"/>
      <c r="G1303" s="14"/>
      <c r="H1303" s="14"/>
      <c r="I1303" s="14"/>
      <c r="J1303" s="14"/>
      <c r="K1303" s="14"/>
      <c r="L1303" s="14"/>
    </row>
    <row r="1304" spans="2:12" ht="15" x14ac:dyDescent="0.25">
      <c r="B1304" s="14"/>
      <c r="D1304" s="61"/>
      <c r="E1304" s="15"/>
      <c r="F1304" s="14"/>
      <c r="G1304" s="14"/>
      <c r="H1304" s="14"/>
      <c r="I1304" s="14"/>
      <c r="J1304" s="14"/>
      <c r="K1304" s="14"/>
      <c r="L1304" s="14"/>
    </row>
    <row r="1305" spans="2:12" ht="15" x14ac:dyDescent="0.25">
      <c r="B1305" s="14"/>
      <c r="D1305" s="61"/>
      <c r="E1305" s="15"/>
      <c r="F1305" s="14"/>
      <c r="G1305" s="14"/>
      <c r="H1305" s="14"/>
      <c r="I1305" s="14"/>
      <c r="J1305" s="14"/>
      <c r="K1305" s="14"/>
      <c r="L1305" s="14"/>
    </row>
    <row r="1306" spans="2:12" ht="15" x14ac:dyDescent="0.25">
      <c r="B1306" s="14"/>
      <c r="D1306" s="61"/>
      <c r="E1306" s="15"/>
      <c r="F1306" s="14"/>
      <c r="G1306" s="14"/>
      <c r="H1306" s="14"/>
      <c r="I1306" s="14"/>
      <c r="J1306" s="14"/>
      <c r="K1306" s="14"/>
      <c r="L1306" s="14"/>
    </row>
    <row r="1307" spans="2:12" ht="15" x14ac:dyDescent="0.25">
      <c r="B1307" s="14"/>
      <c r="D1307" s="61"/>
      <c r="E1307" s="15"/>
      <c r="F1307" s="14"/>
      <c r="G1307" s="14"/>
      <c r="H1307" s="14"/>
      <c r="I1307" s="14"/>
      <c r="J1307" s="14"/>
      <c r="K1307" s="14"/>
      <c r="L1307" s="14"/>
    </row>
    <row r="1308" spans="2:12" ht="15" x14ac:dyDescent="0.25">
      <c r="B1308" s="14"/>
      <c r="D1308" s="61"/>
      <c r="E1308" s="15"/>
      <c r="F1308" s="14"/>
      <c r="G1308" s="14"/>
      <c r="H1308" s="14"/>
      <c r="I1308" s="14"/>
      <c r="J1308" s="14"/>
      <c r="K1308" s="14"/>
      <c r="L1308" s="14"/>
    </row>
    <row r="1309" spans="2:12" ht="15" x14ac:dyDescent="0.25">
      <c r="B1309" s="14"/>
      <c r="D1309" s="61"/>
      <c r="E1309" s="15"/>
      <c r="F1309" s="14"/>
      <c r="G1309" s="14"/>
      <c r="H1309" s="14"/>
      <c r="I1309" s="14"/>
      <c r="J1309" s="14"/>
      <c r="K1309" s="14"/>
      <c r="L1309" s="14"/>
    </row>
    <row r="1310" spans="2:12" ht="15" x14ac:dyDescent="0.25">
      <c r="B1310" s="14"/>
      <c r="D1310" s="61"/>
      <c r="E1310" s="15"/>
      <c r="F1310" s="14"/>
      <c r="G1310" s="14"/>
      <c r="H1310" s="14"/>
      <c r="I1310" s="14"/>
      <c r="J1310" s="14"/>
      <c r="K1310" s="14"/>
      <c r="L1310" s="14"/>
    </row>
    <row r="1311" spans="2:12" ht="15" x14ac:dyDescent="0.25">
      <c r="B1311" s="14"/>
      <c r="D1311" s="61"/>
      <c r="E1311" s="15"/>
      <c r="F1311" s="14"/>
      <c r="G1311" s="14"/>
      <c r="H1311" s="14"/>
      <c r="I1311" s="14"/>
      <c r="J1311" s="14"/>
      <c r="K1311" s="14"/>
      <c r="L1311" s="14"/>
    </row>
    <row r="1312" spans="2:12" ht="15" x14ac:dyDescent="0.25">
      <c r="B1312" s="14"/>
      <c r="D1312" s="61"/>
      <c r="E1312" s="15"/>
      <c r="F1312" s="14"/>
      <c r="G1312" s="14"/>
      <c r="H1312" s="14"/>
      <c r="I1312" s="14"/>
      <c r="J1312" s="14"/>
      <c r="K1312" s="14"/>
      <c r="L1312" s="14"/>
    </row>
    <row r="1313" spans="2:12" ht="15" x14ac:dyDescent="0.25">
      <c r="B1313" s="14"/>
      <c r="D1313" s="61"/>
      <c r="E1313" s="15"/>
      <c r="F1313" s="14"/>
      <c r="G1313" s="14"/>
      <c r="H1313" s="14"/>
      <c r="I1313" s="14"/>
      <c r="J1313" s="14"/>
      <c r="K1313" s="14"/>
      <c r="L1313" s="14"/>
    </row>
    <row r="1314" spans="2:12" ht="15" x14ac:dyDescent="0.25">
      <c r="B1314" s="14"/>
      <c r="D1314" s="61"/>
      <c r="E1314" s="15"/>
      <c r="F1314" s="14"/>
      <c r="G1314" s="14"/>
      <c r="H1314" s="14"/>
      <c r="I1314" s="14"/>
      <c r="J1314" s="14"/>
      <c r="K1314" s="14"/>
      <c r="L1314" s="14"/>
    </row>
    <row r="1315" spans="2:12" ht="15" x14ac:dyDescent="0.25">
      <c r="B1315" s="14"/>
      <c r="D1315" s="61"/>
      <c r="E1315" s="15"/>
      <c r="F1315" s="14"/>
      <c r="G1315" s="14"/>
      <c r="H1315" s="14"/>
      <c r="I1315" s="14"/>
      <c r="J1315" s="14"/>
      <c r="K1315" s="14"/>
      <c r="L1315" s="14"/>
    </row>
    <row r="1316" spans="2:12" ht="15" x14ac:dyDescent="0.25">
      <c r="B1316" s="14"/>
      <c r="D1316" s="61"/>
      <c r="E1316" s="15"/>
      <c r="F1316" s="14"/>
      <c r="G1316" s="14"/>
      <c r="H1316" s="14"/>
      <c r="I1316" s="14"/>
      <c r="J1316" s="14"/>
      <c r="K1316" s="14"/>
      <c r="L1316" s="14"/>
    </row>
    <row r="1317" spans="2:12" ht="15" x14ac:dyDescent="0.25">
      <c r="B1317" s="14"/>
      <c r="D1317" s="61"/>
      <c r="E1317" s="15"/>
      <c r="F1317" s="14"/>
      <c r="G1317" s="14"/>
      <c r="H1317" s="14"/>
      <c r="I1317" s="14"/>
      <c r="J1317" s="14"/>
      <c r="K1317" s="14"/>
      <c r="L1317" s="14"/>
    </row>
    <row r="1318" spans="2:12" ht="15" x14ac:dyDescent="0.25">
      <c r="B1318" s="14"/>
      <c r="D1318" s="61"/>
      <c r="E1318" s="15"/>
      <c r="F1318" s="14"/>
      <c r="G1318" s="14"/>
      <c r="H1318" s="14"/>
      <c r="I1318" s="14"/>
      <c r="J1318" s="14"/>
      <c r="K1318" s="14"/>
      <c r="L1318" s="14"/>
    </row>
    <row r="1319" spans="2:12" ht="15" x14ac:dyDescent="0.25">
      <c r="B1319" s="14"/>
      <c r="D1319" s="61"/>
      <c r="E1319" s="15"/>
      <c r="F1319" s="14"/>
      <c r="G1319" s="14"/>
      <c r="H1319" s="14"/>
      <c r="I1319" s="14"/>
      <c r="J1319" s="14"/>
      <c r="K1319" s="14"/>
      <c r="L1319" s="14"/>
    </row>
    <row r="1320" spans="2:12" ht="15" x14ac:dyDescent="0.25">
      <c r="B1320" s="14"/>
      <c r="D1320" s="61"/>
      <c r="E1320" s="15"/>
      <c r="F1320" s="14"/>
      <c r="G1320" s="14"/>
      <c r="H1320" s="14"/>
      <c r="I1320" s="14"/>
      <c r="J1320" s="14"/>
      <c r="K1320" s="14"/>
      <c r="L1320" s="14"/>
    </row>
    <row r="1321" spans="2:12" ht="15" x14ac:dyDescent="0.25">
      <c r="B1321" s="14"/>
      <c r="D1321" s="61"/>
      <c r="E1321" s="15"/>
      <c r="F1321" s="14"/>
      <c r="G1321" s="14"/>
      <c r="H1321" s="14"/>
      <c r="I1321" s="14"/>
      <c r="J1321" s="14"/>
      <c r="K1321" s="14"/>
      <c r="L1321" s="14"/>
    </row>
    <row r="1322" spans="2:12" ht="15" x14ac:dyDescent="0.25">
      <c r="B1322" s="14"/>
      <c r="D1322" s="61"/>
      <c r="E1322" s="15"/>
      <c r="F1322" s="14"/>
      <c r="G1322" s="14"/>
      <c r="H1322" s="14"/>
      <c r="I1322" s="14"/>
      <c r="J1322" s="14"/>
      <c r="K1322" s="14"/>
      <c r="L1322" s="14"/>
    </row>
    <row r="1323" spans="2:12" ht="15" x14ac:dyDescent="0.25">
      <c r="B1323" s="14"/>
      <c r="D1323" s="61"/>
      <c r="E1323" s="15"/>
      <c r="F1323" s="14"/>
      <c r="G1323" s="14"/>
      <c r="H1323" s="14"/>
      <c r="I1323" s="14"/>
      <c r="J1323" s="14"/>
      <c r="K1323" s="14"/>
      <c r="L1323" s="14"/>
    </row>
    <row r="1324" spans="2:12" ht="15" x14ac:dyDescent="0.25">
      <c r="B1324" s="14"/>
      <c r="D1324" s="61"/>
      <c r="E1324" s="15"/>
      <c r="F1324" s="14"/>
      <c r="G1324" s="14"/>
      <c r="H1324" s="14"/>
      <c r="I1324" s="14"/>
      <c r="J1324" s="14"/>
      <c r="K1324" s="14"/>
      <c r="L1324" s="14"/>
    </row>
    <row r="1325" spans="2:12" ht="15" x14ac:dyDescent="0.25">
      <c r="B1325" s="14"/>
      <c r="D1325" s="61"/>
      <c r="E1325" s="15"/>
      <c r="F1325" s="14"/>
      <c r="G1325" s="14"/>
      <c r="H1325" s="14"/>
      <c r="I1325" s="14"/>
      <c r="J1325" s="14"/>
      <c r="K1325" s="14"/>
      <c r="L1325" s="14"/>
    </row>
    <row r="1326" spans="2:12" ht="15" x14ac:dyDescent="0.25">
      <c r="B1326" s="14"/>
      <c r="D1326" s="61"/>
      <c r="E1326" s="15"/>
      <c r="F1326" s="14"/>
      <c r="G1326" s="14"/>
      <c r="H1326" s="14"/>
      <c r="I1326" s="14"/>
      <c r="J1326" s="14"/>
      <c r="K1326" s="14"/>
      <c r="L1326" s="14"/>
    </row>
    <row r="1327" spans="2:12" ht="15" x14ac:dyDescent="0.25">
      <c r="B1327" s="14"/>
      <c r="D1327" s="61"/>
      <c r="E1327" s="15"/>
      <c r="F1327" s="14"/>
      <c r="G1327" s="14"/>
      <c r="H1327" s="14"/>
      <c r="I1327" s="14"/>
      <c r="J1327" s="14"/>
      <c r="K1327" s="14"/>
      <c r="L1327" s="14"/>
    </row>
    <row r="1328" spans="2:12" ht="15" x14ac:dyDescent="0.25">
      <c r="B1328" s="14"/>
      <c r="D1328" s="61"/>
      <c r="E1328" s="15"/>
      <c r="F1328" s="14"/>
      <c r="G1328" s="14"/>
      <c r="H1328" s="14"/>
      <c r="I1328" s="14"/>
      <c r="J1328" s="14"/>
      <c r="K1328" s="14"/>
      <c r="L1328" s="14"/>
    </row>
    <row r="1329" spans="2:12" ht="15" x14ac:dyDescent="0.25">
      <c r="B1329" s="14"/>
      <c r="D1329" s="61"/>
      <c r="E1329" s="15"/>
      <c r="F1329" s="14"/>
      <c r="G1329" s="14"/>
      <c r="H1329" s="14"/>
      <c r="I1329" s="14"/>
      <c r="J1329" s="14"/>
      <c r="K1329" s="14"/>
      <c r="L1329" s="14"/>
    </row>
    <row r="1330" spans="2:12" ht="15" x14ac:dyDescent="0.25">
      <c r="B1330" s="14"/>
      <c r="D1330" s="61"/>
      <c r="E1330" s="15"/>
      <c r="F1330" s="14"/>
      <c r="G1330" s="14"/>
      <c r="H1330" s="14"/>
      <c r="I1330" s="14"/>
      <c r="J1330" s="14"/>
      <c r="K1330" s="14"/>
      <c r="L1330" s="14"/>
    </row>
    <row r="1331" spans="2:12" ht="15" x14ac:dyDescent="0.25">
      <c r="B1331" s="14"/>
      <c r="D1331" s="61"/>
      <c r="E1331" s="15"/>
      <c r="F1331" s="14"/>
      <c r="G1331" s="14"/>
      <c r="H1331" s="14"/>
      <c r="I1331" s="14"/>
      <c r="J1331" s="14"/>
      <c r="K1331" s="14"/>
      <c r="L1331" s="14"/>
    </row>
    <row r="1332" spans="2:12" ht="15" x14ac:dyDescent="0.25">
      <c r="B1332" s="14"/>
      <c r="D1332" s="61"/>
      <c r="E1332" s="15"/>
      <c r="F1332" s="14"/>
      <c r="G1332" s="14"/>
      <c r="H1332" s="14"/>
      <c r="I1332" s="14"/>
      <c r="J1332" s="14"/>
      <c r="K1332" s="14"/>
      <c r="L1332" s="14"/>
    </row>
    <row r="1333" spans="2:12" ht="15" x14ac:dyDescent="0.25">
      <c r="B1333" s="14"/>
      <c r="D1333" s="61"/>
      <c r="E1333" s="15"/>
      <c r="F1333" s="14"/>
      <c r="G1333" s="14"/>
      <c r="H1333" s="14"/>
      <c r="I1333" s="14"/>
      <c r="J1333" s="14"/>
      <c r="K1333" s="14"/>
      <c r="L1333" s="14"/>
    </row>
    <row r="1334" spans="2:12" ht="15" x14ac:dyDescent="0.25">
      <c r="B1334" s="14"/>
      <c r="D1334" s="61"/>
      <c r="E1334" s="15"/>
      <c r="F1334" s="14"/>
      <c r="G1334" s="14"/>
      <c r="H1334" s="14"/>
      <c r="I1334" s="14"/>
      <c r="J1334" s="14"/>
      <c r="K1334" s="14"/>
      <c r="L1334" s="14"/>
    </row>
    <row r="1335" spans="2:12" ht="15" x14ac:dyDescent="0.25">
      <c r="B1335" s="14"/>
      <c r="D1335" s="61"/>
      <c r="E1335" s="15"/>
      <c r="F1335" s="14"/>
      <c r="G1335" s="14"/>
      <c r="H1335" s="14"/>
      <c r="I1335" s="14"/>
      <c r="J1335" s="14"/>
      <c r="K1335" s="14"/>
      <c r="L1335" s="14"/>
    </row>
    <row r="1336" spans="2:12" ht="15" x14ac:dyDescent="0.25">
      <c r="B1336" s="14"/>
      <c r="D1336" s="61"/>
      <c r="E1336" s="15"/>
      <c r="F1336" s="14"/>
      <c r="G1336" s="14"/>
      <c r="H1336" s="14"/>
      <c r="I1336" s="14"/>
      <c r="J1336" s="14"/>
      <c r="K1336" s="14"/>
      <c r="L1336" s="14"/>
    </row>
    <row r="1337" spans="2:12" ht="15" x14ac:dyDescent="0.25">
      <c r="B1337" s="14"/>
      <c r="D1337" s="61"/>
      <c r="E1337" s="15"/>
      <c r="F1337" s="14"/>
      <c r="G1337" s="14"/>
      <c r="H1337" s="14"/>
      <c r="I1337" s="14"/>
      <c r="J1337" s="14"/>
      <c r="K1337" s="14"/>
      <c r="L1337" s="14"/>
    </row>
    <row r="1338" spans="2:12" ht="15" x14ac:dyDescent="0.25">
      <c r="B1338" s="14"/>
      <c r="D1338" s="61"/>
      <c r="E1338" s="15"/>
      <c r="F1338" s="14"/>
      <c r="G1338" s="14"/>
      <c r="H1338" s="14"/>
      <c r="I1338" s="14"/>
      <c r="J1338" s="14"/>
      <c r="K1338" s="14"/>
      <c r="L1338" s="14"/>
    </row>
    <row r="1339" spans="2:12" ht="15" x14ac:dyDescent="0.25">
      <c r="B1339" s="14"/>
      <c r="D1339" s="61"/>
      <c r="E1339" s="15"/>
      <c r="F1339" s="14"/>
      <c r="G1339" s="14"/>
      <c r="H1339" s="14"/>
      <c r="I1339" s="14"/>
      <c r="J1339" s="14"/>
      <c r="K1339" s="14"/>
      <c r="L1339" s="14"/>
    </row>
    <row r="1340" spans="2:12" ht="15" x14ac:dyDescent="0.25">
      <c r="B1340" s="14"/>
      <c r="D1340" s="61"/>
      <c r="E1340" s="15"/>
      <c r="F1340" s="14"/>
      <c r="G1340" s="14"/>
      <c r="H1340" s="14"/>
      <c r="I1340" s="14"/>
      <c r="J1340" s="14"/>
      <c r="K1340" s="14"/>
      <c r="L1340" s="14"/>
    </row>
    <row r="1341" spans="2:12" ht="15" x14ac:dyDescent="0.25">
      <c r="B1341" s="14"/>
      <c r="D1341" s="61"/>
      <c r="E1341" s="15"/>
      <c r="F1341" s="14"/>
      <c r="G1341" s="14"/>
      <c r="H1341" s="14"/>
      <c r="I1341" s="14"/>
      <c r="J1341" s="14"/>
      <c r="K1341" s="14"/>
      <c r="L1341" s="14"/>
    </row>
    <row r="1342" spans="2:12" ht="15" x14ac:dyDescent="0.25">
      <c r="B1342" s="14"/>
      <c r="D1342" s="61"/>
      <c r="E1342" s="15"/>
      <c r="F1342" s="14"/>
      <c r="G1342" s="14"/>
      <c r="H1342" s="14"/>
      <c r="I1342" s="14"/>
      <c r="J1342" s="14"/>
      <c r="K1342" s="14"/>
      <c r="L1342" s="14"/>
    </row>
    <row r="1343" spans="2:12" ht="15" x14ac:dyDescent="0.25">
      <c r="B1343" s="14"/>
      <c r="D1343" s="61"/>
      <c r="E1343" s="15"/>
      <c r="F1343" s="14"/>
      <c r="G1343" s="14"/>
      <c r="H1343" s="14"/>
      <c r="I1343" s="14"/>
      <c r="J1343" s="14"/>
      <c r="K1343" s="14"/>
      <c r="L1343" s="14"/>
    </row>
    <row r="1344" spans="2:12" ht="15" x14ac:dyDescent="0.25">
      <c r="B1344" s="14"/>
      <c r="D1344" s="61"/>
      <c r="E1344" s="15"/>
      <c r="F1344" s="14"/>
      <c r="G1344" s="14"/>
      <c r="H1344" s="14"/>
      <c r="I1344" s="14"/>
      <c r="J1344" s="14"/>
      <c r="K1344" s="14"/>
      <c r="L1344" s="14"/>
    </row>
    <row r="1345" spans="2:12" ht="15" x14ac:dyDescent="0.25">
      <c r="B1345" s="14"/>
      <c r="D1345" s="61"/>
      <c r="E1345" s="15"/>
      <c r="F1345" s="14"/>
      <c r="G1345" s="14"/>
      <c r="H1345" s="14"/>
      <c r="I1345" s="14"/>
      <c r="J1345" s="14"/>
      <c r="K1345" s="14"/>
      <c r="L1345" s="14"/>
    </row>
    <row r="1346" spans="2:12" ht="15" x14ac:dyDescent="0.25">
      <c r="B1346" s="14"/>
      <c r="D1346" s="61"/>
      <c r="E1346" s="15"/>
      <c r="F1346" s="14"/>
      <c r="G1346" s="14"/>
      <c r="H1346" s="14"/>
      <c r="I1346" s="14"/>
      <c r="J1346" s="14"/>
      <c r="K1346" s="14"/>
      <c r="L1346" s="14"/>
    </row>
    <row r="1347" spans="2:12" ht="15" x14ac:dyDescent="0.25">
      <c r="B1347" s="14"/>
      <c r="D1347" s="61"/>
      <c r="E1347" s="15"/>
      <c r="F1347" s="14"/>
      <c r="G1347" s="14"/>
      <c r="H1347" s="14"/>
      <c r="I1347" s="14"/>
      <c r="J1347" s="14"/>
      <c r="K1347" s="14"/>
      <c r="L1347" s="14"/>
    </row>
    <row r="1348" spans="2:12" ht="15" x14ac:dyDescent="0.25">
      <c r="B1348" s="14"/>
      <c r="D1348" s="61"/>
      <c r="E1348" s="15"/>
      <c r="F1348" s="14"/>
      <c r="G1348" s="14"/>
      <c r="H1348" s="14"/>
      <c r="I1348" s="14"/>
      <c r="J1348" s="14"/>
      <c r="K1348" s="14"/>
      <c r="L1348" s="14"/>
    </row>
    <row r="1349" spans="2:12" ht="15" x14ac:dyDescent="0.25">
      <c r="B1349" s="14"/>
      <c r="D1349" s="61"/>
      <c r="E1349" s="15"/>
      <c r="F1349" s="14"/>
      <c r="G1349" s="14"/>
      <c r="H1349" s="14"/>
      <c r="I1349" s="14"/>
      <c r="J1349" s="14"/>
      <c r="K1349" s="14"/>
      <c r="L1349" s="14"/>
    </row>
    <row r="1350" spans="2:12" ht="15" x14ac:dyDescent="0.25">
      <c r="B1350" s="14"/>
      <c r="D1350" s="61"/>
      <c r="E1350" s="15"/>
      <c r="F1350" s="14"/>
      <c r="G1350" s="14"/>
      <c r="H1350" s="14"/>
      <c r="I1350" s="14"/>
      <c r="J1350" s="14"/>
      <c r="K1350" s="14"/>
      <c r="L1350" s="14"/>
    </row>
    <row r="1351" spans="2:12" ht="15" x14ac:dyDescent="0.25">
      <c r="B1351" s="14"/>
      <c r="D1351" s="61"/>
      <c r="E1351" s="15"/>
      <c r="F1351" s="14"/>
      <c r="G1351" s="14"/>
      <c r="H1351" s="14"/>
      <c r="I1351" s="14"/>
      <c r="J1351" s="14"/>
      <c r="K1351" s="14"/>
      <c r="L1351" s="14"/>
    </row>
    <row r="1352" spans="2:12" ht="15" x14ac:dyDescent="0.25">
      <c r="B1352" s="14"/>
      <c r="D1352" s="61"/>
      <c r="E1352" s="15"/>
      <c r="F1352" s="14"/>
      <c r="G1352" s="14"/>
      <c r="H1352" s="14"/>
      <c r="I1352" s="14"/>
      <c r="J1352" s="14"/>
      <c r="K1352" s="14"/>
      <c r="L1352" s="14"/>
    </row>
    <row r="1353" spans="2:12" ht="15" x14ac:dyDescent="0.25">
      <c r="B1353" s="14"/>
      <c r="D1353" s="61"/>
      <c r="E1353" s="15"/>
      <c r="F1353" s="14"/>
      <c r="G1353" s="14"/>
      <c r="H1353" s="14"/>
      <c r="I1353" s="14"/>
      <c r="J1353" s="14"/>
      <c r="K1353" s="14"/>
      <c r="L1353" s="14"/>
    </row>
    <row r="1354" spans="2:12" ht="15" x14ac:dyDescent="0.25">
      <c r="B1354" s="14"/>
      <c r="D1354" s="61"/>
      <c r="E1354" s="15"/>
      <c r="F1354" s="14"/>
      <c r="G1354" s="14"/>
      <c r="H1354" s="14"/>
      <c r="I1354" s="14"/>
      <c r="J1354" s="14"/>
      <c r="K1354" s="14"/>
      <c r="L1354" s="14"/>
    </row>
    <row r="1355" spans="2:12" ht="15" x14ac:dyDescent="0.25">
      <c r="B1355" s="14"/>
      <c r="D1355" s="61"/>
      <c r="E1355" s="15"/>
      <c r="F1355" s="14"/>
      <c r="G1355" s="14"/>
      <c r="H1355" s="14"/>
      <c r="I1355" s="14"/>
      <c r="J1355" s="14"/>
      <c r="K1355" s="14"/>
      <c r="L1355" s="14"/>
    </row>
    <row r="1356" spans="2:12" ht="15" x14ac:dyDescent="0.25">
      <c r="B1356" s="14"/>
      <c r="D1356" s="61"/>
      <c r="E1356" s="15"/>
      <c r="F1356" s="14"/>
      <c r="G1356" s="14"/>
      <c r="H1356" s="14"/>
      <c r="I1356" s="14"/>
      <c r="J1356" s="14"/>
      <c r="K1356" s="14"/>
      <c r="L1356" s="14"/>
    </row>
    <row r="1357" spans="2:12" ht="15" x14ac:dyDescent="0.25">
      <c r="B1357" s="14"/>
      <c r="D1357" s="61"/>
      <c r="E1357" s="15"/>
      <c r="F1357" s="14"/>
      <c r="G1357" s="14"/>
      <c r="H1357" s="14"/>
      <c r="I1357" s="14"/>
      <c r="J1357" s="14"/>
      <c r="K1357" s="14"/>
      <c r="L1357" s="14"/>
    </row>
    <row r="1358" spans="2:12" ht="15" x14ac:dyDescent="0.25">
      <c r="B1358" s="14"/>
      <c r="D1358" s="61"/>
      <c r="E1358" s="15"/>
      <c r="F1358" s="14"/>
      <c r="G1358" s="14"/>
      <c r="H1358" s="14"/>
      <c r="I1358" s="14"/>
      <c r="J1358" s="14"/>
      <c r="K1358" s="14"/>
      <c r="L1358" s="14"/>
    </row>
    <row r="1359" spans="2:12" ht="15" x14ac:dyDescent="0.25">
      <c r="B1359" s="14"/>
      <c r="D1359" s="61"/>
      <c r="E1359" s="15"/>
      <c r="F1359" s="14"/>
      <c r="G1359" s="14"/>
      <c r="H1359" s="14"/>
      <c r="I1359" s="14"/>
      <c r="J1359" s="14"/>
      <c r="K1359" s="14"/>
      <c r="L1359" s="14"/>
    </row>
    <row r="1360" spans="2:12" ht="15" x14ac:dyDescent="0.25">
      <c r="B1360" s="14"/>
      <c r="D1360" s="61"/>
      <c r="E1360" s="15"/>
      <c r="F1360" s="14"/>
      <c r="G1360" s="14"/>
      <c r="H1360" s="14"/>
      <c r="I1360" s="14"/>
      <c r="J1360" s="14"/>
      <c r="K1360" s="14"/>
      <c r="L1360" s="14"/>
    </row>
    <row r="1361" spans="2:12" ht="15" x14ac:dyDescent="0.25">
      <c r="B1361" s="14"/>
      <c r="D1361" s="61"/>
      <c r="E1361" s="15"/>
      <c r="F1361" s="14"/>
      <c r="G1361" s="14"/>
      <c r="H1361" s="14"/>
      <c r="I1361" s="14"/>
      <c r="J1361" s="14"/>
      <c r="K1361" s="14"/>
      <c r="L1361" s="14"/>
    </row>
    <row r="1362" spans="2:12" ht="15" x14ac:dyDescent="0.25">
      <c r="B1362" s="14"/>
      <c r="D1362" s="61"/>
      <c r="E1362" s="15"/>
      <c r="F1362" s="14"/>
      <c r="G1362" s="14"/>
      <c r="H1362" s="14"/>
      <c r="I1362" s="14"/>
      <c r="J1362" s="14"/>
      <c r="K1362" s="14"/>
      <c r="L1362" s="14"/>
    </row>
    <row r="1363" spans="2:12" ht="15" x14ac:dyDescent="0.25">
      <c r="B1363" s="14"/>
      <c r="D1363" s="61"/>
      <c r="E1363" s="15"/>
      <c r="F1363" s="14"/>
      <c r="G1363" s="14"/>
      <c r="H1363" s="14"/>
      <c r="I1363" s="14"/>
      <c r="J1363" s="14"/>
      <c r="K1363" s="14"/>
      <c r="L1363" s="14"/>
    </row>
    <row r="1364" spans="2:12" ht="15" x14ac:dyDescent="0.25">
      <c r="B1364" s="14"/>
      <c r="D1364" s="61"/>
      <c r="E1364" s="15"/>
      <c r="F1364" s="14"/>
      <c r="G1364" s="14"/>
      <c r="H1364" s="14"/>
      <c r="I1364" s="14"/>
      <c r="J1364" s="14"/>
      <c r="K1364" s="14"/>
      <c r="L1364" s="14"/>
    </row>
    <row r="1365" spans="2:12" ht="15" x14ac:dyDescent="0.25">
      <c r="B1365" s="14"/>
      <c r="D1365" s="61"/>
      <c r="E1365" s="15"/>
      <c r="F1365" s="14"/>
      <c r="G1365" s="14"/>
      <c r="H1365" s="14"/>
      <c r="I1365" s="14"/>
      <c r="J1365" s="14"/>
      <c r="K1365" s="14"/>
      <c r="L1365" s="14"/>
    </row>
    <row r="1366" spans="2:12" ht="15" x14ac:dyDescent="0.25">
      <c r="B1366" s="14"/>
      <c r="D1366" s="61"/>
      <c r="E1366" s="15"/>
      <c r="F1366" s="14"/>
      <c r="G1366" s="14"/>
      <c r="H1366" s="14"/>
      <c r="I1366" s="14"/>
      <c r="J1366" s="14"/>
      <c r="K1366" s="14"/>
      <c r="L1366" s="14"/>
    </row>
    <row r="1367" spans="2:12" ht="15" x14ac:dyDescent="0.25">
      <c r="B1367" s="14"/>
      <c r="D1367" s="61"/>
      <c r="E1367" s="15"/>
      <c r="F1367" s="14"/>
      <c r="G1367" s="14"/>
      <c r="H1367" s="14"/>
      <c r="I1367" s="14"/>
      <c r="J1367" s="14"/>
      <c r="K1367" s="14"/>
      <c r="L1367" s="14"/>
    </row>
    <row r="1368" spans="2:12" ht="15" x14ac:dyDescent="0.25">
      <c r="B1368" s="14"/>
      <c r="D1368" s="61"/>
      <c r="E1368" s="15"/>
      <c r="F1368" s="14"/>
      <c r="G1368" s="14"/>
      <c r="H1368" s="14"/>
      <c r="I1368" s="14"/>
      <c r="J1368" s="14"/>
      <c r="K1368" s="14"/>
      <c r="L1368" s="14"/>
    </row>
    <row r="1369" spans="2:12" ht="15" x14ac:dyDescent="0.25">
      <c r="B1369" s="14"/>
      <c r="D1369" s="61"/>
      <c r="E1369" s="15"/>
      <c r="F1369" s="14"/>
      <c r="G1369" s="14"/>
      <c r="H1369" s="14"/>
      <c r="I1369" s="14"/>
      <c r="J1369" s="14"/>
      <c r="K1369" s="14"/>
      <c r="L1369" s="14"/>
    </row>
    <row r="1370" spans="2:12" ht="15" x14ac:dyDescent="0.25">
      <c r="B1370" s="14"/>
      <c r="D1370" s="61"/>
      <c r="E1370" s="15"/>
      <c r="F1370" s="14"/>
      <c r="G1370" s="14"/>
      <c r="H1370" s="14"/>
      <c r="I1370" s="14"/>
      <c r="J1370" s="14"/>
      <c r="K1370" s="14"/>
      <c r="L1370" s="14"/>
    </row>
    <row r="1371" spans="2:12" ht="15" x14ac:dyDescent="0.25">
      <c r="B1371" s="14"/>
      <c r="D1371" s="61"/>
      <c r="E1371" s="15"/>
      <c r="F1371" s="14"/>
      <c r="G1371" s="14"/>
      <c r="H1371" s="14"/>
      <c r="I1371" s="14"/>
      <c r="J1371" s="14"/>
      <c r="K1371" s="14"/>
      <c r="L1371" s="14"/>
    </row>
    <row r="1372" spans="2:12" ht="15" x14ac:dyDescent="0.25">
      <c r="B1372" s="14"/>
      <c r="D1372" s="61"/>
      <c r="E1372" s="15"/>
      <c r="F1372" s="14"/>
      <c r="G1372" s="14"/>
      <c r="H1372" s="14"/>
      <c r="I1372" s="14"/>
      <c r="J1372" s="14"/>
      <c r="K1372" s="14"/>
      <c r="L1372" s="14"/>
    </row>
    <row r="1373" spans="2:12" ht="15" x14ac:dyDescent="0.25">
      <c r="B1373" s="14"/>
      <c r="D1373" s="61"/>
      <c r="E1373" s="15"/>
      <c r="F1373" s="14"/>
      <c r="G1373" s="14"/>
      <c r="H1373" s="14"/>
      <c r="I1373" s="14"/>
      <c r="J1373" s="14"/>
      <c r="K1373" s="14"/>
      <c r="L1373" s="14"/>
    </row>
    <row r="1374" spans="2:12" ht="15" x14ac:dyDescent="0.25">
      <c r="B1374" s="14"/>
      <c r="D1374" s="61"/>
      <c r="E1374" s="15"/>
      <c r="F1374" s="14"/>
      <c r="G1374" s="14"/>
      <c r="H1374" s="14"/>
      <c r="I1374" s="14"/>
      <c r="J1374" s="14"/>
      <c r="K1374" s="14"/>
      <c r="L1374" s="14"/>
    </row>
    <row r="1375" spans="2:12" ht="15" x14ac:dyDescent="0.25">
      <c r="B1375" s="14"/>
      <c r="D1375" s="61"/>
      <c r="E1375" s="15"/>
      <c r="F1375" s="14"/>
      <c r="G1375" s="14"/>
      <c r="H1375" s="14"/>
      <c r="I1375" s="14"/>
      <c r="J1375" s="14"/>
      <c r="K1375" s="14"/>
      <c r="L1375" s="14"/>
    </row>
    <row r="1376" spans="2:12" ht="15" x14ac:dyDescent="0.25">
      <c r="B1376" s="14"/>
      <c r="D1376" s="61"/>
      <c r="E1376" s="15"/>
      <c r="F1376" s="14"/>
      <c r="G1376" s="14"/>
      <c r="H1376" s="14"/>
      <c r="I1376" s="14"/>
      <c r="J1376" s="14"/>
      <c r="K1376" s="14"/>
      <c r="L1376" s="14"/>
    </row>
    <row r="1377" spans="2:12" ht="15" x14ac:dyDescent="0.25">
      <c r="B1377" s="14"/>
      <c r="D1377" s="61"/>
      <c r="E1377" s="15"/>
      <c r="F1377" s="14"/>
      <c r="G1377" s="14"/>
      <c r="H1377" s="14"/>
      <c r="I1377" s="14"/>
      <c r="J1377" s="14"/>
      <c r="K1377" s="14"/>
      <c r="L1377" s="14"/>
    </row>
    <row r="1378" spans="2:12" ht="15" x14ac:dyDescent="0.25">
      <c r="B1378" s="14"/>
      <c r="D1378" s="61"/>
      <c r="E1378" s="15"/>
      <c r="F1378" s="14"/>
      <c r="G1378" s="14"/>
      <c r="H1378" s="14"/>
      <c r="I1378" s="14"/>
      <c r="J1378" s="14"/>
      <c r="K1378" s="14"/>
      <c r="L1378" s="14"/>
    </row>
    <row r="1379" spans="2:12" ht="15" x14ac:dyDescent="0.25">
      <c r="B1379" s="14"/>
      <c r="D1379" s="61"/>
      <c r="E1379" s="15"/>
      <c r="F1379" s="14"/>
      <c r="G1379" s="14"/>
      <c r="H1379" s="14"/>
      <c r="I1379" s="14"/>
      <c r="J1379" s="14"/>
      <c r="K1379" s="14"/>
      <c r="L1379" s="14"/>
    </row>
    <row r="1380" spans="2:12" ht="15" x14ac:dyDescent="0.25">
      <c r="B1380" s="14"/>
      <c r="D1380" s="61"/>
      <c r="E1380" s="15"/>
      <c r="F1380" s="14"/>
      <c r="G1380" s="14"/>
      <c r="H1380" s="14"/>
      <c r="I1380" s="14"/>
      <c r="J1380" s="14"/>
      <c r="K1380" s="14"/>
      <c r="L1380" s="14"/>
    </row>
    <row r="1381" spans="2:12" ht="15" x14ac:dyDescent="0.25">
      <c r="B1381" s="14"/>
      <c r="D1381" s="61"/>
      <c r="E1381" s="15"/>
      <c r="F1381" s="14"/>
      <c r="G1381" s="14"/>
      <c r="H1381" s="14"/>
      <c r="I1381" s="14"/>
      <c r="J1381" s="14"/>
      <c r="K1381" s="14"/>
      <c r="L1381" s="14"/>
    </row>
    <row r="1382" spans="2:12" ht="15" x14ac:dyDescent="0.25">
      <c r="B1382" s="14"/>
      <c r="D1382" s="61"/>
      <c r="E1382" s="15"/>
      <c r="F1382" s="14"/>
      <c r="G1382" s="14"/>
      <c r="H1382" s="14"/>
      <c r="I1382" s="14"/>
      <c r="J1382" s="14"/>
      <c r="K1382" s="14"/>
      <c r="L1382" s="14"/>
    </row>
    <row r="1383" spans="2:12" ht="15" x14ac:dyDescent="0.25">
      <c r="B1383" s="14"/>
      <c r="D1383" s="61"/>
      <c r="E1383" s="15"/>
      <c r="F1383" s="14"/>
      <c r="G1383" s="14"/>
      <c r="H1383" s="14"/>
      <c r="I1383" s="14"/>
      <c r="J1383" s="14"/>
      <c r="K1383" s="14"/>
      <c r="L1383" s="14"/>
    </row>
    <row r="1384" spans="2:12" ht="15" x14ac:dyDescent="0.25">
      <c r="B1384" s="14"/>
      <c r="D1384" s="61"/>
      <c r="E1384" s="15"/>
      <c r="F1384" s="14"/>
      <c r="G1384" s="14"/>
      <c r="H1384" s="14"/>
      <c r="I1384" s="14"/>
      <c r="J1384" s="14"/>
      <c r="K1384" s="14"/>
      <c r="L1384" s="14"/>
    </row>
    <row r="1385" spans="2:12" ht="15" x14ac:dyDescent="0.25">
      <c r="B1385" s="14"/>
      <c r="D1385" s="61"/>
      <c r="E1385" s="15"/>
      <c r="F1385" s="14"/>
      <c r="G1385" s="14"/>
      <c r="H1385" s="14"/>
      <c r="I1385" s="14"/>
      <c r="J1385" s="14"/>
      <c r="K1385" s="14"/>
      <c r="L1385" s="14"/>
    </row>
    <row r="1386" spans="2:12" ht="15" x14ac:dyDescent="0.25">
      <c r="B1386" s="14"/>
      <c r="D1386" s="61"/>
      <c r="E1386" s="15"/>
      <c r="F1386" s="14"/>
      <c r="G1386" s="14"/>
      <c r="H1386" s="14"/>
      <c r="I1386" s="14"/>
      <c r="J1386" s="14"/>
      <c r="K1386" s="14"/>
      <c r="L1386" s="14"/>
    </row>
    <row r="1387" spans="2:12" ht="15" x14ac:dyDescent="0.25">
      <c r="B1387" s="14"/>
      <c r="D1387" s="61"/>
      <c r="E1387" s="15"/>
      <c r="F1387" s="14"/>
      <c r="G1387" s="14"/>
      <c r="H1387" s="14"/>
      <c r="I1387" s="14"/>
      <c r="J1387" s="14"/>
      <c r="K1387" s="14"/>
      <c r="L1387" s="14"/>
    </row>
    <row r="1388" spans="2:12" ht="15" x14ac:dyDescent="0.25">
      <c r="B1388" s="14"/>
      <c r="D1388" s="61"/>
      <c r="E1388" s="15"/>
      <c r="F1388" s="14"/>
      <c r="G1388" s="14"/>
      <c r="H1388" s="14"/>
      <c r="I1388" s="14"/>
      <c r="J1388" s="14"/>
      <c r="K1388" s="14"/>
      <c r="L1388" s="14"/>
    </row>
    <row r="1389" spans="2:12" ht="15" x14ac:dyDescent="0.25">
      <c r="B1389" s="14"/>
      <c r="D1389" s="61"/>
      <c r="E1389" s="15"/>
      <c r="F1389" s="14"/>
      <c r="G1389" s="14"/>
      <c r="H1389" s="14"/>
      <c r="I1389" s="14"/>
      <c r="J1389" s="14"/>
      <c r="K1389" s="14"/>
      <c r="L1389" s="14"/>
    </row>
    <row r="1390" spans="2:12" ht="15" x14ac:dyDescent="0.25">
      <c r="B1390" s="14"/>
      <c r="D1390" s="61"/>
      <c r="E1390" s="15"/>
      <c r="F1390" s="14"/>
      <c r="G1390" s="14"/>
      <c r="H1390" s="14"/>
      <c r="I1390" s="14"/>
      <c r="J1390" s="14"/>
      <c r="K1390" s="14"/>
      <c r="L1390" s="14"/>
    </row>
    <row r="1391" spans="2:12" ht="15" x14ac:dyDescent="0.25">
      <c r="B1391" s="14"/>
      <c r="D1391" s="61"/>
      <c r="E1391" s="15"/>
      <c r="F1391" s="14"/>
      <c r="G1391" s="14"/>
      <c r="H1391" s="14"/>
      <c r="I1391" s="14"/>
      <c r="J1391" s="14"/>
      <c r="K1391" s="14"/>
      <c r="L1391" s="14"/>
    </row>
    <row r="1392" spans="2:12" ht="15" x14ac:dyDescent="0.25">
      <c r="B1392" s="14"/>
      <c r="D1392" s="61"/>
      <c r="E1392" s="15"/>
      <c r="F1392" s="14"/>
      <c r="G1392" s="14"/>
      <c r="H1392" s="14"/>
      <c r="I1392" s="14"/>
      <c r="J1392" s="14"/>
      <c r="K1392" s="14"/>
      <c r="L1392" s="14"/>
    </row>
    <row r="1393" spans="2:12" ht="15" x14ac:dyDescent="0.25">
      <c r="B1393" s="14"/>
      <c r="D1393" s="61"/>
      <c r="E1393" s="15"/>
      <c r="F1393" s="14"/>
      <c r="G1393" s="14"/>
      <c r="H1393" s="14"/>
      <c r="I1393" s="14"/>
      <c r="J1393" s="14"/>
      <c r="K1393" s="14"/>
      <c r="L1393" s="14"/>
    </row>
    <row r="1394" spans="2:12" ht="15" x14ac:dyDescent="0.25">
      <c r="B1394" s="14"/>
      <c r="D1394" s="61"/>
      <c r="E1394" s="15"/>
      <c r="F1394" s="14"/>
      <c r="G1394" s="14"/>
      <c r="H1394" s="14"/>
      <c r="I1394" s="14"/>
      <c r="J1394" s="14"/>
      <c r="K1394" s="14"/>
      <c r="L1394" s="14"/>
    </row>
    <row r="1395" spans="2:12" ht="15" x14ac:dyDescent="0.25">
      <c r="B1395" s="14"/>
      <c r="D1395" s="61"/>
      <c r="E1395" s="15"/>
      <c r="F1395" s="14"/>
      <c r="G1395" s="14"/>
      <c r="H1395" s="14"/>
      <c r="I1395" s="14"/>
      <c r="J1395" s="14"/>
      <c r="K1395" s="14"/>
      <c r="L1395" s="14"/>
    </row>
    <row r="1396" spans="2:12" ht="15" x14ac:dyDescent="0.25">
      <c r="B1396" s="14"/>
      <c r="D1396" s="61"/>
      <c r="E1396" s="15"/>
      <c r="F1396" s="14"/>
      <c r="G1396" s="14"/>
      <c r="H1396" s="14"/>
      <c r="I1396" s="14"/>
      <c r="J1396" s="14"/>
      <c r="K1396" s="14"/>
      <c r="L1396" s="14"/>
    </row>
    <row r="1397" spans="2:12" ht="15" x14ac:dyDescent="0.25">
      <c r="B1397" s="14"/>
      <c r="D1397" s="61"/>
      <c r="E1397" s="15"/>
      <c r="F1397" s="14"/>
      <c r="G1397" s="14"/>
      <c r="H1397" s="14"/>
      <c r="I1397" s="14"/>
      <c r="J1397" s="14"/>
      <c r="K1397" s="14"/>
      <c r="L1397" s="14"/>
    </row>
    <row r="1398" spans="2:12" ht="15" x14ac:dyDescent="0.25">
      <c r="B1398" s="14"/>
      <c r="D1398" s="61"/>
      <c r="E1398" s="15"/>
      <c r="F1398" s="14"/>
      <c r="G1398" s="14"/>
      <c r="H1398" s="14"/>
      <c r="I1398" s="14"/>
      <c r="J1398" s="14"/>
      <c r="K1398" s="14"/>
      <c r="L1398" s="14"/>
    </row>
    <row r="1399" spans="2:12" ht="15" x14ac:dyDescent="0.25">
      <c r="B1399" s="14"/>
      <c r="D1399" s="61"/>
      <c r="E1399" s="15"/>
      <c r="F1399" s="14"/>
      <c r="G1399" s="14"/>
      <c r="H1399" s="14"/>
      <c r="I1399" s="14"/>
      <c r="J1399" s="14"/>
      <c r="K1399" s="14"/>
      <c r="L1399" s="14"/>
    </row>
    <row r="1400" spans="2:12" ht="15" x14ac:dyDescent="0.25">
      <c r="B1400" s="14"/>
      <c r="D1400" s="61"/>
      <c r="E1400" s="15"/>
      <c r="F1400" s="14"/>
      <c r="G1400" s="14"/>
      <c r="H1400" s="14"/>
      <c r="I1400" s="14"/>
      <c r="J1400" s="14"/>
      <c r="K1400" s="14"/>
      <c r="L1400" s="14"/>
    </row>
    <row r="1401" spans="2:12" ht="15" x14ac:dyDescent="0.25">
      <c r="B1401" s="14"/>
      <c r="D1401" s="61"/>
      <c r="E1401" s="15"/>
      <c r="F1401" s="14"/>
      <c r="G1401" s="14"/>
      <c r="H1401" s="14"/>
      <c r="I1401" s="14"/>
      <c r="J1401" s="14"/>
      <c r="K1401" s="14"/>
      <c r="L1401" s="14"/>
    </row>
    <row r="1402" spans="2:12" ht="15" x14ac:dyDescent="0.25">
      <c r="B1402" s="14"/>
      <c r="D1402" s="61"/>
      <c r="E1402" s="15"/>
      <c r="F1402" s="14"/>
      <c r="G1402" s="14"/>
      <c r="H1402" s="14"/>
      <c r="I1402" s="14"/>
      <c r="J1402" s="14"/>
      <c r="K1402" s="14"/>
      <c r="L1402" s="14"/>
    </row>
    <row r="1403" spans="2:12" ht="15" x14ac:dyDescent="0.25">
      <c r="B1403" s="14"/>
      <c r="D1403" s="61"/>
      <c r="E1403" s="15"/>
      <c r="F1403" s="14"/>
      <c r="G1403" s="14"/>
      <c r="H1403" s="14"/>
      <c r="I1403" s="14"/>
      <c r="J1403" s="14"/>
      <c r="K1403" s="14"/>
      <c r="L1403" s="14"/>
    </row>
    <row r="1404" spans="2:12" ht="15" x14ac:dyDescent="0.25">
      <c r="B1404" s="14"/>
      <c r="D1404" s="61"/>
      <c r="E1404" s="15"/>
      <c r="F1404" s="14"/>
      <c r="G1404" s="14"/>
      <c r="H1404" s="14"/>
      <c r="I1404" s="14"/>
      <c r="J1404" s="14"/>
      <c r="K1404" s="14"/>
      <c r="L1404" s="14"/>
    </row>
    <row r="1405" spans="2:12" ht="15" x14ac:dyDescent="0.25">
      <c r="B1405" s="14"/>
      <c r="D1405" s="61"/>
      <c r="E1405" s="15"/>
      <c r="F1405" s="14"/>
      <c r="G1405" s="14"/>
      <c r="H1405" s="14"/>
      <c r="I1405" s="14"/>
      <c r="J1405" s="14"/>
      <c r="K1405" s="14"/>
      <c r="L1405" s="14"/>
    </row>
    <row r="1406" spans="2:12" ht="15" x14ac:dyDescent="0.25">
      <c r="B1406" s="14"/>
      <c r="D1406" s="61"/>
      <c r="E1406" s="15"/>
      <c r="F1406" s="14"/>
      <c r="G1406" s="14"/>
      <c r="H1406" s="14"/>
      <c r="I1406" s="14"/>
      <c r="J1406" s="14"/>
      <c r="K1406" s="14"/>
      <c r="L1406" s="14"/>
    </row>
    <row r="1407" spans="2:12" ht="15" x14ac:dyDescent="0.25">
      <c r="B1407" s="14"/>
      <c r="D1407" s="61"/>
      <c r="E1407" s="15"/>
      <c r="F1407" s="14"/>
      <c r="G1407" s="14"/>
      <c r="H1407" s="14"/>
      <c r="I1407" s="14"/>
      <c r="J1407" s="14"/>
      <c r="K1407" s="14"/>
      <c r="L1407" s="14"/>
    </row>
    <row r="1408" spans="2:12" ht="15" x14ac:dyDescent="0.25">
      <c r="B1408" s="14"/>
      <c r="D1408" s="61"/>
      <c r="E1408" s="15"/>
      <c r="F1408" s="14"/>
      <c r="G1408" s="14"/>
      <c r="H1408" s="14"/>
      <c r="I1408" s="14"/>
      <c r="J1408" s="14"/>
      <c r="K1408" s="14"/>
      <c r="L1408" s="14"/>
    </row>
    <row r="1409" spans="2:12" ht="15" x14ac:dyDescent="0.25">
      <c r="B1409" s="14"/>
      <c r="D1409" s="61"/>
      <c r="E1409" s="15"/>
      <c r="F1409" s="14"/>
      <c r="G1409" s="14"/>
      <c r="H1409" s="14"/>
      <c r="I1409" s="14"/>
      <c r="J1409" s="14"/>
      <c r="K1409" s="14"/>
      <c r="L1409" s="14"/>
    </row>
    <row r="1410" spans="2:12" ht="15" x14ac:dyDescent="0.25">
      <c r="B1410" s="14"/>
      <c r="D1410" s="61"/>
      <c r="E1410" s="15"/>
      <c r="F1410" s="14"/>
      <c r="G1410" s="14"/>
      <c r="H1410" s="14"/>
      <c r="I1410" s="14"/>
      <c r="J1410" s="14"/>
      <c r="K1410" s="14"/>
      <c r="L1410" s="14"/>
    </row>
    <row r="1411" spans="2:12" ht="15" x14ac:dyDescent="0.25">
      <c r="B1411" s="14"/>
      <c r="D1411" s="61"/>
      <c r="E1411" s="15"/>
      <c r="F1411" s="14"/>
      <c r="G1411" s="14"/>
      <c r="H1411" s="14"/>
      <c r="I1411" s="14"/>
      <c r="J1411" s="14"/>
      <c r="K1411" s="14"/>
      <c r="L1411" s="14"/>
    </row>
    <row r="1412" spans="2:12" ht="15" x14ac:dyDescent="0.25">
      <c r="B1412" s="14"/>
      <c r="D1412" s="61"/>
      <c r="E1412" s="15"/>
      <c r="F1412" s="14"/>
      <c r="G1412" s="14"/>
      <c r="H1412" s="14"/>
      <c r="I1412" s="14"/>
      <c r="J1412" s="14"/>
      <c r="K1412" s="14"/>
      <c r="L1412" s="14"/>
    </row>
    <row r="1413" spans="2:12" ht="15" x14ac:dyDescent="0.25">
      <c r="B1413" s="14"/>
      <c r="D1413" s="61"/>
      <c r="E1413" s="15"/>
      <c r="F1413" s="14"/>
      <c r="G1413" s="14"/>
      <c r="H1413" s="14"/>
      <c r="I1413" s="14"/>
      <c r="J1413" s="14"/>
      <c r="K1413" s="14"/>
      <c r="L1413" s="14"/>
    </row>
    <row r="1414" spans="2:12" ht="15" x14ac:dyDescent="0.25">
      <c r="B1414" s="14"/>
      <c r="D1414" s="61"/>
      <c r="E1414" s="15"/>
      <c r="F1414" s="14"/>
      <c r="G1414" s="14"/>
      <c r="H1414" s="14"/>
      <c r="I1414" s="14"/>
      <c r="J1414" s="14"/>
      <c r="K1414" s="14"/>
      <c r="L1414" s="14"/>
    </row>
    <row r="1415" spans="2:12" ht="15" x14ac:dyDescent="0.25">
      <c r="B1415" s="14"/>
      <c r="D1415" s="61"/>
      <c r="E1415" s="15"/>
      <c r="F1415" s="14"/>
      <c r="G1415" s="14"/>
      <c r="H1415" s="14"/>
      <c r="I1415" s="14"/>
      <c r="J1415" s="14"/>
      <c r="K1415" s="14"/>
      <c r="L1415" s="14"/>
    </row>
    <row r="1416" spans="2:12" ht="15" x14ac:dyDescent="0.25">
      <c r="B1416" s="14"/>
      <c r="D1416" s="61"/>
      <c r="E1416" s="15"/>
      <c r="F1416" s="14"/>
      <c r="G1416" s="14"/>
      <c r="H1416" s="14"/>
      <c r="I1416" s="14"/>
      <c r="J1416" s="14"/>
      <c r="K1416" s="14"/>
      <c r="L1416" s="14"/>
    </row>
    <row r="1417" spans="2:12" ht="15" x14ac:dyDescent="0.25">
      <c r="B1417" s="14"/>
      <c r="D1417" s="61"/>
      <c r="E1417" s="15"/>
      <c r="F1417" s="14"/>
      <c r="G1417" s="14"/>
      <c r="H1417" s="14"/>
      <c r="I1417" s="14"/>
      <c r="J1417" s="14"/>
      <c r="K1417" s="14"/>
      <c r="L1417" s="14"/>
    </row>
    <row r="1418" spans="2:12" ht="15" x14ac:dyDescent="0.25">
      <c r="B1418" s="14"/>
      <c r="D1418" s="61"/>
      <c r="E1418" s="15"/>
      <c r="F1418" s="14"/>
      <c r="G1418" s="14"/>
      <c r="H1418" s="14"/>
      <c r="I1418" s="14"/>
      <c r="J1418" s="14"/>
      <c r="K1418" s="14"/>
      <c r="L1418" s="14"/>
    </row>
    <row r="1419" spans="2:12" ht="15" x14ac:dyDescent="0.25">
      <c r="B1419" s="14"/>
      <c r="D1419" s="61"/>
      <c r="E1419" s="15"/>
      <c r="F1419" s="14"/>
      <c r="G1419" s="14"/>
      <c r="H1419" s="14"/>
      <c r="I1419" s="14"/>
      <c r="J1419" s="14"/>
      <c r="K1419" s="14"/>
      <c r="L1419" s="14"/>
    </row>
    <row r="1420" spans="2:12" ht="15" x14ac:dyDescent="0.25">
      <c r="B1420" s="14"/>
      <c r="D1420" s="61"/>
      <c r="E1420" s="15"/>
      <c r="F1420" s="14"/>
      <c r="G1420" s="14"/>
      <c r="H1420" s="14"/>
      <c r="I1420" s="14"/>
      <c r="J1420" s="14"/>
      <c r="K1420" s="14"/>
      <c r="L1420" s="14"/>
    </row>
    <row r="1421" spans="2:12" ht="15" x14ac:dyDescent="0.25">
      <c r="B1421" s="14"/>
      <c r="D1421" s="61"/>
      <c r="E1421" s="15"/>
      <c r="F1421" s="14"/>
      <c r="G1421" s="14"/>
      <c r="H1421" s="14"/>
      <c r="I1421" s="14"/>
      <c r="J1421" s="14"/>
      <c r="K1421" s="14"/>
      <c r="L1421" s="14"/>
    </row>
    <row r="1422" spans="2:12" ht="15" x14ac:dyDescent="0.25">
      <c r="B1422" s="14"/>
      <c r="D1422" s="61"/>
      <c r="E1422" s="15"/>
      <c r="F1422" s="14"/>
      <c r="G1422" s="14"/>
      <c r="H1422" s="14"/>
      <c r="I1422" s="14"/>
      <c r="J1422" s="14"/>
      <c r="K1422" s="14"/>
      <c r="L1422" s="14"/>
    </row>
    <row r="1423" spans="2:12" ht="15" x14ac:dyDescent="0.25">
      <c r="B1423" s="14"/>
      <c r="D1423" s="61"/>
      <c r="E1423" s="15"/>
      <c r="F1423" s="14"/>
      <c r="G1423" s="14"/>
      <c r="H1423" s="14"/>
      <c r="I1423" s="14"/>
      <c r="J1423" s="14"/>
      <c r="K1423" s="14"/>
      <c r="L1423" s="14"/>
    </row>
    <row r="1424" spans="2:12" ht="15" x14ac:dyDescent="0.25">
      <c r="B1424" s="14"/>
      <c r="D1424" s="61"/>
      <c r="E1424" s="15"/>
      <c r="F1424" s="14"/>
      <c r="G1424" s="14"/>
      <c r="H1424" s="14"/>
      <c r="I1424" s="14"/>
      <c r="J1424" s="14"/>
      <c r="K1424" s="14"/>
      <c r="L1424" s="14"/>
    </row>
    <row r="1425" spans="2:12" ht="15" x14ac:dyDescent="0.25">
      <c r="B1425" s="14"/>
      <c r="D1425" s="61"/>
      <c r="E1425" s="15"/>
      <c r="F1425" s="14"/>
      <c r="G1425" s="14"/>
      <c r="H1425" s="14"/>
      <c r="I1425" s="14"/>
      <c r="J1425" s="14"/>
      <c r="K1425" s="14"/>
      <c r="L1425" s="14"/>
    </row>
    <row r="1426" spans="2:12" ht="15" x14ac:dyDescent="0.25">
      <c r="B1426" s="14"/>
      <c r="D1426" s="61"/>
      <c r="E1426" s="15"/>
      <c r="F1426" s="14"/>
      <c r="G1426" s="14"/>
      <c r="H1426" s="14"/>
      <c r="I1426" s="14"/>
      <c r="J1426" s="14"/>
      <c r="K1426" s="14"/>
      <c r="L1426" s="14"/>
    </row>
    <row r="1427" spans="2:12" ht="15" x14ac:dyDescent="0.25">
      <c r="B1427" s="14"/>
      <c r="D1427" s="61"/>
      <c r="E1427" s="15"/>
      <c r="F1427" s="14"/>
      <c r="G1427" s="14"/>
      <c r="H1427" s="14"/>
      <c r="I1427" s="14"/>
      <c r="J1427" s="14"/>
      <c r="K1427" s="14"/>
      <c r="L1427" s="14"/>
    </row>
    <row r="1428" spans="2:12" ht="15" x14ac:dyDescent="0.25">
      <c r="B1428" s="14"/>
      <c r="D1428" s="61"/>
      <c r="E1428" s="15"/>
      <c r="F1428" s="14"/>
      <c r="G1428" s="14"/>
      <c r="H1428" s="14"/>
      <c r="I1428" s="14"/>
      <c r="J1428" s="14"/>
      <c r="K1428" s="14"/>
      <c r="L1428" s="14"/>
    </row>
    <row r="1429" spans="2:12" ht="15" x14ac:dyDescent="0.25">
      <c r="B1429" s="14"/>
      <c r="D1429" s="61"/>
      <c r="E1429" s="15"/>
      <c r="F1429" s="14"/>
      <c r="G1429" s="14"/>
      <c r="H1429" s="14"/>
      <c r="I1429" s="14"/>
      <c r="J1429" s="14"/>
      <c r="K1429" s="14"/>
      <c r="L1429" s="14"/>
    </row>
    <row r="1430" spans="2:12" ht="15" x14ac:dyDescent="0.25">
      <c r="B1430" s="14"/>
      <c r="D1430" s="61"/>
      <c r="E1430" s="15"/>
      <c r="F1430" s="14"/>
      <c r="G1430" s="14"/>
      <c r="H1430" s="14"/>
      <c r="I1430" s="14"/>
      <c r="J1430" s="14"/>
      <c r="K1430" s="14"/>
      <c r="L1430" s="14"/>
    </row>
    <row r="1431" spans="2:12" ht="15" x14ac:dyDescent="0.25">
      <c r="B1431" s="14"/>
      <c r="D1431" s="61"/>
      <c r="E1431" s="15"/>
      <c r="F1431" s="14"/>
      <c r="G1431" s="14"/>
      <c r="H1431" s="14"/>
      <c r="I1431" s="14"/>
      <c r="J1431" s="14"/>
      <c r="K1431" s="14"/>
      <c r="L1431" s="14"/>
    </row>
    <row r="1432" spans="2:12" ht="15" x14ac:dyDescent="0.25">
      <c r="B1432" s="14"/>
      <c r="D1432" s="61"/>
      <c r="E1432" s="15"/>
      <c r="F1432" s="14"/>
      <c r="G1432" s="14"/>
      <c r="H1432" s="14"/>
      <c r="I1432" s="14"/>
      <c r="J1432" s="14"/>
      <c r="K1432" s="14"/>
      <c r="L1432" s="14"/>
    </row>
    <row r="1433" spans="2:12" ht="15" x14ac:dyDescent="0.25">
      <c r="B1433" s="14"/>
      <c r="D1433" s="61"/>
      <c r="E1433" s="15"/>
      <c r="F1433" s="14"/>
      <c r="G1433" s="14"/>
      <c r="H1433" s="14"/>
      <c r="I1433" s="14"/>
      <c r="J1433" s="14"/>
      <c r="K1433" s="14"/>
      <c r="L1433" s="14"/>
    </row>
    <row r="1434" spans="2:12" ht="15" x14ac:dyDescent="0.25">
      <c r="B1434" s="14"/>
      <c r="D1434" s="61"/>
      <c r="E1434" s="15"/>
      <c r="F1434" s="14"/>
      <c r="G1434" s="14"/>
      <c r="H1434" s="14"/>
      <c r="I1434" s="14"/>
      <c r="J1434" s="14"/>
      <c r="K1434" s="14"/>
      <c r="L1434" s="14"/>
    </row>
    <row r="1435" spans="2:12" ht="15" x14ac:dyDescent="0.25">
      <c r="B1435" s="14"/>
      <c r="D1435" s="61"/>
      <c r="E1435" s="15"/>
      <c r="F1435" s="14"/>
      <c r="G1435" s="14"/>
      <c r="H1435" s="14"/>
      <c r="I1435" s="14"/>
      <c r="J1435" s="14"/>
      <c r="K1435" s="14"/>
      <c r="L1435" s="14"/>
    </row>
    <row r="1436" spans="2:12" ht="15" x14ac:dyDescent="0.25">
      <c r="B1436" s="14"/>
      <c r="D1436" s="61"/>
      <c r="E1436" s="15"/>
      <c r="F1436" s="14"/>
      <c r="G1436" s="14"/>
      <c r="H1436" s="14"/>
      <c r="I1436" s="14"/>
      <c r="J1436" s="14"/>
      <c r="K1436" s="14"/>
      <c r="L1436" s="14"/>
    </row>
    <row r="1437" spans="2:12" ht="15" x14ac:dyDescent="0.25">
      <c r="B1437" s="14"/>
      <c r="D1437" s="61"/>
      <c r="E1437" s="15"/>
      <c r="F1437" s="14"/>
      <c r="G1437" s="14"/>
      <c r="H1437" s="14"/>
      <c r="I1437" s="14"/>
      <c r="J1437" s="14"/>
      <c r="K1437" s="14"/>
      <c r="L1437" s="14"/>
    </row>
    <row r="1438" spans="2:12" ht="15" x14ac:dyDescent="0.25">
      <c r="B1438" s="14"/>
      <c r="D1438" s="61"/>
      <c r="E1438" s="15"/>
      <c r="F1438" s="14"/>
      <c r="G1438" s="14"/>
      <c r="H1438" s="14"/>
      <c r="I1438" s="14"/>
      <c r="J1438" s="14"/>
      <c r="K1438" s="14"/>
      <c r="L1438" s="14"/>
    </row>
    <row r="1439" spans="2:12" ht="15" x14ac:dyDescent="0.25">
      <c r="B1439" s="14"/>
      <c r="D1439" s="61"/>
      <c r="E1439" s="15"/>
      <c r="F1439" s="14"/>
      <c r="G1439" s="14"/>
      <c r="H1439" s="14"/>
      <c r="I1439" s="14"/>
      <c r="J1439" s="14"/>
      <c r="K1439" s="14"/>
      <c r="L1439" s="14"/>
    </row>
    <row r="1440" spans="2:12" ht="15" x14ac:dyDescent="0.25">
      <c r="B1440" s="14"/>
      <c r="D1440" s="61"/>
      <c r="E1440" s="15"/>
      <c r="F1440" s="14"/>
      <c r="G1440" s="14"/>
      <c r="H1440" s="14"/>
      <c r="I1440" s="14"/>
      <c r="J1440" s="14"/>
      <c r="K1440" s="14"/>
      <c r="L1440" s="14"/>
    </row>
    <row r="1441" spans="2:12" ht="15" x14ac:dyDescent="0.25">
      <c r="B1441" s="14"/>
      <c r="D1441" s="61"/>
      <c r="E1441" s="15"/>
      <c r="F1441" s="14"/>
      <c r="G1441" s="14"/>
      <c r="H1441" s="14"/>
      <c r="I1441" s="14"/>
      <c r="J1441" s="14"/>
      <c r="K1441" s="14"/>
      <c r="L1441" s="14"/>
    </row>
    <row r="1442" spans="2:12" ht="15" x14ac:dyDescent="0.25">
      <c r="B1442" s="14"/>
      <c r="D1442" s="61"/>
      <c r="E1442" s="15"/>
      <c r="F1442" s="14"/>
      <c r="G1442" s="14"/>
      <c r="H1442" s="14"/>
      <c r="I1442" s="14"/>
      <c r="J1442" s="14"/>
      <c r="K1442" s="14"/>
      <c r="L1442" s="14"/>
    </row>
    <row r="1443" spans="2:12" ht="15" x14ac:dyDescent="0.25">
      <c r="B1443" s="14"/>
      <c r="D1443" s="61"/>
      <c r="E1443" s="15"/>
      <c r="F1443" s="14"/>
      <c r="G1443" s="14"/>
      <c r="H1443" s="14"/>
      <c r="I1443" s="14"/>
      <c r="J1443" s="14"/>
      <c r="K1443" s="14"/>
      <c r="L1443" s="14"/>
    </row>
    <row r="1444" spans="2:12" ht="15" x14ac:dyDescent="0.25">
      <c r="B1444" s="14"/>
      <c r="D1444" s="61"/>
      <c r="E1444" s="15"/>
      <c r="F1444" s="14"/>
      <c r="G1444" s="14"/>
      <c r="H1444" s="14"/>
      <c r="I1444" s="14"/>
      <c r="J1444" s="14"/>
      <c r="K1444" s="14"/>
      <c r="L1444" s="14"/>
    </row>
    <row r="1445" spans="2:12" ht="15" x14ac:dyDescent="0.25">
      <c r="B1445" s="14"/>
      <c r="D1445" s="61"/>
      <c r="E1445" s="15"/>
      <c r="F1445" s="14"/>
      <c r="G1445" s="14"/>
      <c r="H1445" s="14"/>
      <c r="I1445" s="14"/>
      <c r="J1445" s="14"/>
      <c r="K1445" s="14"/>
      <c r="L1445" s="14"/>
    </row>
    <row r="1446" spans="2:12" ht="15" x14ac:dyDescent="0.25">
      <c r="B1446" s="14"/>
      <c r="D1446" s="61"/>
      <c r="E1446" s="15"/>
      <c r="F1446" s="14"/>
      <c r="G1446" s="14"/>
      <c r="H1446" s="14"/>
      <c r="I1446" s="14"/>
      <c r="J1446" s="14"/>
      <c r="K1446" s="14"/>
      <c r="L1446" s="14"/>
    </row>
    <row r="1447" spans="2:12" ht="15" x14ac:dyDescent="0.25">
      <c r="B1447" s="14"/>
      <c r="D1447" s="61"/>
      <c r="E1447" s="15"/>
      <c r="F1447" s="14"/>
      <c r="G1447" s="14"/>
      <c r="H1447" s="14"/>
      <c r="I1447" s="14"/>
      <c r="J1447" s="14"/>
      <c r="K1447" s="14"/>
      <c r="L1447" s="14"/>
    </row>
    <row r="1448" spans="2:12" ht="15" x14ac:dyDescent="0.25">
      <c r="B1448" s="14"/>
      <c r="D1448" s="61"/>
      <c r="E1448" s="15"/>
      <c r="F1448" s="14"/>
      <c r="G1448" s="14"/>
      <c r="H1448" s="14"/>
      <c r="I1448" s="14"/>
      <c r="J1448" s="14"/>
      <c r="K1448" s="14"/>
      <c r="L1448" s="14"/>
    </row>
    <row r="1449" spans="2:12" ht="15" x14ac:dyDescent="0.25">
      <c r="B1449" s="14"/>
      <c r="D1449" s="61"/>
      <c r="E1449" s="15"/>
      <c r="F1449" s="14"/>
      <c r="G1449" s="14"/>
      <c r="H1449" s="14"/>
      <c r="I1449" s="14"/>
      <c r="J1449" s="14"/>
      <c r="K1449" s="14"/>
      <c r="L1449" s="14"/>
    </row>
    <row r="1450" spans="2:12" ht="15" x14ac:dyDescent="0.25">
      <c r="B1450" s="14"/>
      <c r="D1450" s="61"/>
      <c r="E1450" s="15"/>
      <c r="F1450" s="14"/>
      <c r="G1450" s="14"/>
      <c r="H1450" s="14"/>
      <c r="I1450" s="14"/>
      <c r="J1450" s="14"/>
      <c r="K1450" s="14"/>
      <c r="L1450" s="14"/>
    </row>
    <row r="1451" spans="2:12" ht="15" x14ac:dyDescent="0.25">
      <c r="B1451" s="14"/>
      <c r="D1451" s="61"/>
      <c r="E1451" s="15"/>
      <c r="F1451" s="14"/>
      <c r="G1451" s="14"/>
      <c r="H1451" s="14"/>
      <c r="I1451" s="14"/>
      <c r="J1451" s="14"/>
      <c r="K1451" s="14"/>
      <c r="L1451" s="14"/>
    </row>
    <row r="1452" spans="2:12" ht="15" x14ac:dyDescent="0.25">
      <c r="B1452" s="14"/>
      <c r="D1452" s="61"/>
      <c r="E1452" s="15"/>
      <c r="F1452" s="14"/>
      <c r="G1452" s="14"/>
      <c r="H1452" s="14"/>
      <c r="I1452" s="14"/>
      <c r="J1452" s="14"/>
      <c r="K1452" s="14"/>
      <c r="L1452" s="14"/>
    </row>
    <row r="1453" spans="2:12" ht="15" x14ac:dyDescent="0.25">
      <c r="B1453" s="14"/>
      <c r="D1453" s="61"/>
      <c r="E1453" s="15"/>
      <c r="F1453" s="14"/>
      <c r="G1453" s="14"/>
      <c r="H1453" s="14"/>
      <c r="I1453" s="14"/>
      <c r="J1453" s="14"/>
      <c r="K1453" s="14"/>
      <c r="L1453" s="14"/>
    </row>
    <row r="1454" spans="2:12" ht="15" x14ac:dyDescent="0.25">
      <c r="B1454" s="14"/>
      <c r="D1454" s="61"/>
      <c r="E1454" s="15"/>
      <c r="F1454" s="14"/>
      <c r="G1454" s="14"/>
      <c r="H1454" s="14"/>
      <c r="I1454" s="14"/>
      <c r="J1454" s="14"/>
      <c r="K1454" s="14"/>
      <c r="L1454" s="14"/>
    </row>
    <row r="1455" spans="2:12" ht="15" x14ac:dyDescent="0.25">
      <c r="B1455" s="14"/>
      <c r="D1455" s="61"/>
      <c r="E1455" s="15"/>
      <c r="F1455" s="14"/>
      <c r="G1455" s="14"/>
      <c r="H1455" s="14"/>
      <c r="I1455" s="14"/>
      <c r="J1455" s="14"/>
      <c r="K1455" s="14"/>
      <c r="L1455" s="14"/>
    </row>
    <row r="1456" spans="2:12" ht="15" x14ac:dyDescent="0.25">
      <c r="B1456" s="14"/>
      <c r="D1456" s="61"/>
      <c r="E1456" s="15"/>
      <c r="F1456" s="14"/>
      <c r="G1456" s="14"/>
      <c r="H1456" s="14"/>
      <c r="I1456" s="14"/>
      <c r="J1456" s="14"/>
      <c r="K1456" s="14"/>
      <c r="L1456" s="14"/>
    </row>
    <row r="1457" spans="2:12" ht="15" x14ac:dyDescent="0.25">
      <c r="B1457" s="14"/>
      <c r="D1457" s="61"/>
      <c r="E1457" s="15"/>
      <c r="F1457" s="14"/>
      <c r="G1457" s="14"/>
      <c r="H1457" s="14"/>
      <c r="I1457" s="14"/>
      <c r="J1457" s="14"/>
      <c r="K1457" s="14"/>
      <c r="L1457" s="14"/>
    </row>
    <row r="1458" spans="2:12" ht="15" x14ac:dyDescent="0.25">
      <c r="B1458" s="14"/>
      <c r="D1458" s="61"/>
      <c r="E1458" s="15"/>
      <c r="F1458" s="14"/>
      <c r="G1458" s="14"/>
      <c r="H1458" s="14"/>
      <c r="I1458" s="14"/>
      <c r="J1458" s="14"/>
      <c r="K1458" s="14"/>
      <c r="L1458" s="14"/>
    </row>
    <row r="1459" spans="2:12" ht="15" x14ac:dyDescent="0.25">
      <c r="B1459" s="14"/>
      <c r="D1459" s="61"/>
      <c r="E1459" s="15"/>
      <c r="F1459" s="14"/>
      <c r="G1459" s="14"/>
      <c r="H1459" s="14"/>
      <c r="I1459" s="14"/>
      <c r="J1459" s="14"/>
      <c r="K1459" s="14"/>
      <c r="L1459" s="14"/>
    </row>
    <row r="1460" spans="2:12" ht="15" x14ac:dyDescent="0.25">
      <c r="B1460" s="14"/>
      <c r="D1460" s="61"/>
      <c r="E1460" s="15"/>
      <c r="F1460" s="14"/>
      <c r="G1460" s="14"/>
      <c r="H1460" s="14"/>
      <c r="I1460" s="14"/>
      <c r="J1460" s="14"/>
      <c r="K1460" s="14"/>
      <c r="L1460" s="14"/>
    </row>
    <row r="1461" spans="2:12" ht="15" x14ac:dyDescent="0.25">
      <c r="B1461" s="14"/>
      <c r="D1461" s="61"/>
      <c r="E1461" s="15"/>
      <c r="F1461" s="14"/>
      <c r="G1461" s="14"/>
      <c r="H1461" s="14"/>
      <c r="I1461" s="14"/>
      <c r="J1461" s="14"/>
      <c r="K1461" s="14"/>
      <c r="L1461" s="14"/>
    </row>
    <row r="1462" spans="2:12" ht="15" x14ac:dyDescent="0.25">
      <c r="B1462" s="14"/>
      <c r="D1462" s="61"/>
      <c r="E1462" s="15"/>
      <c r="F1462" s="14"/>
      <c r="G1462" s="14"/>
      <c r="H1462" s="14"/>
      <c r="I1462" s="14"/>
      <c r="J1462" s="14"/>
      <c r="K1462" s="14"/>
      <c r="L1462" s="14"/>
    </row>
    <row r="1463" spans="2:12" ht="15" x14ac:dyDescent="0.25">
      <c r="B1463" s="14"/>
      <c r="D1463" s="61"/>
      <c r="E1463" s="15"/>
      <c r="F1463" s="14"/>
      <c r="G1463" s="14"/>
      <c r="H1463" s="14"/>
      <c r="I1463" s="14"/>
      <c r="J1463" s="14"/>
      <c r="K1463" s="14"/>
      <c r="L1463" s="14"/>
    </row>
    <row r="1464" spans="2:12" ht="15" x14ac:dyDescent="0.25">
      <c r="B1464" s="14"/>
      <c r="D1464" s="61"/>
      <c r="E1464" s="15"/>
      <c r="F1464" s="14"/>
      <c r="G1464" s="14"/>
      <c r="H1464" s="14"/>
      <c r="I1464" s="14"/>
      <c r="J1464" s="14"/>
      <c r="K1464" s="14"/>
      <c r="L1464" s="14"/>
    </row>
    <row r="1465" spans="2:12" ht="15" x14ac:dyDescent="0.25">
      <c r="B1465" s="14"/>
      <c r="D1465" s="61"/>
      <c r="E1465" s="15"/>
      <c r="F1465" s="14"/>
      <c r="G1465" s="14"/>
      <c r="H1465" s="14"/>
      <c r="I1465" s="14"/>
      <c r="J1465" s="14"/>
      <c r="K1465" s="14"/>
      <c r="L1465" s="14"/>
    </row>
    <row r="1466" spans="2:12" ht="15" x14ac:dyDescent="0.25">
      <c r="B1466" s="14"/>
      <c r="D1466" s="61"/>
      <c r="E1466" s="15"/>
      <c r="F1466" s="14"/>
      <c r="G1466" s="14"/>
      <c r="H1466" s="14"/>
      <c r="I1466" s="14"/>
      <c r="J1466" s="14"/>
      <c r="K1466" s="14"/>
      <c r="L1466" s="14"/>
    </row>
    <row r="1467" spans="2:12" ht="15" x14ac:dyDescent="0.25">
      <c r="B1467" s="14"/>
      <c r="D1467" s="61"/>
      <c r="E1467" s="15"/>
      <c r="F1467" s="14"/>
      <c r="G1467" s="14"/>
      <c r="H1467" s="14"/>
      <c r="I1467" s="14"/>
      <c r="J1467" s="14"/>
      <c r="K1467" s="14"/>
      <c r="L1467" s="14"/>
    </row>
    <row r="1468" spans="2:12" ht="15" x14ac:dyDescent="0.25">
      <c r="B1468" s="14"/>
      <c r="D1468" s="61"/>
      <c r="E1468" s="15"/>
      <c r="F1468" s="14"/>
      <c r="G1468" s="14"/>
      <c r="H1468" s="14"/>
      <c r="I1468" s="14"/>
      <c r="J1468" s="14"/>
      <c r="K1468" s="14"/>
      <c r="L1468" s="14"/>
    </row>
    <row r="1469" spans="2:12" ht="15" x14ac:dyDescent="0.25">
      <c r="B1469" s="14"/>
      <c r="D1469" s="61"/>
      <c r="E1469" s="15"/>
      <c r="F1469" s="14"/>
      <c r="G1469" s="14"/>
      <c r="H1469" s="14"/>
      <c r="I1469" s="14"/>
      <c r="J1469" s="14"/>
      <c r="K1469" s="14"/>
      <c r="L1469" s="14"/>
    </row>
    <row r="1470" spans="2:12" ht="15" x14ac:dyDescent="0.25">
      <c r="B1470" s="14"/>
      <c r="D1470" s="61"/>
      <c r="E1470" s="15"/>
      <c r="F1470" s="14"/>
      <c r="G1470" s="14"/>
      <c r="H1470" s="14"/>
      <c r="I1470" s="14"/>
      <c r="J1470" s="14"/>
      <c r="K1470" s="14"/>
      <c r="L1470" s="14"/>
    </row>
    <row r="1471" spans="2:12" ht="15" x14ac:dyDescent="0.25">
      <c r="B1471" s="14"/>
      <c r="D1471" s="61"/>
      <c r="E1471" s="15"/>
      <c r="F1471" s="14"/>
      <c r="G1471" s="14"/>
      <c r="H1471" s="14"/>
      <c r="I1471" s="14"/>
      <c r="J1471" s="14"/>
      <c r="K1471" s="14"/>
      <c r="L1471" s="14"/>
    </row>
    <row r="1472" spans="2:12" ht="15" x14ac:dyDescent="0.25">
      <c r="B1472" s="14"/>
      <c r="D1472" s="61"/>
      <c r="E1472" s="15"/>
      <c r="F1472" s="14"/>
      <c r="G1472" s="14"/>
      <c r="H1472" s="14"/>
      <c r="I1472" s="14"/>
      <c r="J1472" s="14"/>
      <c r="K1472" s="14"/>
      <c r="L1472" s="14"/>
    </row>
    <row r="1473" spans="2:12" ht="15" x14ac:dyDescent="0.25">
      <c r="B1473" s="14"/>
      <c r="D1473" s="61"/>
      <c r="E1473" s="15"/>
      <c r="F1473" s="14"/>
      <c r="G1473" s="14"/>
      <c r="H1473" s="14"/>
      <c r="I1473" s="14"/>
      <c r="J1473" s="14"/>
      <c r="K1473" s="14"/>
      <c r="L1473" s="14"/>
    </row>
    <row r="1474" spans="2:12" ht="15" x14ac:dyDescent="0.25">
      <c r="B1474" s="14"/>
      <c r="D1474" s="61"/>
      <c r="E1474" s="15"/>
      <c r="F1474" s="14"/>
      <c r="G1474" s="14"/>
      <c r="H1474" s="14"/>
      <c r="I1474" s="14"/>
      <c r="J1474" s="14"/>
      <c r="K1474" s="14"/>
      <c r="L1474" s="14"/>
    </row>
    <row r="1475" spans="2:12" ht="15" x14ac:dyDescent="0.25">
      <c r="B1475" s="14"/>
      <c r="D1475" s="61"/>
      <c r="E1475" s="15"/>
      <c r="F1475" s="14"/>
      <c r="G1475" s="14"/>
      <c r="H1475" s="14"/>
      <c r="I1475" s="14"/>
      <c r="J1475" s="14"/>
      <c r="K1475" s="14"/>
      <c r="L1475" s="14"/>
    </row>
    <row r="1476" spans="2:12" ht="15" x14ac:dyDescent="0.25">
      <c r="B1476" s="14"/>
      <c r="D1476" s="61"/>
      <c r="E1476" s="15"/>
      <c r="F1476" s="14"/>
      <c r="G1476" s="14"/>
      <c r="H1476" s="14"/>
      <c r="I1476" s="14"/>
      <c r="J1476" s="14"/>
      <c r="K1476" s="14"/>
      <c r="L1476" s="14"/>
    </row>
    <row r="1477" spans="2:12" ht="15" x14ac:dyDescent="0.25">
      <c r="B1477" s="14"/>
      <c r="D1477" s="61"/>
      <c r="E1477" s="15"/>
      <c r="F1477" s="14"/>
      <c r="G1477" s="14"/>
      <c r="H1477" s="14"/>
      <c r="I1477" s="14"/>
      <c r="J1477" s="14"/>
      <c r="K1477" s="14"/>
      <c r="L1477" s="14"/>
    </row>
    <row r="1478" spans="2:12" ht="15" x14ac:dyDescent="0.25">
      <c r="B1478" s="14"/>
      <c r="D1478" s="61"/>
      <c r="E1478" s="15"/>
      <c r="F1478" s="14"/>
      <c r="G1478" s="14"/>
      <c r="H1478" s="14"/>
      <c r="I1478" s="14"/>
      <c r="J1478" s="14"/>
      <c r="K1478" s="14"/>
      <c r="L1478" s="14"/>
    </row>
    <row r="1479" spans="2:12" ht="15" x14ac:dyDescent="0.25">
      <c r="B1479" s="14"/>
      <c r="D1479" s="61"/>
      <c r="E1479" s="15"/>
      <c r="F1479" s="14"/>
      <c r="G1479" s="14"/>
      <c r="H1479" s="14"/>
      <c r="I1479" s="14"/>
      <c r="J1479" s="14"/>
      <c r="K1479" s="14"/>
      <c r="L1479" s="14"/>
    </row>
    <row r="1480" spans="2:12" ht="15" x14ac:dyDescent="0.25">
      <c r="B1480" s="14"/>
      <c r="D1480" s="61"/>
      <c r="E1480" s="15"/>
      <c r="F1480" s="14"/>
      <c r="G1480" s="14"/>
      <c r="H1480" s="14"/>
      <c r="I1480" s="14"/>
      <c r="J1480" s="14"/>
      <c r="K1480" s="14"/>
      <c r="L1480" s="14"/>
    </row>
    <row r="1481" spans="2:12" ht="15" x14ac:dyDescent="0.25">
      <c r="B1481" s="14"/>
      <c r="D1481" s="61"/>
      <c r="E1481" s="15"/>
      <c r="F1481" s="14"/>
      <c r="G1481" s="14"/>
      <c r="H1481" s="14"/>
      <c r="I1481" s="14"/>
      <c r="J1481" s="14"/>
      <c r="K1481" s="14"/>
      <c r="L1481" s="14"/>
    </row>
    <row r="1482" spans="2:12" ht="15" x14ac:dyDescent="0.25">
      <c r="B1482" s="14"/>
      <c r="D1482" s="61"/>
      <c r="E1482" s="15"/>
      <c r="F1482" s="14"/>
      <c r="G1482" s="14"/>
      <c r="H1482" s="14"/>
      <c r="I1482" s="14"/>
      <c r="J1482" s="14"/>
      <c r="K1482" s="14"/>
      <c r="L1482" s="14"/>
    </row>
    <row r="1483" spans="2:12" ht="15" x14ac:dyDescent="0.25">
      <c r="B1483" s="14"/>
      <c r="D1483" s="61"/>
      <c r="E1483" s="15"/>
      <c r="F1483" s="14"/>
      <c r="G1483" s="14"/>
      <c r="H1483" s="14"/>
      <c r="I1483" s="14"/>
      <c r="J1483" s="14"/>
      <c r="K1483" s="14"/>
      <c r="L1483" s="14"/>
    </row>
    <row r="1484" spans="2:12" ht="15" x14ac:dyDescent="0.25">
      <c r="B1484" s="14"/>
      <c r="D1484" s="61"/>
      <c r="E1484" s="15"/>
      <c r="F1484" s="14"/>
      <c r="G1484" s="14"/>
      <c r="H1484" s="14"/>
      <c r="I1484" s="14"/>
      <c r="J1484" s="14"/>
      <c r="K1484" s="14"/>
      <c r="L1484" s="14"/>
    </row>
    <row r="1485" spans="2:12" ht="15" x14ac:dyDescent="0.25">
      <c r="B1485" s="14"/>
      <c r="D1485" s="61"/>
      <c r="E1485" s="15"/>
      <c r="F1485" s="14"/>
      <c r="G1485" s="14"/>
      <c r="H1485" s="14"/>
      <c r="I1485" s="14"/>
      <c r="J1485" s="14"/>
      <c r="K1485" s="14"/>
      <c r="L1485" s="14"/>
    </row>
    <row r="1486" spans="2:12" ht="15" x14ac:dyDescent="0.25">
      <c r="B1486" s="14"/>
      <c r="D1486" s="61"/>
      <c r="E1486" s="15"/>
      <c r="F1486" s="14"/>
      <c r="G1486" s="14"/>
      <c r="H1486" s="14"/>
      <c r="I1486" s="14"/>
      <c r="J1486" s="14"/>
      <c r="K1486" s="14"/>
      <c r="L1486" s="14"/>
    </row>
    <row r="1487" spans="2:12" ht="15" x14ac:dyDescent="0.25">
      <c r="B1487" s="14"/>
      <c r="D1487" s="61"/>
      <c r="E1487" s="15"/>
      <c r="F1487" s="14"/>
      <c r="G1487" s="14"/>
      <c r="H1487" s="14"/>
      <c r="I1487" s="14"/>
      <c r="J1487" s="14"/>
      <c r="K1487" s="14"/>
      <c r="L1487" s="14"/>
    </row>
    <row r="1488" spans="2:12" ht="15" x14ac:dyDescent="0.25">
      <c r="B1488" s="14"/>
      <c r="D1488" s="61"/>
      <c r="E1488" s="15"/>
      <c r="F1488" s="14"/>
      <c r="G1488" s="14"/>
      <c r="H1488" s="14"/>
      <c r="I1488" s="14"/>
      <c r="J1488" s="14"/>
      <c r="K1488" s="14"/>
      <c r="L1488" s="14"/>
    </row>
    <row r="1489" spans="2:12" ht="15" x14ac:dyDescent="0.25">
      <c r="B1489" s="14"/>
      <c r="D1489" s="61"/>
      <c r="E1489" s="15"/>
      <c r="F1489" s="14"/>
      <c r="G1489" s="14"/>
      <c r="H1489" s="14"/>
      <c r="I1489" s="14"/>
      <c r="J1489" s="14"/>
      <c r="K1489" s="14"/>
      <c r="L1489" s="14"/>
    </row>
    <row r="1490" spans="2:12" ht="15" x14ac:dyDescent="0.25">
      <c r="B1490" s="14"/>
      <c r="D1490" s="61"/>
      <c r="E1490" s="15"/>
      <c r="F1490" s="14"/>
      <c r="G1490" s="14"/>
      <c r="H1490" s="14"/>
      <c r="I1490" s="14"/>
      <c r="J1490" s="14"/>
      <c r="K1490" s="14"/>
      <c r="L1490" s="14"/>
    </row>
    <row r="1491" spans="2:12" ht="15" x14ac:dyDescent="0.25">
      <c r="B1491" s="14"/>
      <c r="D1491" s="61"/>
      <c r="E1491" s="15"/>
      <c r="F1491" s="14"/>
      <c r="G1491" s="14"/>
      <c r="H1491" s="14"/>
      <c r="I1491" s="14"/>
      <c r="J1491" s="14"/>
      <c r="K1491" s="14"/>
      <c r="L1491" s="14"/>
    </row>
    <row r="1492" spans="2:12" ht="15" x14ac:dyDescent="0.25">
      <c r="B1492" s="14"/>
      <c r="D1492" s="61"/>
      <c r="E1492" s="15"/>
      <c r="F1492" s="14"/>
      <c r="G1492" s="14"/>
      <c r="H1492" s="14"/>
      <c r="I1492" s="14"/>
      <c r="J1492" s="14"/>
      <c r="K1492" s="14"/>
      <c r="L1492" s="14"/>
    </row>
    <row r="1493" spans="2:12" ht="15" x14ac:dyDescent="0.25">
      <c r="B1493" s="14"/>
      <c r="D1493" s="61"/>
      <c r="E1493" s="15"/>
      <c r="F1493" s="14"/>
      <c r="G1493" s="14"/>
      <c r="H1493" s="14"/>
      <c r="I1493" s="14"/>
      <c r="J1493" s="14"/>
      <c r="K1493" s="14"/>
      <c r="L1493" s="14"/>
    </row>
    <row r="1494" spans="2:12" ht="15" x14ac:dyDescent="0.25">
      <c r="B1494" s="14"/>
      <c r="D1494" s="61"/>
      <c r="E1494" s="15"/>
      <c r="F1494" s="14"/>
      <c r="G1494" s="14"/>
      <c r="H1494" s="14"/>
      <c r="I1494" s="14"/>
      <c r="J1494" s="14"/>
      <c r="K1494" s="14"/>
      <c r="L1494" s="14"/>
    </row>
    <row r="1495" spans="2:12" ht="15" x14ac:dyDescent="0.25">
      <c r="B1495" s="14"/>
      <c r="D1495" s="61"/>
      <c r="E1495" s="15"/>
      <c r="F1495" s="14"/>
      <c r="G1495" s="14"/>
      <c r="H1495" s="14"/>
      <c r="I1495" s="14"/>
      <c r="J1495" s="14"/>
      <c r="K1495" s="14"/>
      <c r="L1495" s="14"/>
    </row>
    <row r="1496" spans="2:12" ht="15" x14ac:dyDescent="0.25">
      <c r="B1496" s="14"/>
      <c r="D1496" s="61"/>
      <c r="E1496" s="15"/>
      <c r="F1496" s="14"/>
      <c r="G1496" s="14"/>
      <c r="H1496" s="14"/>
      <c r="I1496" s="14"/>
      <c r="J1496" s="14"/>
      <c r="K1496" s="14"/>
      <c r="L1496" s="14"/>
    </row>
    <row r="1497" spans="2:12" ht="15" x14ac:dyDescent="0.25">
      <c r="B1497" s="14"/>
      <c r="D1497" s="61"/>
      <c r="E1497" s="15"/>
      <c r="F1497" s="14"/>
      <c r="G1497" s="14"/>
      <c r="H1497" s="14"/>
      <c r="I1497" s="14"/>
      <c r="J1497" s="14"/>
      <c r="K1497" s="14"/>
      <c r="L1497" s="14"/>
    </row>
    <row r="1498" spans="2:12" ht="15" x14ac:dyDescent="0.25">
      <c r="B1498" s="14"/>
      <c r="D1498" s="61"/>
      <c r="E1498" s="15"/>
      <c r="F1498" s="14"/>
      <c r="G1498" s="14"/>
      <c r="H1498" s="14"/>
      <c r="I1498" s="14"/>
      <c r="J1498" s="14"/>
      <c r="K1498" s="14"/>
      <c r="L1498" s="14"/>
    </row>
    <row r="1499" spans="2:12" ht="15" x14ac:dyDescent="0.25">
      <c r="B1499" s="14"/>
      <c r="D1499" s="61"/>
      <c r="E1499" s="15"/>
      <c r="F1499" s="14"/>
      <c r="G1499" s="14"/>
      <c r="H1499" s="14"/>
      <c r="I1499" s="14"/>
      <c r="J1499" s="14"/>
      <c r="K1499" s="14"/>
      <c r="L1499" s="14"/>
    </row>
    <row r="1500" spans="2:12" ht="15" x14ac:dyDescent="0.25">
      <c r="B1500" s="14"/>
      <c r="D1500" s="61"/>
      <c r="E1500" s="15"/>
      <c r="F1500" s="14"/>
      <c r="G1500" s="14"/>
      <c r="H1500" s="14"/>
      <c r="I1500" s="14"/>
      <c r="J1500" s="14"/>
      <c r="K1500" s="14"/>
      <c r="L1500" s="14"/>
    </row>
    <row r="1501" spans="2:12" ht="15" x14ac:dyDescent="0.25">
      <c r="B1501" s="14"/>
      <c r="D1501" s="61"/>
      <c r="E1501" s="15"/>
      <c r="F1501" s="14"/>
      <c r="G1501" s="14"/>
      <c r="H1501" s="14"/>
      <c r="I1501" s="14"/>
      <c r="J1501" s="14"/>
      <c r="K1501" s="14"/>
      <c r="L1501" s="14"/>
    </row>
    <row r="1502" spans="2:12" ht="15" x14ac:dyDescent="0.25">
      <c r="B1502" s="14"/>
      <c r="D1502" s="61"/>
      <c r="E1502" s="15"/>
      <c r="F1502" s="14"/>
      <c r="G1502" s="14"/>
      <c r="H1502" s="14"/>
      <c r="I1502" s="14"/>
      <c r="J1502" s="14"/>
      <c r="K1502" s="14"/>
      <c r="L1502" s="14"/>
    </row>
    <row r="1503" spans="2:12" ht="15" x14ac:dyDescent="0.25">
      <c r="B1503" s="14"/>
      <c r="D1503" s="61"/>
      <c r="E1503" s="15"/>
      <c r="F1503" s="14"/>
      <c r="G1503" s="14"/>
      <c r="H1503" s="14"/>
      <c r="I1503" s="14"/>
      <c r="J1503" s="14"/>
      <c r="K1503" s="14"/>
      <c r="L1503" s="14"/>
    </row>
    <row r="1504" spans="2:12" ht="15" x14ac:dyDescent="0.25">
      <c r="B1504" s="14"/>
      <c r="D1504" s="61"/>
      <c r="E1504" s="15"/>
      <c r="F1504" s="14"/>
      <c r="G1504" s="14"/>
      <c r="H1504" s="14"/>
      <c r="I1504" s="14"/>
      <c r="J1504" s="14"/>
      <c r="K1504" s="14"/>
      <c r="L1504" s="14"/>
    </row>
    <row r="1505" spans="2:12" ht="15" x14ac:dyDescent="0.25">
      <c r="B1505" s="14"/>
      <c r="D1505" s="61"/>
      <c r="E1505" s="15"/>
      <c r="F1505" s="14"/>
      <c r="G1505" s="14"/>
      <c r="H1505" s="14"/>
      <c r="I1505" s="14"/>
      <c r="J1505" s="14"/>
      <c r="K1505" s="14"/>
      <c r="L1505" s="14"/>
    </row>
    <row r="1506" spans="2:12" ht="15" x14ac:dyDescent="0.25">
      <c r="B1506" s="14"/>
      <c r="D1506" s="61"/>
      <c r="E1506" s="15"/>
      <c r="F1506" s="14"/>
      <c r="G1506" s="14"/>
      <c r="H1506" s="14"/>
      <c r="I1506" s="14"/>
      <c r="J1506" s="14"/>
      <c r="K1506" s="14"/>
      <c r="L1506" s="14"/>
    </row>
    <row r="1507" spans="2:12" ht="15" x14ac:dyDescent="0.25">
      <c r="B1507" s="14"/>
      <c r="D1507" s="61"/>
      <c r="E1507" s="15"/>
      <c r="F1507" s="14"/>
      <c r="G1507" s="14"/>
      <c r="H1507" s="14"/>
      <c r="I1507" s="14"/>
      <c r="J1507" s="14"/>
      <c r="K1507" s="14"/>
      <c r="L1507" s="14"/>
    </row>
    <row r="1508" spans="2:12" ht="15" x14ac:dyDescent="0.25">
      <c r="B1508" s="14"/>
      <c r="D1508" s="61"/>
      <c r="E1508" s="15"/>
      <c r="F1508" s="14"/>
      <c r="G1508" s="14"/>
      <c r="H1508" s="14"/>
      <c r="I1508" s="14"/>
      <c r="J1508" s="14"/>
      <c r="K1508" s="14"/>
      <c r="L1508" s="14"/>
    </row>
    <row r="1509" spans="2:12" ht="15" x14ac:dyDescent="0.25">
      <c r="B1509" s="14"/>
      <c r="D1509" s="61"/>
      <c r="E1509" s="15"/>
      <c r="F1509" s="14"/>
      <c r="G1509" s="14"/>
      <c r="H1509" s="14"/>
      <c r="I1509" s="14"/>
      <c r="J1509" s="14"/>
      <c r="K1509" s="14"/>
      <c r="L1509" s="14"/>
    </row>
    <row r="1510" spans="2:12" ht="15" x14ac:dyDescent="0.25">
      <c r="B1510" s="14"/>
      <c r="D1510" s="61"/>
      <c r="E1510" s="15"/>
      <c r="F1510" s="14"/>
      <c r="G1510" s="14"/>
      <c r="H1510" s="14"/>
      <c r="I1510" s="14"/>
      <c r="J1510" s="14"/>
      <c r="K1510" s="14"/>
      <c r="L1510" s="14"/>
    </row>
    <row r="1511" spans="2:12" ht="15" x14ac:dyDescent="0.25">
      <c r="B1511" s="14"/>
      <c r="D1511" s="61"/>
      <c r="E1511" s="15"/>
      <c r="F1511" s="14"/>
      <c r="G1511" s="14"/>
      <c r="H1511" s="14"/>
      <c r="I1511" s="14"/>
      <c r="J1511" s="14"/>
      <c r="K1511" s="14"/>
      <c r="L1511" s="14"/>
    </row>
    <row r="1512" spans="2:12" ht="15" x14ac:dyDescent="0.25">
      <c r="B1512" s="14"/>
      <c r="D1512" s="61"/>
      <c r="E1512" s="15"/>
      <c r="F1512" s="14"/>
      <c r="G1512" s="14"/>
      <c r="H1512" s="14"/>
      <c r="I1512" s="14"/>
      <c r="J1512" s="14"/>
      <c r="K1512" s="14"/>
      <c r="L1512" s="14"/>
    </row>
    <row r="1513" spans="2:12" ht="15" x14ac:dyDescent="0.25">
      <c r="B1513" s="14"/>
      <c r="D1513" s="61"/>
      <c r="E1513" s="15"/>
      <c r="F1513" s="14"/>
      <c r="G1513" s="14"/>
      <c r="H1513" s="14"/>
      <c r="I1513" s="14"/>
      <c r="J1513" s="14"/>
      <c r="K1513" s="14"/>
      <c r="L1513" s="14"/>
    </row>
    <row r="1514" spans="2:12" ht="15" x14ac:dyDescent="0.25">
      <c r="B1514" s="14"/>
      <c r="D1514" s="61"/>
      <c r="E1514" s="15"/>
      <c r="F1514" s="14"/>
      <c r="G1514" s="14"/>
      <c r="H1514" s="14"/>
      <c r="I1514" s="14"/>
      <c r="J1514" s="14"/>
      <c r="K1514" s="14"/>
      <c r="L1514" s="14"/>
    </row>
    <row r="1515" spans="2:12" ht="15" x14ac:dyDescent="0.25">
      <c r="B1515" s="14"/>
      <c r="D1515" s="61"/>
      <c r="E1515" s="15"/>
      <c r="F1515" s="14"/>
      <c r="G1515" s="14"/>
      <c r="H1515" s="14"/>
      <c r="I1515" s="14"/>
      <c r="J1515" s="14"/>
      <c r="K1515" s="14"/>
      <c r="L1515" s="14"/>
    </row>
    <row r="1516" spans="2:12" ht="15" x14ac:dyDescent="0.25">
      <c r="B1516" s="14"/>
      <c r="D1516" s="61"/>
      <c r="E1516" s="15"/>
      <c r="F1516" s="14"/>
      <c r="G1516" s="14"/>
      <c r="H1516" s="14"/>
      <c r="I1516" s="14"/>
      <c r="J1516" s="14"/>
      <c r="K1516" s="14"/>
      <c r="L1516" s="14"/>
    </row>
    <row r="1517" spans="2:12" ht="15" x14ac:dyDescent="0.25">
      <c r="B1517" s="14"/>
      <c r="D1517" s="61"/>
      <c r="E1517" s="15"/>
      <c r="F1517" s="14"/>
      <c r="G1517" s="14"/>
      <c r="H1517" s="14"/>
      <c r="I1517" s="14"/>
      <c r="J1517" s="14"/>
      <c r="K1517" s="14"/>
      <c r="L1517" s="14"/>
    </row>
    <row r="1518" spans="2:12" ht="15" x14ac:dyDescent="0.25">
      <c r="B1518" s="14"/>
      <c r="D1518" s="61"/>
      <c r="E1518" s="15"/>
      <c r="F1518" s="14"/>
      <c r="G1518" s="14"/>
      <c r="H1518" s="14"/>
      <c r="I1518" s="14"/>
      <c r="J1518" s="14"/>
      <c r="K1518" s="14"/>
      <c r="L1518" s="14"/>
    </row>
    <row r="1519" spans="2:12" ht="15" x14ac:dyDescent="0.25">
      <c r="B1519" s="14"/>
      <c r="D1519" s="61"/>
      <c r="E1519" s="15"/>
      <c r="F1519" s="14"/>
      <c r="G1519" s="14"/>
      <c r="H1519" s="14"/>
      <c r="I1519" s="14"/>
      <c r="J1519" s="14"/>
      <c r="K1519" s="14"/>
      <c r="L1519" s="14"/>
    </row>
    <row r="1520" spans="2:12" ht="15" x14ac:dyDescent="0.25">
      <c r="B1520" s="14"/>
      <c r="D1520" s="61"/>
      <c r="E1520" s="15"/>
      <c r="F1520" s="14"/>
      <c r="G1520" s="14"/>
      <c r="H1520" s="14"/>
      <c r="I1520" s="14"/>
      <c r="J1520" s="14"/>
      <c r="K1520" s="14"/>
      <c r="L1520" s="14"/>
    </row>
    <row r="1521" spans="2:12" ht="15" x14ac:dyDescent="0.25">
      <c r="B1521" s="14"/>
      <c r="D1521" s="61"/>
      <c r="E1521" s="15"/>
      <c r="F1521" s="14"/>
      <c r="G1521" s="14"/>
      <c r="H1521" s="14"/>
      <c r="I1521" s="14"/>
      <c r="J1521" s="14"/>
      <c r="K1521" s="14"/>
      <c r="L1521" s="14"/>
    </row>
    <row r="1522" spans="2:12" ht="15" x14ac:dyDescent="0.25">
      <c r="B1522" s="14"/>
      <c r="D1522" s="61"/>
      <c r="E1522" s="15"/>
      <c r="F1522" s="14"/>
      <c r="G1522" s="14"/>
      <c r="H1522" s="14"/>
      <c r="I1522" s="14"/>
      <c r="J1522" s="14"/>
      <c r="K1522" s="14"/>
      <c r="L1522" s="14"/>
    </row>
    <row r="1523" spans="2:12" ht="15" x14ac:dyDescent="0.25">
      <c r="B1523" s="14"/>
      <c r="D1523" s="61"/>
      <c r="E1523" s="15"/>
      <c r="F1523" s="14"/>
      <c r="G1523" s="14"/>
      <c r="H1523" s="14"/>
      <c r="I1523" s="14"/>
      <c r="J1523" s="14"/>
      <c r="K1523" s="14"/>
      <c r="L1523" s="14"/>
    </row>
    <row r="1524" spans="2:12" ht="15" x14ac:dyDescent="0.25">
      <c r="B1524" s="14"/>
      <c r="D1524" s="61"/>
      <c r="E1524" s="15"/>
      <c r="F1524" s="14"/>
      <c r="G1524" s="14"/>
      <c r="H1524" s="14"/>
      <c r="I1524" s="14"/>
      <c r="J1524" s="14"/>
      <c r="K1524" s="14"/>
      <c r="L1524" s="14"/>
    </row>
    <row r="1525" spans="2:12" ht="15" x14ac:dyDescent="0.25">
      <c r="B1525" s="14"/>
      <c r="D1525" s="61"/>
      <c r="E1525" s="15"/>
      <c r="F1525" s="14"/>
      <c r="G1525" s="14"/>
      <c r="H1525" s="14"/>
      <c r="I1525" s="14"/>
      <c r="J1525" s="14"/>
      <c r="K1525" s="14"/>
      <c r="L1525" s="14"/>
    </row>
    <row r="1526" spans="2:12" ht="15" x14ac:dyDescent="0.25">
      <c r="B1526" s="14"/>
      <c r="D1526" s="61"/>
      <c r="E1526" s="15"/>
      <c r="F1526" s="14"/>
      <c r="G1526" s="14"/>
      <c r="H1526" s="14"/>
      <c r="I1526" s="14"/>
      <c r="J1526" s="14"/>
      <c r="K1526" s="14"/>
      <c r="L1526" s="14"/>
    </row>
    <row r="1527" spans="2:12" ht="15" x14ac:dyDescent="0.25">
      <c r="B1527" s="14"/>
      <c r="D1527" s="61"/>
      <c r="E1527" s="15"/>
      <c r="F1527" s="14"/>
      <c r="G1527" s="14"/>
      <c r="H1527" s="14"/>
      <c r="I1527" s="14"/>
      <c r="J1527" s="14"/>
      <c r="K1527" s="14"/>
      <c r="L1527" s="14"/>
    </row>
    <row r="1528" spans="2:12" ht="15" x14ac:dyDescent="0.25">
      <c r="B1528" s="14"/>
      <c r="D1528" s="61"/>
      <c r="E1528" s="15"/>
      <c r="F1528" s="14"/>
      <c r="G1528" s="14"/>
      <c r="H1528" s="14"/>
      <c r="I1528" s="14"/>
      <c r="J1528" s="14"/>
      <c r="K1528" s="14"/>
      <c r="L1528" s="14"/>
    </row>
    <row r="1529" spans="2:12" ht="15" x14ac:dyDescent="0.25">
      <c r="B1529" s="14"/>
      <c r="D1529" s="61"/>
      <c r="E1529" s="15"/>
      <c r="F1529" s="14"/>
      <c r="G1529" s="14"/>
      <c r="H1529" s="14"/>
      <c r="I1529" s="14"/>
      <c r="J1529" s="14"/>
      <c r="K1529" s="14"/>
      <c r="L1529" s="14"/>
    </row>
    <row r="1530" spans="2:12" ht="15" x14ac:dyDescent="0.25">
      <c r="B1530" s="14"/>
      <c r="D1530" s="61"/>
      <c r="E1530" s="15"/>
      <c r="F1530" s="14"/>
      <c r="G1530" s="14"/>
      <c r="H1530" s="14"/>
      <c r="I1530" s="14"/>
      <c r="J1530" s="14"/>
      <c r="K1530" s="14"/>
      <c r="L1530" s="14"/>
    </row>
    <row r="1531" spans="2:12" ht="15" x14ac:dyDescent="0.25">
      <c r="B1531" s="14"/>
      <c r="D1531" s="61"/>
      <c r="E1531" s="15"/>
      <c r="F1531" s="14"/>
      <c r="G1531" s="14"/>
      <c r="H1531" s="14"/>
      <c r="I1531" s="14"/>
      <c r="J1531" s="14"/>
      <c r="K1531" s="14"/>
      <c r="L1531" s="14"/>
    </row>
    <row r="1532" spans="2:12" ht="15" x14ac:dyDescent="0.25">
      <c r="B1532" s="14"/>
      <c r="D1532" s="61"/>
      <c r="E1532" s="15"/>
      <c r="F1532" s="14"/>
      <c r="G1532" s="14"/>
      <c r="H1532" s="14"/>
      <c r="I1532" s="14"/>
      <c r="J1532" s="14"/>
      <c r="K1532" s="14"/>
      <c r="L1532" s="14"/>
    </row>
    <row r="1533" spans="2:12" ht="15" x14ac:dyDescent="0.25">
      <c r="B1533" s="14"/>
      <c r="D1533" s="61"/>
      <c r="E1533" s="15"/>
      <c r="F1533" s="14"/>
      <c r="G1533" s="14"/>
      <c r="H1533" s="14"/>
      <c r="I1533" s="14"/>
      <c r="J1533" s="14"/>
      <c r="K1533" s="14"/>
      <c r="L1533" s="14"/>
    </row>
    <row r="1534" spans="2:12" ht="15" x14ac:dyDescent="0.25">
      <c r="B1534" s="14"/>
      <c r="D1534" s="61"/>
      <c r="E1534" s="15"/>
      <c r="F1534" s="14"/>
      <c r="G1534" s="14"/>
      <c r="H1534" s="14"/>
      <c r="I1534" s="14"/>
      <c r="J1534" s="14"/>
      <c r="K1534" s="14"/>
      <c r="L1534" s="14"/>
    </row>
    <row r="1535" spans="2:12" ht="15" x14ac:dyDescent="0.25">
      <c r="B1535" s="14"/>
      <c r="D1535" s="61"/>
      <c r="E1535" s="15"/>
      <c r="F1535" s="14"/>
      <c r="G1535" s="14"/>
      <c r="H1535" s="14"/>
      <c r="I1535" s="14"/>
      <c r="J1535" s="14"/>
      <c r="K1535" s="14"/>
      <c r="L1535" s="14"/>
    </row>
    <row r="1536" spans="2:12" ht="15" x14ac:dyDescent="0.25">
      <c r="B1536" s="14"/>
      <c r="D1536" s="61"/>
      <c r="E1536" s="15"/>
      <c r="F1536" s="14"/>
      <c r="G1536" s="14"/>
      <c r="H1536" s="14"/>
      <c r="I1536" s="14"/>
      <c r="J1536" s="14"/>
      <c r="K1536" s="14"/>
      <c r="L1536" s="14"/>
    </row>
    <row r="1537" spans="2:12" ht="15" x14ac:dyDescent="0.25">
      <c r="B1537" s="14"/>
      <c r="D1537" s="61"/>
      <c r="E1537" s="15"/>
      <c r="F1537" s="14"/>
      <c r="G1537" s="14"/>
      <c r="H1537" s="14"/>
      <c r="I1537" s="14"/>
      <c r="J1537" s="14"/>
      <c r="K1537" s="14"/>
      <c r="L1537" s="14"/>
    </row>
    <row r="1538" spans="2:12" ht="15" x14ac:dyDescent="0.25">
      <c r="B1538" s="14"/>
      <c r="D1538" s="61"/>
      <c r="E1538" s="15"/>
      <c r="F1538" s="14"/>
      <c r="G1538" s="14"/>
      <c r="H1538" s="14"/>
      <c r="I1538" s="14"/>
      <c r="J1538" s="14"/>
      <c r="K1538" s="14"/>
      <c r="L1538" s="14"/>
    </row>
    <row r="1539" spans="2:12" ht="15" x14ac:dyDescent="0.25">
      <c r="B1539" s="14"/>
      <c r="D1539" s="61"/>
      <c r="E1539" s="15"/>
      <c r="F1539" s="14"/>
      <c r="G1539" s="14"/>
      <c r="H1539" s="14"/>
      <c r="I1539" s="14"/>
      <c r="J1539" s="14"/>
      <c r="K1539" s="14"/>
      <c r="L1539" s="14"/>
    </row>
    <row r="1540" spans="2:12" ht="15" x14ac:dyDescent="0.25">
      <c r="B1540" s="14"/>
      <c r="D1540" s="61"/>
      <c r="E1540" s="15"/>
      <c r="F1540" s="14"/>
      <c r="G1540" s="14"/>
      <c r="H1540" s="14"/>
      <c r="I1540" s="14"/>
      <c r="J1540" s="14"/>
      <c r="K1540" s="14"/>
      <c r="L1540" s="14"/>
    </row>
    <row r="1541" spans="2:12" ht="15" x14ac:dyDescent="0.25">
      <c r="B1541" s="14"/>
      <c r="D1541" s="61"/>
      <c r="E1541" s="15"/>
      <c r="F1541" s="14"/>
      <c r="G1541" s="14"/>
      <c r="H1541" s="14"/>
      <c r="I1541" s="14"/>
      <c r="J1541" s="14"/>
      <c r="K1541" s="14"/>
      <c r="L1541" s="14"/>
    </row>
    <row r="1542" spans="2:12" ht="15" x14ac:dyDescent="0.25">
      <c r="B1542" s="14"/>
      <c r="D1542" s="61"/>
      <c r="E1542" s="15"/>
      <c r="F1542" s="14"/>
      <c r="G1542" s="14"/>
      <c r="H1542" s="14"/>
      <c r="I1542" s="14"/>
      <c r="J1542" s="14"/>
      <c r="K1542" s="14"/>
      <c r="L1542" s="14"/>
    </row>
    <row r="1543" spans="2:12" ht="15" x14ac:dyDescent="0.25">
      <c r="B1543" s="14"/>
      <c r="D1543" s="61"/>
      <c r="E1543" s="15"/>
      <c r="F1543" s="14"/>
      <c r="G1543" s="14"/>
      <c r="H1543" s="14"/>
      <c r="I1543" s="14"/>
      <c r="J1543" s="14"/>
      <c r="K1543" s="14"/>
      <c r="L1543" s="14"/>
    </row>
    <row r="1544" spans="2:12" ht="15" x14ac:dyDescent="0.25">
      <c r="B1544" s="14"/>
      <c r="D1544" s="61"/>
      <c r="E1544" s="15"/>
      <c r="F1544" s="14"/>
      <c r="G1544" s="14"/>
      <c r="H1544" s="14"/>
      <c r="I1544" s="14"/>
      <c r="J1544" s="14"/>
      <c r="K1544" s="14"/>
      <c r="L1544" s="14"/>
    </row>
    <row r="1545" spans="2:12" ht="15" x14ac:dyDescent="0.25">
      <c r="B1545" s="14"/>
      <c r="D1545" s="61"/>
      <c r="E1545" s="15"/>
      <c r="F1545" s="14"/>
      <c r="G1545" s="14"/>
      <c r="H1545" s="14"/>
      <c r="I1545" s="14"/>
      <c r="J1545" s="14"/>
      <c r="K1545" s="14"/>
      <c r="L1545" s="14"/>
    </row>
    <row r="1546" spans="2:12" ht="15" x14ac:dyDescent="0.25">
      <c r="B1546" s="14"/>
      <c r="D1546" s="61"/>
      <c r="E1546" s="15"/>
      <c r="F1546" s="14"/>
      <c r="G1546" s="14"/>
      <c r="H1546" s="14"/>
      <c r="I1546" s="14"/>
      <c r="J1546" s="14"/>
      <c r="K1546" s="14"/>
      <c r="L1546" s="14"/>
    </row>
    <row r="1547" spans="2:12" ht="15" x14ac:dyDescent="0.25">
      <c r="B1547" s="14"/>
      <c r="D1547" s="61"/>
      <c r="E1547" s="15"/>
      <c r="F1547" s="14"/>
      <c r="G1547" s="14"/>
      <c r="H1547" s="14"/>
      <c r="I1547" s="14"/>
      <c r="J1547" s="14"/>
      <c r="K1547" s="14"/>
      <c r="L1547" s="14"/>
    </row>
    <row r="1548" spans="2:12" ht="15" x14ac:dyDescent="0.25">
      <c r="B1548" s="14"/>
      <c r="D1548" s="61"/>
      <c r="E1548" s="15"/>
      <c r="F1548" s="14"/>
      <c r="G1548" s="14"/>
      <c r="H1548" s="14"/>
      <c r="I1548" s="14"/>
      <c r="J1548" s="14"/>
      <c r="K1548" s="14"/>
      <c r="L1548" s="14"/>
    </row>
    <row r="1549" spans="2:12" ht="15" x14ac:dyDescent="0.25">
      <c r="B1549" s="14"/>
      <c r="D1549" s="61"/>
      <c r="E1549" s="15"/>
      <c r="F1549" s="14"/>
      <c r="G1549" s="14"/>
      <c r="H1549" s="14"/>
      <c r="I1549" s="14"/>
      <c r="J1549" s="14"/>
      <c r="K1549" s="14"/>
      <c r="L1549" s="14"/>
    </row>
    <row r="1550" spans="2:12" ht="15" x14ac:dyDescent="0.25">
      <c r="B1550" s="14"/>
      <c r="D1550" s="61"/>
      <c r="E1550" s="15"/>
      <c r="F1550" s="14"/>
      <c r="G1550" s="14"/>
      <c r="H1550" s="14"/>
      <c r="I1550" s="14"/>
      <c r="J1550" s="14"/>
      <c r="K1550" s="14"/>
      <c r="L1550" s="14"/>
    </row>
    <row r="1551" spans="2:12" ht="15" x14ac:dyDescent="0.25">
      <c r="B1551" s="14"/>
      <c r="D1551" s="61"/>
      <c r="E1551" s="15"/>
      <c r="F1551" s="14"/>
      <c r="G1551" s="14"/>
      <c r="H1551" s="14"/>
      <c r="I1551" s="14"/>
      <c r="J1551" s="14"/>
      <c r="K1551" s="14"/>
      <c r="L1551" s="14"/>
    </row>
    <row r="1552" spans="2:12" ht="15" x14ac:dyDescent="0.25">
      <c r="B1552" s="14"/>
      <c r="D1552" s="61"/>
      <c r="E1552" s="15"/>
      <c r="F1552" s="14"/>
      <c r="G1552" s="14"/>
      <c r="H1552" s="14"/>
      <c r="I1552" s="14"/>
      <c r="J1552" s="14"/>
      <c r="K1552" s="14"/>
      <c r="L1552" s="14"/>
    </row>
    <row r="1553" spans="2:12" ht="15" x14ac:dyDescent="0.25">
      <c r="B1553" s="14"/>
      <c r="D1553" s="61"/>
      <c r="E1553" s="15"/>
      <c r="F1553" s="14"/>
      <c r="G1553" s="14"/>
      <c r="H1553" s="14"/>
      <c r="I1553" s="14"/>
      <c r="J1553" s="14"/>
      <c r="K1553" s="14"/>
      <c r="L1553" s="14"/>
    </row>
    <row r="1554" spans="2:12" ht="15" x14ac:dyDescent="0.25">
      <c r="B1554" s="14"/>
      <c r="D1554" s="61"/>
      <c r="E1554" s="15"/>
      <c r="F1554" s="14"/>
      <c r="G1554" s="14"/>
      <c r="H1554" s="14"/>
      <c r="I1554" s="14"/>
      <c r="J1554" s="14"/>
      <c r="K1554" s="14"/>
      <c r="L1554" s="14"/>
    </row>
    <row r="1555" spans="2:12" ht="15" x14ac:dyDescent="0.25">
      <c r="B1555" s="14"/>
      <c r="D1555" s="61"/>
      <c r="E1555" s="15"/>
      <c r="F1555" s="14"/>
      <c r="G1555" s="14"/>
      <c r="H1555" s="14"/>
      <c r="I1555" s="14"/>
      <c r="J1555" s="14"/>
      <c r="K1555" s="14"/>
      <c r="L1555" s="14"/>
    </row>
    <row r="1556" spans="2:12" ht="15" x14ac:dyDescent="0.25">
      <c r="B1556" s="14"/>
      <c r="D1556" s="61"/>
      <c r="E1556" s="15"/>
      <c r="F1556" s="14"/>
      <c r="G1556" s="14"/>
      <c r="H1556" s="14"/>
      <c r="I1556" s="14"/>
      <c r="J1556" s="14"/>
      <c r="K1556" s="14"/>
      <c r="L1556" s="14"/>
    </row>
    <row r="1557" spans="2:12" ht="15" x14ac:dyDescent="0.25">
      <c r="B1557" s="14"/>
      <c r="D1557" s="61"/>
      <c r="E1557" s="15"/>
      <c r="F1557" s="14"/>
      <c r="G1557" s="14"/>
      <c r="H1557" s="14"/>
      <c r="I1557" s="14"/>
      <c r="J1557" s="14"/>
      <c r="K1557" s="14"/>
      <c r="L1557" s="14"/>
    </row>
    <row r="1558" spans="2:12" ht="15" x14ac:dyDescent="0.25">
      <c r="B1558" s="14"/>
      <c r="D1558" s="61"/>
      <c r="E1558" s="15"/>
      <c r="F1558" s="14"/>
      <c r="G1558" s="14"/>
      <c r="H1558" s="14"/>
      <c r="I1558" s="14"/>
      <c r="J1558" s="14"/>
      <c r="K1558" s="14"/>
      <c r="L1558" s="14"/>
    </row>
    <row r="1559" spans="2:12" ht="15" x14ac:dyDescent="0.25">
      <c r="B1559" s="14"/>
      <c r="D1559" s="61"/>
      <c r="E1559" s="15"/>
      <c r="F1559" s="14"/>
      <c r="G1559" s="14"/>
      <c r="H1559" s="14"/>
      <c r="I1559" s="14"/>
      <c r="J1559" s="14"/>
      <c r="K1559" s="14"/>
      <c r="L1559" s="14"/>
    </row>
    <row r="1560" spans="2:12" ht="15" x14ac:dyDescent="0.25">
      <c r="B1560" s="14"/>
      <c r="D1560" s="61"/>
      <c r="E1560" s="15"/>
      <c r="F1560" s="14"/>
      <c r="G1560" s="14"/>
      <c r="H1560" s="14"/>
      <c r="I1560" s="14"/>
      <c r="J1560" s="14"/>
      <c r="K1560" s="14"/>
      <c r="L1560" s="14"/>
    </row>
    <row r="1561" spans="2:12" ht="15" x14ac:dyDescent="0.25">
      <c r="B1561" s="14"/>
      <c r="D1561" s="61"/>
      <c r="E1561" s="15"/>
      <c r="F1561" s="14"/>
      <c r="G1561" s="14"/>
      <c r="H1561" s="14"/>
      <c r="I1561" s="14"/>
      <c r="J1561" s="14"/>
      <c r="K1561" s="14"/>
      <c r="L1561" s="14"/>
    </row>
    <row r="1562" spans="2:12" ht="15" x14ac:dyDescent="0.25">
      <c r="B1562" s="14"/>
      <c r="D1562" s="61"/>
      <c r="E1562" s="15"/>
      <c r="F1562" s="14"/>
      <c r="G1562" s="14"/>
      <c r="H1562" s="14"/>
      <c r="I1562" s="14"/>
      <c r="J1562" s="14"/>
      <c r="K1562" s="14"/>
      <c r="L1562" s="14"/>
    </row>
    <row r="1563" spans="2:12" ht="15" x14ac:dyDescent="0.25">
      <c r="B1563" s="14"/>
      <c r="D1563" s="61"/>
      <c r="E1563" s="15"/>
      <c r="F1563" s="14"/>
      <c r="G1563" s="14"/>
      <c r="H1563" s="14"/>
      <c r="I1563" s="14"/>
      <c r="J1563" s="14"/>
      <c r="K1563" s="14"/>
      <c r="L1563" s="14"/>
    </row>
    <row r="1564" spans="2:12" ht="15" x14ac:dyDescent="0.25">
      <c r="B1564" s="14"/>
      <c r="D1564" s="61"/>
      <c r="E1564" s="15"/>
      <c r="F1564" s="14"/>
      <c r="G1564" s="14"/>
      <c r="H1564" s="14"/>
      <c r="I1564" s="14"/>
      <c r="J1564" s="14"/>
      <c r="K1564" s="14"/>
      <c r="L1564" s="14"/>
    </row>
    <row r="1565" spans="2:12" ht="15" x14ac:dyDescent="0.25">
      <c r="B1565" s="14"/>
      <c r="D1565" s="61"/>
      <c r="E1565" s="15"/>
      <c r="F1565" s="14"/>
      <c r="G1565" s="14"/>
      <c r="H1565" s="14"/>
      <c r="I1565" s="14"/>
      <c r="J1565" s="14"/>
      <c r="K1565" s="14"/>
      <c r="L1565" s="14"/>
    </row>
    <row r="1566" spans="2:12" ht="15" x14ac:dyDescent="0.25">
      <c r="B1566" s="14"/>
      <c r="D1566" s="61"/>
      <c r="E1566" s="15"/>
      <c r="F1566" s="14"/>
      <c r="G1566" s="14"/>
      <c r="H1566" s="14"/>
      <c r="I1566" s="14"/>
      <c r="J1566" s="14"/>
      <c r="K1566" s="14"/>
      <c r="L1566" s="14"/>
    </row>
    <row r="1567" spans="2:12" ht="15" x14ac:dyDescent="0.25">
      <c r="B1567" s="14"/>
      <c r="D1567" s="61"/>
      <c r="E1567" s="15"/>
      <c r="F1567" s="14"/>
      <c r="G1567" s="14"/>
      <c r="H1567" s="14"/>
      <c r="I1567" s="14"/>
      <c r="J1567" s="14"/>
      <c r="K1567" s="14"/>
      <c r="L1567" s="14"/>
    </row>
    <row r="1568" spans="2:12" ht="15" x14ac:dyDescent="0.25">
      <c r="B1568" s="14"/>
      <c r="D1568" s="61"/>
      <c r="E1568" s="15"/>
      <c r="F1568" s="14"/>
      <c r="G1568" s="14"/>
      <c r="H1568" s="14"/>
      <c r="I1568" s="14"/>
      <c r="J1568" s="14"/>
      <c r="K1568" s="14"/>
      <c r="L1568" s="14"/>
    </row>
    <row r="1569" spans="2:12" ht="15" x14ac:dyDescent="0.25">
      <c r="B1569" s="14"/>
      <c r="D1569" s="61"/>
      <c r="E1569" s="15"/>
      <c r="F1569" s="14"/>
      <c r="G1569" s="14"/>
      <c r="H1569" s="14"/>
      <c r="I1569" s="14"/>
      <c r="J1569" s="14"/>
      <c r="K1569" s="14"/>
      <c r="L1569" s="14"/>
    </row>
    <row r="1570" spans="2:12" ht="15" x14ac:dyDescent="0.25">
      <c r="B1570" s="14"/>
      <c r="D1570" s="61"/>
      <c r="E1570" s="15"/>
      <c r="F1570" s="14"/>
      <c r="G1570" s="14"/>
      <c r="H1570" s="14"/>
      <c r="I1570" s="14"/>
      <c r="J1570" s="14"/>
      <c r="K1570" s="14"/>
      <c r="L1570" s="14"/>
    </row>
    <row r="1571" spans="2:12" ht="15" x14ac:dyDescent="0.25">
      <c r="B1571" s="14"/>
      <c r="D1571" s="61"/>
      <c r="E1571" s="15"/>
      <c r="F1571" s="14"/>
      <c r="G1571" s="14"/>
      <c r="H1571" s="14"/>
      <c r="I1571" s="14"/>
      <c r="J1571" s="14"/>
      <c r="K1571" s="14"/>
      <c r="L1571" s="14"/>
    </row>
    <row r="1572" spans="2:12" ht="15" x14ac:dyDescent="0.25">
      <c r="B1572" s="14"/>
      <c r="D1572" s="61"/>
      <c r="E1572" s="15"/>
      <c r="F1572" s="14"/>
      <c r="G1572" s="14"/>
      <c r="H1572" s="14"/>
      <c r="I1572" s="14"/>
      <c r="J1572" s="14"/>
      <c r="K1572" s="14"/>
      <c r="L1572" s="14"/>
    </row>
    <row r="1573" spans="2:12" ht="15" x14ac:dyDescent="0.25">
      <c r="B1573" s="14"/>
      <c r="D1573" s="61"/>
      <c r="E1573" s="15"/>
      <c r="F1573" s="14"/>
      <c r="G1573" s="14"/>
      <c r="H1573" s="14"/>
      <c r="I1573" s="14"/>
      <c r="J1573" s="14"/>
      <c r="K1573" s="14"/>
      <c r="L1573" s="14"/>
    </row>
    <row r="1574" spans="2:12" ht="15" x14ac:dyDescent="0.25">
      <c r="B1574" s="14"/>
      <c r="D1574" s="61"/>
      <c r="E1574" s="15"/>
      <c r="F1574" s="14"/>
      <c r="G1574" s="14"/>
      <c r="H1574" s="14"/>
      <c r="I1574" s="14"/>
      <c r="J1574" s="14"/>
      <c r="K1574" s="14"/>
      <c r="L1574" s="14"/>
    </row>
    <row r="1575" spans="2:12" ht="15" x14ac:dyDescent="0.25">
      <c r="B1575" s="14"/>
      <c r="D1575" s="61"/>
      <c r="E1575" s="15"/>
      <c r="F1575" s="14"/>
      <c r="G1575" s="14"/>
      <c r="H1575" s="14"/>
      <c r="I1575" s="14"/>
      <c r="J1575" s="14"/>
      <c r="K1575" s="14"/>
      <c r="L1575" s="14"/>
    </row>
    <row r="1576" spans="2:12" ht="15" x14ac:dyDescent="0.25">
      <c r="B1576" s="14"/>
      <c r="D1576" s="61"/>
      <c r="E1576" s="15"/>
      <c r="F1576" s="14"/>
      <c r="G1576" s="14"/>
      <c r="H1576" s="14"/>
      <c r="I1576" s="14"/>
      <c r="J1576" s="14"/>
      <c r="K1576" s="14"/>
      <c r="L1576" s="14"/>
    </row>
    <row r="1577" spans="2:12" ht="15" x14ac:dyDescent="0.25">
      <c r="B1577" s="14"/>
      <c r="D1577" s="61"/>
      <c r="E1577" s="15"/>
      <c r="F1577" s="14"/>
      <c r="G1577" s="14"/>
      <c r="H1577" s="14"/>
      <c r="I1577" s="14"/>
      <c r="J1577" s="14"/>
      <c r="K1577" s="14"/>
      <c r="L1577" s="14"/>
    </row>
    <row r="1578" spans="2:12" ht="15" x14ac:dyDescent="0.25">
      <c r="B1578" s="14"/>
      <c r="D1578" s="61"/>
      <c r="E1578" s="15"/>
      <c r="F1578" s="14"/>
      <c r="G1578" s="14"/>
      <c r="H1578" s="14"/>
      <c r="I1578" s="14"/>
      <c r="J1578" s="14"/>
      <c r="K1578" s="14"/>
      <c r="L1578" s="14"/>
    </row>
    <row r="1579" spans="2:12" ht="15" x14ac:dyDescent="0.25">
      <c r="B1579" s="14"/>
      <c r="D1579" s="61"/>
      <c r="E1579" s="15"/>
      <c r="F1579" s="14"/>
      <c r="G1579" s="14"/>
      <c r="H1579" s="14"/>
      <c r="I1579" s="14"/>
      <c r="J1579" s="14"/>
      <c r="K1579" s="14"/>
      <c r="L1579" s="14"/>
    </row>
    <row r="1580" spans="2:12" ht="15" x14ac:dyDescent="0.25">
      <c r="B1580" s="14"/>
      <c r="D1580" s="61"/>
      <c r="E1580" s="15"/>
      <c r="F1580" s="14"/>
      <c r="G1580" s="14"/>
      <c r="H1580" s="14"/>
      <c r="I1580" s="14"/>
      <c r="J1580" s="14"/>
      <c r="K1580" s="14"/>
      <c r="L1580" s="14"/>
    </row>
    <row r="1581" spans="2:12" ht="15" x14ac:dyDescent="0.25">
      <c r="B1581" s="14"/>
      <c r="D1581" s="61"/>
      <c r="E1581" s="15"/>
      <c r="F1581" s="14"/>
      <c r="G1581" s="14"/>
      <c r="H1581" s="14"/>
      <c r="I1581" s="14"/>
      <c r="J1581" s="14"/>
      <c r="K1581" s="14"/>
      <c r="L1581" s="14"/>
    </row>
    <row r="1582" spans="2:12" ht="15" x14ac:dyDescent="0.25">
      <c r="B1582" s="14"/>
      <c r="D1582" s="61"/>
      <c r="E1582" s="15"/>
      <c r="F1582" s="14"/>
      <c r="G1582" s="14"/>
      <c r="H1582" s="14"/>
      <c r="I1582" s="14"/>
      <c r="J1582" s="14"/>
      <c r="K1582" s="14"/>
      <c r="L1582" s="14"/>
    </row>
    <row r="1583" spans="2:12" ht="15" x14ac:dyDescent="0.25">
      <c r="B1583" s="14"/>
      <c r="D1583" s="61"/>
      <c r="E1583" s="15"/>
      <c r="F1583" s="14"/>
      <c r="G1583" s="14"/>
      <c r="H1583" s="14"/>
      <c r="I1583" s="14"/>
      <c r="J1583" s="14"/>
      <c r="K1583" s="14"/>
      <c r="L1583" s="14"/>
    </row>
    <row r="1584" spans="2:12" ht="15" x14ac:dyDescent="0.25">
      <c r="B1584" s="14"/>
      <c r="D1584" s="61"/>
      <c r="E1584" s="15"/>
      <c r="F1584" s="14"/>
      <c r="G1584" s="14"/>
      <c r="H1584" s="14"/>
      <c r="I1584" s="14"/>
      <c r="J1584" s="14"/>
      <c r="K1584" s="14"/>
      <c r="L1584" s="14"/>
    </row>
    <row r="1585" spans="2:12" ht="15" x14ac:dyDescent="0.25">
      <c r="B1585" s="14"/>
      <c r="D1585" s="61"/>
      <c r="E1585" s="15"/>
      <c r="F1585" s="14"/>
      <c r="G1585" s="14"/>
      <c r="H1585" s="14"/>
      <c r="I1585" s="14"/>
      <c r="J1585" s="14"/>
      <c r="K1585" s="14"/>
      <c r="L1585" s="14"/>
    </row>
    <row r="1586" spans="2:12" ht="15" x14ac:dyDescent="0.25">
      <c r="B1586" s="14"/>
      <c r="D1586" s="61"/>
      <c r="E1586" s="15"/>
      <c r="F1586" s="14"/>
      <c r="G1586" s="14"/>
      <c r="H1586" s="14"/>
      <c r="I1586" s="14"/>
      <c r="J1586" s="14"/>
      <c r="K1586" s="14"/>
      <c r="L1586" s="14"/>
    </row>
    <row r="1587" spans="2:12" ht="15" x14ac:dyDescent="0.25">
      <c r="B1587" s="14"/>
      <c r="D1587" s="61"/>
      <c r="E1587" s="15"/>
      <c r="F1587" s="14"/>
      <c r="G1587" s="14"/>
      <c r="H1587" s="14"/>
      <c r="I1587" s="14"/>
      <c r="J1587" s="14"/>
      <c r="K1587" s="14"/>
      <c r="L1587" s="14"/>
    </row>
    <row r="1588" spans="2:12" ht="15" x14ac:dyDescent="0.25">
      <c r="B1588" s="14"/>
      <c r="D1588" s="61"/>
      <c r="E1588" s="15"/>
      <c r="F1588" s="14"/>
      <c r="G1588" s="14"/>
      <c r="H1588" s="14"/>
      <c r="I1588" s="14"/>
      <c r="J1588" s="14"/>
      <c r="K1588" s="14"/>
      <c r="L1588" s="14"/>
    </row>
    <row r="1589" spans="2:12" ht="15" x14ac:dyDescent="0.25">
      <c r="B1589" s="14"/>
      <c r="D1589" s="61"/>
      <c r="E1589" s="15"/>
      <c r="F1589" s="14"/>
      <c r="G1589" s="14"/>
      <c r="H1589" s="14"/>
      <c r="I1589" s="14"/>
      <c r="J1589" s="14"/>
      <c r="K1589" s="14"/>
      <c r="L1589" s="14"/>
    </row>
    <row r="1590" spans="2:12" ht="15" x14ac:dyDescent="0.25">
      <c r="B1590" s="14"/>
      <c r="D1590" s="61"/>
      <c r="E1590" s="15"/>
      <c r="F1590" s="14"/>
      <c r="G1590" s="14"/>
      <c r="H1590" s="14"/>
      <c r="I1590" s="14"/>
      <c r="J1590" s="14"/>
      <c r="K1590" s="14"/>
      <c r="L1590" s="14"/>
    </row>
    <row r="1591" spans="2:12" ht="15" x14ac:dyDescent="0.25">
      <c r="B1591" s="14"/>
      <c r="D1591" s="61"/>
      <c r="E1591" s="15"/>
      <c r="F1591" s="14"/>
      <c r="G1591" s="14"/>
      <c r="H1591" s="14"/>
      <c r="I1591" s="14"/>
      <c r="J1591" s="14"/>
      <c r="K1591" s="14"/>
      <c r="L1591" s="14"/>
    </row>
    <row r="1592" spans="2:12" ht="15" x14ac:dyDescent="0.25">
      <c r="B1592" s="14"/>
      <c r="D1592" s="61"/>
      <c r="E1592" s="15"/>
      <c r="F1592" s="14"/>
      <c r="G1592" s="14"/>
      <c r="H1592" s="14"/>
      <c r="I1592" s="14"/>
      <c r="J1592" s="14"/>
      <c r="K1592" s="14"/>
      <c r="L1592" s="14"/>
    </row>
    <row r="1593" spans="2:12" ht="15" x14ac:dyDescent="0.25">
      <c r="B1593" s="14"/>
      <c r="D1593" s="61"/>
      <c r="E1593" s="15"/>
      <c r="F1593" s="14"/>
      <c r="G1593" s="14"/>
      <c r="H1593" s="14"/>
      <c r="I1593" s="14"/>
      <c r="J1593" s="14"/>
      <c r="K1593" s="14"/>
      <c r="L1593" s="14"/>
    </row>
    <row r="1594" spans="2:12" ht="15" x14ac:dyDescent="0.25">
      <c r="B1594" s="14"/>
      <c r="D1594" s="61"/>
      <c r="E1594" s="15"/>
      <c r="F1594" s="14"/>
      <c r="G1594" s="14"/>
      <c r="H1594" s="14"/>
      <c r="I1594" s="14"/>
      <c r="J1594" s="14"/>
      <c r="K1594" s="14"/>
      <c r="L1594" s="14"/>
    </row>
    <row r="1595" spans="2:12" ht="15" x14ac:dyDescent="0.25">
      <c r="B1595" s="14"/>
      <c r="D1595" s="61"/>
      <c r="E1595" s="15"/>
      <c r="F1595" s="14"/>
      <c r="G1595" s="14"/>
      <c r="H1595" s="14"/>
      <c r="I1595" s="14"/>
      <c r="J1595" s="14"/>
      <c r="K1595" s="14"/>
      <c r="L1595" s="14"/>
    </row>
    <row r="1596" spans="2:12" ht="15" x14ac:dyDescent="0.25">
      <c r="B1596" s="14"/>
      <c r="D1596" s="61"/>
      <c r="E1596" s="15"/>
      <c r="F1596" s="14"/>
      <c r="G1596" s="14"/>
      <c r="H1596" s="14"/>
      <c r="I1596" s="14"/>
      <c r="J1596" s="14"/>
      <c r="K1596" s="14"/>
      <c r="L1596" s="14"/>
    </row>
    <row r="1597" spans="2:12" ht="15" x14ac:dyDescent="0.25">
      <c r="B1597" s="14"/>
      <c r="D1597" s="61"/>
      <c r="E1597" s="15"/>
      <c r="F1597" s="14"/>
      <c r="G1597" s="14"/>
      <c r="H1597" s="14"/>
      <c r="I1597" s="14"/>
      <c r="J1597" s="14"/>
      <c r="K1597" s="14"/>
      <c r="L1597" s="14"/>
    </row>
    <row r="1598" spans="2:12" ht="15" x14ac:dyDescent="0.25">
      <c r="B1598" s="14"/>
      <c r="D1598" s="61"/>
      <c r="E1598" s="15"/>
      <c r="F1598" s="14"/>
      <c r="G1598" s="14"/>
      <c r="H1598" s="14"/>
      <c r="I1598" s="14"/>
      <c r="J1598" s="14"/>
      <c r="K1598" s="14"/>
      <c r="L1598" s="14"/>
    </row>
    <row r="1599" spans="2:12" ht="15" x14ac:dyDescent="0.25">
      <c r="B1599" s="14"/>
      <c r="D1599" s="61"/>
      <c r="E1599" s="15"/>
      <c r="F1599" s="14"/>
      <c r="G1599" s="14"/>
      <c r="H1599" s="14"/>
      <c r="I1599" s="14"/>
      <c r="J1599" s="14"/>
      <c r="K1599" s="14"/>
      <c r="L1599" s="14"/>
    </row>
    <row r="1600" spans="2:12" ht="15" x14ac:dyDescent="0.25">
      <c r="B1600" s="14"/>
      <c r="D1600" s="61"/>
      <c r="E1600" s="15"/>
      <c r="F1600" s="14"/>
      <c r="G1600" s="14"/>
      <c r="H1600" s="14"/>
      <c r="I1600" s="14"/>
      <c r="J1600" s="14"/>
      <c r="K1600" s="14"/>
      <c r="L1600" s="14"/>
    </row>
    <row r="1601" spans="2:12" ht="15" x14ac:dyDescent="0.25">
      <c r="B1601" s="14"/>
      <c r="D1601" s="61"/>
      <c r="E1601" s="15"/>
      <c r="F1601" s="14"/>
      <c r="G1601" s="14"/>
      <c r="H1601" s="14"/>
      <c r="I1601" s="14"/>
      <c r="J1601" s="14"/>
      <c r="K1601" s="14"/>
      <c r="L1601" s="14"/>
    </row>
    <row r="1602" spans="2:12" ht="15" x14ac:dyDescent="0.25">
      <c r="B1602" s="14"/>
      <c r="D1602" s="61"/>
      <c r="E1602" s="15"/>
      <c r="F1602" s="14"/>
      <c r="G1602" s="14"/>
      <c r="H1602" s="14"/>
      <c r="I1602" s="14"/>
      <c r="J1602" s="14"/>
      <c r="K1602" s="14"/>
      <c r="L1602" s="14"/>
    </row>
    <row r="1603" spans="2:12" ht="15" x14ac:dyDescent="0.25">
      <c r="B1603" s="14"/>
      <c r="D1603" s="61"/>
      <c r="E1603" s="15"/>
      <c r="F1603" s="14"/>
      <c r="G1603" s="14"/>
      <c r="H1603" s="14"/>
      <c r="I1603" s="14"/>
      <c r="J1603" s="14"/>
      <c r="K1603" s="14"/>
      <c r="L1603" s="14"/>
    </row>
    <row r="1604" spans="2:12" ht="15" x14ac:dyDescent="0.25">
      <c r="B1604" s="14"/>
      <c r="D1604" s="61"/>
      <c r="E1604" s="15"/>
      <c r="F1604" s="14"/>
      <c r="G1604" s="14"/>
      <c r="H1604" s="14"/>
      <c r="I1604" s="14"/>
      <c r="J1604" s="14"/>
      <c r="K1604" s="14"/>
      <c r="L1604" s="14"/>
    </row>
    <row r="1605" spans="2:12" ht="15" x14ac:dyDescent="0.25">
      <c r="B1605" s="14"/>
      <c r="D1605" s="61"/>
      <c r="E1605" s="15"/>
      <c r="F1605" s="14"/>
      <c r="G1605" s="14"/>
      <c r="H1605" s="14"/>
      <c r="I1605" s="14"/>
      <c r="J1605" s="14"/>
      <c r="K1605" s="14"/>
      <c r="L1605" s="14"/>
    </row>
    <row r="1606" spans="2:12" ht="15" x14ac:dyDescent="0.25">
      <c r="B1606" s="14"/>
      <c r="D1606" s="61"/>
      <c r="E1606" s="15"/>
      <c r="F1606" s="14"/>
      <c r="G1606" s="14"/>
      <c r="H1606" s="14"/>
      <c r="I1606" s="14"/>
      <c r="J1606" s="14"/>
      <c r="K1606" s="14"/>
      <c r="L1606" s="14"/>
    </row>
    <row r="1607" spans="2:12" ht="15" x14ac:dyDescent="0.25">
      <c r="B1607" s="14"/>
      <c r="D1607" s="61"/>
      <c r="E1607" s="15"/>
      <c r="F1607" s="14"/>
      <c r="G1607" s="14"/>
      <c r="H1607" s="14"/>
      <c r="I1607" s="14"/>
      <c r="J1607" s="14"/>
      <c r="K1607" s="14"/>
      <c r="L1607" s="14"/>
    </row>
    <row r="1608" spans="2:12" ht="15" x14ac:dyDescent="0.25">
      <c r="B1608" s="14"/>
      <c r="D1608" s="61"/>
      <c r="E1608" s="15"/>
      <c r="F1608" s="14"/>
      <c r="G1608" s="14"/>
      <c r="H1608" s="14"/>
      <c r="I1608" s="14"/>
      <c r="J1608" s="14"/>
      <c r="K1608" s="14"/>
      <c r="L1608" s="14"/>
    </row>
    <row r="1609" spans="2:12" ht="15" x14ac:dyDescent="0.25">
      <c r="B1609" s="14"/>
      <c r="D1609" s="61"/>
      <c r="E1609" s="15"/>
      <c r="F1609" s="14"/>
      <c r="G1609" s="14"/>
      <c r="H1609" s="14"/>
      <c r="I1609" s="14"/>
      <c r="J1609" s="14"/>
      <c r="K1609" s="14"/>
      <c r="L1609" s="14"/>
    </row>
    <row r="1610" spans="2:12" ht="15" x14ac:dyDescent="0.25">
      <c r="B1610" s="14"/>
      <c r="D1610" s="61"/>
      <c r="E1610" s="15"/>
      <c r="F1610" s="14"/>
      <c r="G1610" s="14"/>
      <c r="H1610" s="14"/>
      <c r="I1610" s="14"/>
      <c r="J1610" s="14"/>
      <c r="K1610" s="14"/>
      <c r="L1610" s="14"/>
    </row>
    <row r="1611" spans="2:12" ht="15" x14ac:dyDescent="0.25">
      <c r="B1611" s="14"/>
      <c r="D1611" s="61"/>
      <c r="E1611" s="15"/>
      <c r="F1611" s="14"/>
      <c r="G1611" s="14"/>
      <c r="H1611" s="14"/>
      <c r="I1611" s="14"/>
      <c r="J1611" s="14"/>
      <c r="K1611" s="14"/>
      <c r="L1611" s="14"/>
    </row>
    <row r="1612" spans="2:12" ht="15" x14ac:dyDescent="0.25">
      <c r="B1612" s="14"/>
      <c r="D1612" s="61"/>
      <c r="E1612" s="15"/>
      <c r="F1612" s="14"/>
      <c r="G1612" s="14"/>
      <c r="H1612" s="14"/>
      <c r="I1612" s="14"/>
      <c r="J1612" s="14"/>
      <c r="K1612" s="14"/>
      <c r="L1612" s="14"/>
    </row>
    <row r="1613" spans="2:12" ht="15" x14ac:dyDescent="0.25">
      <c r="B1613" s="14"/>
      <c r="D1613" s="61"/>
      <c r="E1613" s="15"/>
      <c r="F1613" s="14"/>
      <c r="G1613" s="14"/>
      <c r="H1613" s="14"/>
      <c r="I1613" s="14"/>
      <c r="J1613" s="14"/>
      <c r="K1613" s="14"/>
      <c r="L1613" s="14"/>
    </row>
    <row r="1614" spans="2:12" ht="15" x14ac:dyDescent="0.25">
      <c r="B1614" s="14"/>
      <c r="D1614" s="61"/>
      <c r="E1614" s="15"/>
      <c r="F1614" s="14"/>
      <c r="G1614" s="14"/>
      <c r="H1614" s="14"/>
      <c r="I1614" s="14"/>
      <c r="J1614" s="14"/>
      <c r="K1614" s="14"/>
      <c r="L1614" s="14"/>
    </row>
    <row r="1615" spans="2:12" ht="15" x14ac:dyDescent="0.25">
      <c r="B1615" s="14"/>
      <c r="D1615" s="61"/>
      <c r="E1615" s="15"/>
      <c r="F1615" s="14"/>
      <c r="G1615" s="14"/>
      <c r="H1615" s="14"/>
      <c r="I1615" s="14"/>
      <c r="J1615" s="14"/>
      <c r="K1615" s="14"/>
      <c r="L1615" s="14"/>
    </row>
    <row r="1616" spans="2:12" ht="15" x14ac:dyDescent="0.25">
      <c r="B1616" s="14"/>
      <c r="D1616" s="61"/>
      <c r="E1616" s="15"/>
      <c r="F1616" s="14"/>
      <c r="G1616" s="14"/>
      <c r="H1616" s="14"/>
      <c r="I1616" s="14"/>
      <c r="J1616" s="14"/>
      <c r="K1616" s="14"/>
      <c r="L1616" s="14"/>
    </row>
    <row r="1617" spans="2:12" ht="15" x14ac:dyDescent="0.25">
      <c r="B1617" s="14"/>
      <c r="D1617" s="61"/>
      <c r="E1617" s="15"/>
      <c r="F1617" s="14"/>
      <c r="G1617" s="14"/>
      <c r="H1617" s="14"/>
      <c r="I1617" s="14"/>
      <c r="J1617" s="14"/>
      <c r="K1617" s="14"/>
      <c r="L1617" s="14"/>
    </row>
    <row r="1618" spans="2:12" ht="15" x14ac:dyDescent="0.25">
      <c r="B1618" s="14"/>
      <c r="D1618" s="61"/>
      <c r="E1618" s="15"/>
      <c r="F1618" s="14"/>
      <c r="G1618" s="14"/>
      <c r="H1618" s="14"/>
      <c r="I1618" s="14"/>
      <c r="J1618" s="14"/>
      <c r="K1618" s="14"/>
      <c r="L1618" s="14"/>
    </row>
    <row r="1619" spans="2:12" ht="15" x14ac:dyDescent="0.25">
      <c r="B1619" s="14"/>
      <c r="D1619" s="61"/>
      <c r="E1619" s="15"/>
      <c r="F1619" s="14"/>
      <c r="G1619" s="14"/>
      <c r="H1619" s="14"/>
      <c r="I1619" s="14"/>
      <c r="J1619" s="14"/>
      <c r="K1619" s="14"/>
      <c r="L1619" s="14"/>
    </row>
    <row r="1620" spans="2:12" ht="15" x14ac:dyDescent="0.25">
      <c r="B1620" s="14"/>
      <c r="D1620" s="61"/>
      <c r="E1620" s="15"/>
      <c r="F1620" s="14"/>
      <c r="G1620" s="14"/>
      <c r="H1620" s="14"/>
      <c r="I1620" s="14"/>
      <c r="J1620" s="14"/>
      <c r="K1620" s="14"/>
      <c r="L1620" s="14"/>
    </row>
    <row r="1621" spans="2:12" ht="15" x14ac:dyDescent="0.25">
      <c r="B1621" s="14"/>
      <c r="D1621" s="61"/>
      <c r="E1621" s="15"/>
      <c r="F1621" s="14"/>
      <c r="G1621" s="14"/>
      <c r="H1621" s="14"/>
      <c r="I1621" s="14"/>
      <c r="J1621" s="14"/>
      <c r="K1621" s="14"/>
      <c r="L1621" s="14"/>
    </row>
    <row r="1622" spans="2:12" ht="15" x14ac:dyDescent="0.25">
      <c r="B1622" s="14"/>
      <c r="D1622" s="61"/>
      <c r="E1622" s="15"/>
      <c r="F1622" s="14"/>
      <c r="G1622" s="14"/>
      <c r="H1622" s="14"/>
      <c r="I1622" s="14"/>
      <c r="J1622" s="14"/>
      <c r="K1622" s="14"/>
      <c r="L1622" s="14"/>
    </row>
    <row r="1623" spans="2:12" ht="15" x14ac:dyDescent="0.25">
      <c r="B1623" s="14"/>
      <c r="D1623" s="61"/>
      <c r="E1623" s="15"/>
      <c r="F1623" s="14"/>
      <c r="G1623" s="14"/>
      <c r="H1623" s="14"/>
      <c r="I1623" s="14"/>
      <c r="J1623" s="14"/>
      <c r="K1623" s="14"/>
      <c r="L1623" s="14"/>
    </row>
    <row r="1624" spans="2:12" ht="15" x14ac:dyDescent="0.25">
      <c r="B1624" s="14"/>
      <c r="D1624" s="61"/>
      <c r="E1624" s="15"/>
      <c r="F1624" s="14"/>
      <c r="G1624" s="14"/>
      <c r="H1624" s="14"/>
      <c r="I1624" s="14"/>
      <c r="J1624" s="14"/>
      <c r="K1624" s="14"/>
      <c r="L1624" s="14"/>
    </row>
    <row r="1625" spans="2:12" ht="15" x14ac:dyDescent="0.25">
      <c r="B1625" s="14"/>
      <c r="D1625" s="61"/>
      <c r="E1625" s="15"/>
      <c r="F1625" s="14"/>
      <c r="G1625" s="14"/>
      <c r="H1625" s="14"/>
      <c r="I1625" s="14"/>
      <c r="J1625" s="14"/>
      <c r="K1625" s="14"/>
      <c r="L1625" s="14"/>
    </row>
    <row r="1626" spans="2:12" ht="15" x14ac:dyDescent="0.25">
      <c r="B1626" s="14"/>
      <c r="D1626" s="61"/>
      <c r="E1626" s="15"/>
      <c r="F1626" s="14"/>
      <c r="G1626" s="14"/>
      <c r="H1626" s="14"/>
      <c r="I1626" s="14"/>
      <c r="J1626" s="14"/>
      <c r="K1626" s="14"/>
      <c r="L1626" s="14"/>
    </row>
    <row r="1627" spans="2:12" ht="15" x14ac:dyDescent="0.25">
      <c r="B1627" s="14"/>
      <c r="D1627" s="61"/>
      <c r="E1627" s="15"/>
      <c r="F1627" s="14"/>
      <c r="G1627" s="14"/>
      <c r="H1627" s="14"/>
      <c r="I1627" s="14"/>
      <c r="J1627" s="14"/>
      <c r="K1627" s="14"/>
      <c r="L1627" s="14"/>
    </row>
    <row r="1628" spans="2:12" ht="15" x14ac:dyDescent="0.25">
      <c r="B1628" s="14"/>
      <c r="D1628" s="61"/>
      <c r="E1628" s="15"/>
      <c r="F1628" s="14"/>
      <c r="G1628" s="14"/>
      <c r="H1628" s="14"/>
      <c r="I1628" s="14"/>
      <c r="J1628" s="14"/>
      <c r="K1628" s="14"/>
      <c r="L1628" s="14"/>
    </row>
    <row r="1629" spans="2:12" ht="15" x14ac:dyDescent="0.25">
      <c r="B1629" s="14"/>
      <c r="D1629" s="61"/>
      <c r="E1629" s="15"/>
      <c r="F1629" s="14"/>
      <c r="G1629" s="14"/>
      <c r="H1629" s="14"/>
      <c r="I1629" s="14"/>
      <c r="J1629" s="14"/>
      <c r="K1629" s="14"/>
      <c r="L1629" s="14"/>
    </row>
    <row r="1630" spans="2:12" ht="15" x14ac:dyDescent="0.25">
      <c r="B1630" s="14"/>
      <c r="D1630" s="61"/>
      <c r="E1630" s="15"/>
      <c r="F1630" s="14"/>
      <c r="G1630" s="14"/>
      <c r="H1630" s="14"/>
      <c r="I1630" s="14"/>
      <c r="J1630" s="14"/>
      <c r="K1630" s="14"/>
      <c r="L1630" s="14"/>
    </row>
    <row r="1631" spans="2:12" ht="15" x14ac:dyDescent="0.25">
      <c r="B1631" s="14"/>
      <c r="D1631" s="61"/>
      <c r="E1631" s="15"/>
      <c r="F1631" s="14"/>
      <c r="G1631" s="14"/>
      <c r="H1631" s="14"/>
      <c r="I1631" s="14"/>
      <c r="J1631" s="14"/>
      <c r="K1631" s="14"/>
      <c r="L1631" s="14"/>
    </row>
    <row r="1632" spans="2:12" ht="15" x14ac:dyDescent="0.25">
      <c r="B1632" s="14"/>
      <c r="D1632" s="61"/>
      <c r="E1632" s="15"/>
      <c r="F1632" s="14"/>
      <c r="G1632" s="14"/>
      <c r="H1632" s="14"/>
      <c r="I1632" s="14"/>
      <c r="J1632" s="14"/>
      <c r="K1632" s="14"/>
      <c r="L1632" s="14"/>
    </row>
    <row r="1633" spans="2:12" ht="15" x14ac:dyDescent="0.25">
      <c r="B1633" s="14"/>
      <c r="D1633" s="61"/>
      <c r="E1633" s="15"/>
      <c r="F1633" s="14"/>
      <c r="G1633" s="14"/>
      <c r="H1633" s="14"/>
      <c r="I1633" s="14"/>
      <c r="J1633" s="14"/>
      <c r="K1633" s="14"/>
      <c r="L1633" s="14"/>
    </row>
    <row r="1634" spans="2:12" ht="15" x14ac:dyDescent="0.25">
      <c r="B1634" s="14"/>
      <c r="D1634" s="61"/>
      <c r="E1634" s="15"/>
      <c r="F1634" s="14"/>
      <c r="G1634" s="14"/>
      <c r="H1634" s="14"/>
      <c r="I1634" s="14"/>
      <c r="J1634" s="14"/>
      <c r="K1634" s="14"/>
      <c r="L1634" s="14"/>
    </row>
    <row r="1635" spans="2:12" ht="15" x14ac:dyDescent="0.25">
      <c r="B1635" s="14"/>
      <c r="D1635" s="61"/>
      <c r="E1635" s="15"/>
      <c r="F1635" s="14"/>
      <c r="G1635" s="14"/>
      <c r="H1635" s="14"/>
      <c r="I1635" s="14"/>
      <c r="J1635" s="14"/>
      <c r="K1635" s="14"/>
      <c r="L1635" s="14"/>
    </row>
    <row r="1636" spans="2:12" ht="15" x14ac:dyDescent="0.25">
      <c r="B1636" s="14"/>
      <c r="D1636" s="61"/>
      <c r="E1636" s="15"/>
      <c r="F1636" s="14"/>
      <c r="G1636" s="14"/>
      <c r="H1636" s="14"/>
      <c r="I1636" s="14"/>
      <c r="J1636" s="14"/>
      <c r="K1636" s="14"/>
      <c r="L1636" s="14"/>
    </row>
    <row r="1637" spans="2:12" ht="15" x14ac:dyDescent="0.25">
      <c r="B1637" s="14"/>
      <c r="D1637" s="61"/>
      <c r="E1637" s="15"/>
      <c r="F1637" s="14"/>
      <c r="G1637" s="14"/>
      <c r="H1637" s="14"/>
      <c r="I1637" s="14"/>
      <c r="J1637" s="14"/>
      <c r="K1637" s="14"/>
      <c r="L1637" s="14"/>
    </row>
    <row r="1638" spans="2:12" ht="15" x14ac:dyDescent="0.25">
      <c r="B1638" s="14"/>
      <c r="D1638" s="61"/>
      <c r="E1638" s="15"/>
      <c r="F1638" s="14"/>
      <c r="G1638" s="14"/>
      <c r="H1638" s="14"/>
      <c r="I1638" s="14"/>
      <c r="J1638" s="14"/>
      <c r="K1638" s="14"/>
      <c r="L1638" s="14"/>
    </row>
    <row r="1639" spans="2:12" ht="15" x14ac:dyDescent="0.25">
      <c r="B1639" s="14"/>
      <c r="D1639" s="61"/>
      <c r="E1639" s="15"/>
      <c r="F1639" s="14"/>
      <c r="G1639" s="14"/>
      <c r="H1639" s="14"/>
      <c r="I1639" s="14"/>
      <c r="J1639" s="14"/>
      <c r="K1639" s="14"/>
      <c r="L1639" s="14"/>
    </row>
    <row r="1640" spans="2:12" ht="15" x14ac:dyDescent="0.25">
      <c r="B1640" s="14"/>
      <c r="D1640" s="61"/>
      <c r="E1640" s="15"/>
      <c r="F1640" s="14"/>
      <c r="G1640" s="14"/>
      <c r="H1640" s="14"/>
      <c r="I1640" s="14"/>
      <c r="J1640" s="14"/>
      <c r="K1640" s="14"/>
      <c r="L1640" s="14"/>
    </row>
    <row r="1641" spans="2:12" ht="15" x14ac:dyDescent="0.25">
      <c r="B1641" s="14"/>
      <c r="D1641" s="61"/>
      <c r="E1641" s="15"/>
      <c r="F1641" s="14"/>
      <c r="G1641" s="14"/>
      <c r="H1641" s="14"/>
      <c r="I1641" s="14"/>
      <c r="J1641" s="14"/>
      <c r="K1641" s="14"/>
      <c r="L1641" s="14"/>
    </row>
    <row r="1642" spans="2:12" ht="15" x14ac:dyDescent="0.25">
      <c r="B1642" s="14"/>
      <c r="D1642" s="61"/>
      <c r="E1642" s="15"/>
      <c r="F1642" s="14"/>
      <c r="G1642" s="14"/>
      <c r="H1642" s="14"/>
      <c r="I1642" s="14"/>
      <c r="J1642" s="14"/>
      <c r="K1642" s="14"/>
      <c r="L1642" s="14"/>
    </row>
    <row r="1643" spans="2:12" ht="15" x14ac:dyDescent="0.25">
      <c r="B1643" s="14"/>
      <c r="D1643" s="61"/>
      <c r="E1643" s="15"/>
      <c r="F1643" s="14"/>
      <c r="G1643" s="14"/>
      <c r="H1643" s="14"/>
      <c r="I1643" s="14"/>
      <c r="J1643" s="14"/>
      <c r="K1643" s="14"/>
      <c r="L1643" s="14"/>
    </row>
    <row r="1644" spans="2:12" ht="15" x14ac:dyDescent="0.25">
      <c r="B1644" s="14"/>
      <c r="D1644" s="61"/>
      <c r="E1644" s="15"/>
      <c r="F1644" s="14"/>
      <c r="G1644" s="14"/>
      <c r="H1644" s="14"/>
      <c r="I1644" s="14"/>
      <c r="J1644" s="14"/>
      <c r="K1644" s="14"/>
      <c r="L1644" s="14"/>
    </row>
  </sheetData>
  <autoFilter ref="A1:S24" xr:uid="{9F459DE0-DA4B-4DA6-88DE-44C38CC12A43}"/>
  <sortState xmlns:xlrd2="http://schemas.microsoft.com/office/spreadsheetml/2017/richdata2" ref="A3:A24">
    <sortCondition ref="A3:A24"/>
  </sortState>
  <phoneticPr fontId="8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7D1F1-126D-43FA-9F79-3B4D27F8FDB0}">
  <sheetPr>
    <tabColor theme="7"/>
  </sheetPr>
  <dimension ref="A1:H1333"/>
  <sheetViews>
    <sheetView zoomScaleNormal="100" workbookViewId="0">
      <selection activeCell="K10" sqref="K10"/>
    </sheetView>
  </sheetViews>
  <sheetFormatPr defaultRowHeight="12.75" outlineLevelRow="1" x14ac:dyDescent="0.2"/>
  <cols>
    <col min="1" max="1" width="19.140625" customWidth="1"/>
    <col min="2" max="2" width="22.140625" customWidth="1"/>
    <col min="3" max="3" width="16.7109375" bestFit="1" customWidth="1"/>
    <col min="4" max="4" width="11" bestFit="1" customWidth="1"/>
    <col min="5" max="5" width="10.5703125" style="2" customWidth="1"/>
    <col min="6" max="6" width="34.7109375" style="2" bestFit="1" customWidth="1"/>
    <col min="7" max="7" width="25.140625" bestFit="1" customWidth="1"/>
    <col min="8" max="8" width="19" bestFit="1" customWidth="1"/>
  </cols>
  <sheetData>
    <row r="1" spans="1:8" x14ac:dyDescent="0.2">
      <c r="A1" s="3" t="s">
        <v>73</v>
      </c>
      <c r="B1" s="3" t="s">
        <v>126</v>
      </c>
      <c r="C1" s="3" t="s">
        <v>128</v>
      </c>
      <c r="D1" s="3" t="s">
        <v>127</v>
      </c>
      <c r="E1" s="3" t="s">
        <v>3</v>
      </c>
      <c r="F1" t="s">
        <v>136</v>
      </c>
      <c r="G1" t="s">
        <v>137</v>
      </c>
      <c r="H1" s="6" t="s">
        <v>96</v>
      </c>
    </row>
    <row r="2" spans="1:8" x14ac:dyDescent="0.2">
      <c r="A2" t="s">
        <v>98</v>
      </c>
      <c r="B2" t="s">
        <v>149</v>
      </c>
      <c r="C2" t="s">
        <v>222</v>
      </c>
      <c r="D2" t="s">
        <v>202</v>
      </c>
      <c r="E2">
        <v>1</v>
      </c>
      <c r="F2" s="46">
        <v>-2</v>
      </c>
      <c r="G2" s="46">
        <v>-42073.825794923607</v>
      </c>
    </row>
    <row r="3" spans="1:8" x14ac:dyDescent="0.2">
      <c r="A3" t="s">
        <v>45</v>
      </c>
      <c r="E3"/>
      <c r="F3" s="46">
        <v>-2</v>
      </c>
      <c r="G3" s="46">
        <v>-42073.825794923607</v>
      </c>
    </row>
    <row r="4" spans="1:8" x14ac:dyDescent="0.2">
      <c r="E4"/>
      <c r="F4"/>
    </row>
    <row r="5" spans="1:8" x14ac:dyDescent="0.2">
      <c r="E5"/>
      <c r="F5"/>
    </row>
    <row r="6" spans="1:8" x14ac:dyDescent="0.2">
      <c r="E6"/>
      <c r="F6"/>
    </row>
    <row r="7" spans="1:8" x14ac:dyDescent="0.2">
      <c r="E7"/>
      <c r="F7"/>
    </row>
    <row r="8" spans="1:8" x14ac:dyDescent="0.2">
      <c r="E8"/>
      <c r="F8"/>
    </row>
    <row r="9" spans="1:8" x14ac:dyDescent="0.2">
      <c r="E9"/>
      <c r="F9"/>
    </row>
    <row r="10" spans="1:8" x14ac:dyDescent="0.2">
      <c r="E10"/>
      <c r="F10"/>
    </row>
    <row r="11" spans="1:8" x14ac:dyDescent="0.2">
      <c r="E11"/>
      <c r="F11"/>
    </row>
    <row r="12" spans="1:8" x14ac:dyDescent="0.2">
      <c r="E12"/>
      <c r="F12"/>
    </row>
    <row r="13" spans="1:8" x14ac:dyDescent="0.2">
      <c r="E13"/>
      <c r="F13"/>
    </row>
    <row r="14" spans="1:8" x14ac:dyDescent="0.2">
      <c r="E14"/>
      <c r="F14"/>
    </row>
    <row r="15" spans="1:8" hidden="1" outlineLevel="1" x14ac:dyDescent="0.2">
      <c r="E15"/>
      <c r="F15"/>
    </row>
    <row r="16" spans="1:8" hidden="1" outlineLevel="1" x14ac:dyDescent="0.2">
      <c r="E16"/>
      <c r="F16"/>
    </row>
    <row r="17" spans="5:6" hidden="1" outlineLevel="1" x14ac:dyDescent="0.2">
      <c r="E17"/>
      <c r="F17"/>
    </row>
    <row r="18" spans="5:6" hidden="1" outlineLevel="1" x14ac:dyDescent="0.2">
      <c r="E18"/>
      <c r="F18"/>
    </row>
    <row r="19" spans="5:6" hidden="1" outlineLevel="1" x14ac:dyDescent="0.2">
      <c r="E19"/>
      <c r="F19"/>
    </row>
    <row r="20" spans="5:6" hidden="1" outlineLevel="1" x14ac:dyDescent="0.2">
      <c r="E20"/>
      <c r="F20"/>
    </row>
    <row r="21" spans="5:6" hidden="1" outlineLevel="1" x14ac:dyDescent="0.2">
      <c r="E21"/>
      <c r="F21"/>
    </row>
    <row r="22" spans="5:6" hidden="1" outlineLevel="1" x14ac:dyDescent="0.2">
      <c r="E22"/>
      <c r="F22"/>
    </row>
    <row r="23" spans="5:6" hidden="1" outlineLevel="1" x14ac:dyDescent="0.2">
      <c r="E23"/>
      <c r="F23"/>
    </row>
    <row r="24" spans="5:6" hidden="1" outlineLevel="1" x14ac:dyDescent="0.2">
      <c r="E24"/>
      <c r="F24"/>
    </row>
    <row r="25" spans="5:6" hidden="1" outlineLevel="1" x14ac:dyDescent="0.2">
      <c r="E25"/>
      <c r="F25"/>
    </row>
    <row r="26" spans="5:6" hidden="1" outlineLevel="1" x14ac:dyDescent="0.2">
      <c r="E26"/>
      <c r="F26"/>
    </row>
    <row r="27" spans="5:6" hidden="1" outlineLevel="1" x14ac:dyDescent="0.2">
      <c r="E27"/>
      <c r="F27"/>
    </row>
    <row r="28" spans="5:6" hidden="1" outlineLevel="1" x14ac:dyDescent="0.2">
      <c r="E28"/>
      <c r="F28"/>
    </row>
    <row r="29" spans="5:6" hidden="1" outlineLevel="1" x14ac:dyDescent="0.2">
      <c r="E29"/>
      <c r="F29"/>
    </row>
    <row r="30" spans="5:6" hidden="1" outlineLevel="1" x14ac:dyDescent="0.2">
      <c r="E30"/>
      <c r="F30"/>
    </row>
    <row r="31" spans="5:6" hidden="1" outlineLevel="1" x14ac:dyDescent="0.2">
      <c r="E31"/>
      <c r="F31"/>
    </row>
    <row r="32" spans="5:6" hidden="1" outlineLevel="1" x14ac:dyDescent="0.2">
      <c r="E32"/>
      <c r="F32"/>
    </row>
    <row r="33" spans="1:8" hidden="1" outlineLevel="1" x14ac:dyDescent="0.2">
      <c r="E33"/>
      <c r="F33"/>
    </row>
    <row r="34" spans="1:8" hidden="1" outlineLevel="1" x14ac:dyDescent="0.2">
      <c r="E34"/>
      <c r="F34"/>
    </row>
    <row r="35" spans="1:8" hidden="1" outlineLevel="1" x14ac:dyDescent="0.2">
      <c r="E35"/>
      <c r="F35"/>
    </row>
    <row r="36" spans="1:8" hidden="1" outlineLevel="1" x14ac:dyDescent="0.2">
      <c r="E36"/>
      <c r="F36"/>
    </row>
    <row r="37" spans="1:8" hidden="1" outlineLevel="1" x14ac:dyDescent="0.2">
      <c r="E37"/>
      <c r="F37"/>
    </row>
    <row r="38" spans="1:8" hidden="1" outlineLevel="1" x14ac:dyDescent="0.2">
      <c r="E38"/>
      <c r="F38"/>
    </row>
    <row r="39" spans="1:8" hidden="1" outlineLevel="1" x14ac:dyDescent="0.2">
      <c r="E39"/>
      <c r="F39"/>
    </row>
    <row r="40" spans="1:8" hidden="1" outlineLevel="1" x14ac:dyDescent="0.2">
      <c r="E40"/>
      <c r="F40"/>
    </row>
    <row r="41" spans="1:8" hidden="1" outlineLevel="1" x14ac:dyDescent="0.2">
      <c r="E41"/>
      <c r="F41"/>
    </row>
    <row r="42" spans="1:8" hidden="1" outlineLevel="1" x14ac:dyDescent="0.2">
      <c r="E42"/>
      <c r="F42"/>
    </row>
    <row r="43" spans="1:8" hidden="1" outlineLevel="1" x14ac:dyDescent="0.2">
      <c r="E43"/>
      <c r="F43"/>
    </row>
    <row r="44" spans="1:8" hidden="1" outlineLevel="1" x14ac:dyDescent="0.2">
      <c r="E44"/>
      <c r="F44"/>
    </row>
    <row r="45" spans="1:8" hidden="1" outlineLevel="1" x14ac:dyDescent="0.2">
      <c r="E45"/>
      <c r="F45"/>
    </row>
    <row r="46" spans="1:8" collapsed="1" x14ac:dyDescent="0.2">
      <c r="E46"/>
      <c r="F46"/>
    </row>
    <row r="47" spans="1:8" x14ac:dyDescent="0.2">
      <c r="A47" s="3" t="s">
        <v>73</v>
      </c>
      <c r="B47" s="3" t="s">
        <v>316</v>
      </c>
      <c r="C47" s="3" t="s">
        <v>121</v>
      </c>
      <c r="D47" s="3" t="s">
        <v>122</v>
      </c>
      <c r="E47" s="3" t="s">
        <v>3</v>
      </c>
      <c r="F47" t="s">
        <v>140</v>
      </c>
      <c r="G47" t="s">
        <v>141</v>
      </c>
      <c r="H47" s="6" t="s">
        <v>97</v>
      </c>
    </row>
    <row r="48" spans="1:8" x14ac:dyDescent="0.2">
      <c r="A48" t="s">
        <v>98</v>
      </c>
      <c r="B48" t="s">
        <v>50</v>
      </c>
      <c r="C48" t="s">
        <v>201</v>
      </c>
      <c r="D48" t="s">
        <v>206</v>
      </c>
      <c r="E48">
        <v>1</v>
      </c>
      <c r="F48" s="46">
        <v>2</v>
      </c>
      <c r="G48" s="46">
        <v>42073.825794923607</v>
      </c>
    </row>
    <row r="49" spans="1:7" x14ac:dyDescent="0.2">
      <c r="A49" t="s">
        <v>45</v>
      </c>
      <c r="E49"/>
      <c r="F49" s="46">
        <v>2</v>
      </c>
      <c r="G49" s="46">
        <v>42073.825794923607</v>
      </c>
    </row>
    <row r="50" spans="1:7" x14ac:dyDescent="0.2">
      <c r="E50"/>
      <c r="F50"/>
    </row>
    <row r="51" spans="1:7" x14ac:dyDescent="0.2">
      <c r="E51"/>
      <c r="F51"/>
    </row>
    <row r="52" spans="1:7" x14ac:dyDescent="0.2">
      <c r="E52"/>
      <c r="F52"/>
    </row>
    <row r="53" spans="1:7" x14ac:dyDescent="0.2">
      <c r="E53"/>
      <c r="F53"/>
    </row>
    <row r="54" spans="1:7" x14ac:dyDescent="0.2">
      <c r="E54"/>
      <c r="F54"/>
    </row>
    <row r="55" spans="1:7" x14ac:dyDescent="0.2">
      <c r="E55"/>
      <c r="F55"/>
    </row>
    <row r="56" spans="1:7" x14ac:dyDescent="0.2">
      <c r="E56"/>
      <c r="F56"/>
    </row>
    <row r="57" spans="1:7" x14ac:dyDescent="0.2">
      <c r="E57"/>
      <c r="F57"/>
    </row>
    <row r="58" spans="1:7" x14ac:dyDescent="0.2">
      <c r="E58"/>
      <c r="F58"/>
    </row>
    <row r="59" spans="1:7" x14ac:dyDescent="0.2">
      <c r="E59"/>
      <c r="F59"/>
    </row>
    <row r="60" spans="1:7" x14ac:dyDescent="0.2">
      <c r="E60"/>
      <c r="F60"/>
    </row>
    <row r="61" spans="1:7" x14ac:dyDescent="0.2">
      <c r="E61"/>
      <c r="F61"/>
    </row>
    <row r="62" spans="1:7" x14ac:dyDescent="0.2">
      <c r="E62"/>
      <c r="F62"/>
    </row>
    <row r="63" spans="1:7" hidden="1" outlineLevel="1" x14ac:dyDescent="0.2">
      <c r="E63"/>
      <c r="F63"/>
    </row>
    <row r="64" spans="1:7" hidden="1" outlineLevel="1" x14ac:dyDescent="0.2">
      <c r="E64"/>
      <c r="F64"/>
    </row>
    <row r="65" spans="5:6" hidden="1" outlineLevel="1" x14ac:dyDescent="0.2">
      <c r="E65"/>
      <c r="F65"/>
    </row>
    <row r="66" spans="5:6" hidden="1" outlineLevel="1" x14ac:dyDescent="0.2">
      <c r="E66"/>
      <c r="F66"/>
    </row>
    <row r="67" spans="5:6" hidden="1" outlineLevel="1" x14ac:dyDescent="0.2">
      <c r="E67"/>
      <c r="F67"/>
    </row>
    <row r="68" spans="5:6" hidden="1" outlineLevel="1" x14ac:dyDescent="0.2">
      <c r="E68"/>
      <c r="F68"/>
    </row>
    <row r="69" spans="5:6" hidden="1" outlineLevel="1" x14ac:dyDescent="0.2">
      <c r="E69"/>
      <c r="F69"/>
    </row>
    <row r="70" spans="5:6" hidden="1" outlineLevel="1" x14ac:dyDescent="0.2">
      <c r="E70"/>
      <c r="F70"/>
    </row>
    <row r="71" spans="5:6" hidden="1" outlineLevel="1" x14ac:dyDescent="0.2">
      <c r="E71"/>
      <c r="F71"/>
    </row>
    <row r="72" spans="5:6" hidden="1" outlineLevel="1" x14ac:dyDescent="0.2">
      <c r="E72"/>
      <c r="F72"/>
    </row>
    <row r="73" spans="5:6" hidden="1" outlineLevel="1" x14ac:dyDescent="0.2">
      <c r="E73"/>
      <c r="F73"/>
    </row>
    <row r="74" spans="5:6" hidden="1" outlineLevel="1" x14ac:dyDescent="0.2">
      <c r="E74"/>
      <c r="F74"/>
    </row>
    <row r="75" spans="5:6" hidden="1" outlineLevel="1" x14ac:dyDescent="0.2">
      <c r="E75"/>
      <c r="F75"/>
    </row>
    <row r="76" spans="5:6" hidden="1" outlineLevel="1" x14ac:dyDescent="0.2">
      <c r="E76"/>
      <c r="F76"/>
    </row>
    <row r="77" spans="5:6" hidden="1" outlineLevel="1" x14ac:dyDescent="0.2">
      <c r="E77"/>
      <c r="F77"/>
    </row>
    <row r="78" spans="5:6" hidden="1" outlineLevel="1" x14ac:dyDescent="0.2">
      <c r="E78"/>
      <c r="F78"/>
    </row>
    <row r="79" spans="5:6" hidden="1" outlineLevel="1" x14ac:dyDescent="0.2">
      <c r="E79"/>
      <c r="F79"/>
    </row>
    <row r="80" spans="5:6" hidden="1" outlineLevel="1" x14ac:dyDescent="0.2">
      <c r="E80"/>
      <c r="F80"/>
    </row>
    <row r="81" spans="1:8" hidden="1" outlineLevel="1" x14ac:dyDescent="0.2">
      <c r="E81"/>
      <c r="F81"/>
    </row>
    <row r="82" spans="1:8" hidden="1" outlineLevel="1" x14ac:dyDescent="0.2">
      <c r="E82"/>
      <c r="F82"/>
    </row>
    <row r="83" spans="1:8" hidden="1" outlineLevel="1" x14ac:dyDescent="0.2">
      <c r="E83"/>
      <c r="F83"/>
    </row>
    <row r="84" spans="1:8" hidden="1" outlineLevel="1" x14ac:dyDescent="0.2">
      <c r="E84"/>
      <c r="F84"/>
    </row>
    <row r="85" spans="1:8" hidden="1" outlineLevel="1" x14ac:dyDescent="0.2"/>
    <row r="86" spans="1:8" hidden="1" outlineLevel="1" x14ac:dyDescent="0.2"/>
    <row r="87" spans="1:8" hidden="1" outlineLevel="1" x14ac:dyDescent="0.2"/>
    <row r="88" spans="1:8" hidden="1" outlineLevel="1" x14ac:dyDescent="0.2"/>
    <row r="89" spans="1:8" hidden="1" outlineLevel="1" x14ac:dyDescent="0.2"/>
    <row r="90" spans="1:8" hidden="1" outlineLevel="1" x14ac:dyDescent="0.2"/>
    <row r="91" spans="1:8" hidden="1" outlineLevel="1" x14ac:dyDescent="0.2"/>
    <row r="92" spans="1:8" collapsed="1" x14ac:dyDescent="0.2"/>
    <row r="95" spans="1:8" x14ac:dyDescent="0.2">
      <c r="A95" s="3" t="s">
        <v>73</v>
      </c>
      <c r="B95" s="3" t="s">
        <v>126</v>
      </c>
      <c r="C95" s="3" t="s">
        <v>128</v>
      </c>
      <c r="D95" s="3" t="s">
        <v>127</v>
      </c>
      <c r="E95" s="3" t="s">
        <v>3</v>
      </c>
      <c r="F95" t="s">
        <v>136</v>
      </c>
      <c r="G95" t="s">
        <v>137</v>
      </c>
      <c r="H95" s="6" t="s">
        <v>99</v>
      </c>
    </row>
    <row r="96" spans="1:8" x14ac:dyDescent="0.2">
      <c r="A96" t="s">
        <v>79</v>
      </c>
      <c r="B96" t="s">
        <v>54</v>
      </c>
      <c r="C96" t="s">
        <v>234</v>
      </c>
      <c r="D96" t="s">
        <v>210</v>
      </c>
      <c r="E96">
        <v>1</v>
      </c>
      <c r="F96" s="46">
        <v>2.3831775700934577</v>
      </c>
      <c r="G96" s="46">
        <v>50134.698961240741</v>
      </c>
    </row>
    <row r="97" spans="1:7" x14ac:dyDescent="0.2">
      <c r="A97" t="s">
        <v>79</v>
      </c>
      <c r="B97" t="s">
        <v>54</v>
      </c>
      <c r="C97" t="s">
        <v>235</v>
      </c>
      <c r="D97" t="s">
        <v>210</v>
      </c>
      <c r="E97">
        <v>3</v>
      </c>
      <c r="F97" s="46">
        <v>1.1121495327102804</v>
      </c>
      <c r="G97" s="46">
        <v>11923.128751036405</v>
      </c>
    </row>
    <row r="98" spans="1:7" x14ac:dyDescent="0.2">
      <c r="A98" t="s">
        <v>79</v>
      </c>
      <c r="B98" t="s">
        <v>54</v>
      </c>
      <c r="C98" t="s">
        <v>236</v>
      </c>
      <c r="D98" t="s">
        <v>210</v>
      </c>
      <c r="E98">
        <v>2</v>
      </c>
      <c r="F98" s="46">
        <v>1.5887850467289719</v>
      </c>
      <c r="G98" s="46">
        <v>10507.965442575152</v>
      </c>
    </row>
    <row r="99" spans="1:7" x14ac:dyDescent="0.2">
      <c r="A99" t="s">
        <v>79</v>
      </c>
      <c r="B99" t="s">
        <v>151</v>
      </c>
      <c r="C99" t="s">
        <v>225</v>
      </c>
      <c r="D99" t="s">
        <v>207</v>
      </c>
      <c r="E99">
        <v>1</v>
      </c>
      <c r="F99" s="46">
        <v>2.273327001741773</v>
      </c>
      <c r="G99" s="46">
        <v>165768.78771200689</v>
      </c>
    </row>
    <row r="100" spans="1:7" x14ac:dyDescent="0.2">
      <c r="A100" t="s">
        <v>79</v>
      </c>
      <c r="B100" t="s">
        <v>151</v>
      </c>
      <c r="C100" t="s">
        <v>226</v>
      </c>
      <c r="D100" t="s">
        <v>207</v>
      </c>
      <c r="E100">
        <v>3</v>
      </c>
      <c r="F100" s="46">
        <v>-2.0307059199067288</v>
      </c>
      <c r="G100" s="46">
        <v>-27990.651600734254</v>
      </c>
    </row>
    <row r="101" spans="1:7" x14ac:dyDescent="0.2">
      <c r="A101" t="s">
        <v>79</v>
      </c>
      <c r="B101" t="s">
        <v>151</v>
      </c>
      <c r="C101" t="s">
        <v>227</v>
      </c>
      <c r="D101" t="s">
        <v>207</v>
      </c>
      <c r="E101">
        <v>2</v>
      </c>
      <c r="F101" s="46">
        <v>-4.810357708647035</v>
      </c>
      <c r="G101" s="46">
        <v>-94552.168258527381</v>
      </c>
    </row>
    <row r="102" spans="1:7" x14ac:dyDescent="0.2">
      <c r="A102" t="s">
        <v>79</v>
      </c>
      <c r="B102" t="s">
        <v>53</v>
      </c>
      <c r="C102" t="s">
        <v>228</v>
      </c>
      <c r="D102" t="s">
        <v>209</v>
      </c>
      <c r="E102">
        <v>1</v>
      </c>
      <c r="F102" s="46">
        <v>0.96446153076738361</v>
      </c>
      <c r="G102" s="46">
        <v>14235.444051177292</v>
      </c>
    </row>
    <row r="103" spans="1:7" x14ac:dyDescent="0.2">
      <c r="A103" t="s">
        <v>79</v>
      </c>
      <c r="B103" t="s">
        <v>53</v>
      </c>
      <c r="C103" t="s">
        <v>229</v>
      </c>
      <c r="D103" t="s">
        <v>209</v>
      </c>
      <c r="E103">
        <v>3</v>
      </c>
      <c r="F103" s="46">
        <v>-5.4973361801954668E-2</v>
      </c>
      <c r="G103" s="46">
        <v>-104.23186608942751</v>
      </c>
    </row>
    <row r="104" spans="1:7" x14ac:dyDescent="0.2">
      <c r="A104" t="s">
        <v>79</v>
      </c>
      <c r="B104" t="s">
        <v>53</v>
      </c>
      <c r="C104" t="s">
        <v>230</v>
      </c>
      <c r="D104" t="s">
        <v>209</v>
      </c>
      <c r="E104">
        <v>2</v>
      </c>
      <c r="F104" s="46">
        <v>-2.0189493527227027</v>
      </c>
      <c r="G104" s="46">
        <v>-119291.7914910883</v>
      </c>
    </row>
    <row r="105" spans="1:7" x14ac:dyDescent="0.2">
      <c r="A105" t="s">
        <v>45</v>
      </c>
      <c r="E105"/>
      <c r="F105" s="46">
        <v>-0.59308566103655469</v>
      </c>
      <c r="G105" s="46">
        <v>10631.181701597132</v>
      </c>
    </row>
    <row r="106" spans="1:7" x14ac:dyDescent="0.2">
      <c r="E106"/>
      <c r="F106"/>
    </row>
    <row r="107" spans="1:7" x14ac:dyDescent="0.2">
      <c r="E107"/>
      <c r="F107"/>
    </row>
    <row r="108" spans="1:7" x14ac:dyDescent="0.2">
      <c r="E108"/>
      <c r="F108"/>
    </row>
    <row r="109" spans="1:7" x14ac:dyDescent="0.2">
      <c r="E109"/>
      <c r="F109"/>
    </row>
    <row r="110" spans="1:7" x14ac:dyDescent="0.2">
      <c r="E110"/>
      <c r="F110"/>
    </row>
    <row r="111" spans="1:7" x14ac:dyDescent="0.2">
      <c r="E111"/>
      <c r="F111"/>
    </row>
    <row r="112" spans="1:7" x14ac:dyDescent="0.2">
      <c r="E112"/>
      <c r="F112"/>
    </row>
    <row r="114" hidden="1" outlineLevel="1" x14ac:dyDescent="0.2"/>
    <row r="115" hidden="1" outlineLevel="1" x14ac:dyDescent="0.2"/>
    <row r="116" hidden="1" outlineLevel="1" x14ac:dyDescent="0.2"/>
    <row r="117" hidden="1" outlineLevel="1" x14ac:dyDescent="0.2"/>
    <row r="118" hidden="1" outlineLevel="1" x14ac:dyDescent="0.2"/>
    <row r="119" hidden="1" outlineLevel="1" x14ac:dyDescent="0.2"/>
    <row r="120" hidden="1" outlineLevel="1" x14ac:dyDescent="0.2"/>
    <row r="121" hidden="1" outlineLevel="1" x14ac:dyDescent="0.2"/>
    <row r="122" hidden="1" outlineLevel="1" x14ac:dyDescent="0.2"/>
    <row r="123" hidden="1" outlineLevel="1" x14ac:dyDescent="0.2"/>
    <row r="124" hidden="1" outlineLevel="1" x14ac:dyDescent="0.2"/>
    <row r="125" hidden="1" outlineLevel="1" x14ac:dyDescent="0.2"/>
    <row r="126" hidden="1" outlineLevel="1" x14ac:dyDescent="0.2"/>
    <row r="127" hidden="1" outlineLevel="1" x14ac:dyDescent="0.2"/>
    <row r="128" hidden="1" outlineLevel="1" x14ac:dyDescent="0.2"/>
    <row r="129" hidden="1" outlineLevel="1" x14ac:dyDescent="0.2"/>
    <row r="130" hidden="1" outlineLevel="1" x14ac:dyDescent="0.2"/>
    <row r="131" hidden="1" outlineLevel="1" x14ac:dyDescent="0.2"/>
    <row r="132" hidden="1" outlineLevel="1" x14ac:dyDescent="0.2"/>
    <row r="133" hidden="1" outlineLevel="1" x14ac:dyDescent="0.2"/>
    <row r="134" hidden="1" outlineLevel="1" x14ac:dyDescent="0.2"/>
    <row r="135" hidden="1" outlineLevel="1" x14ac:dyDescent="0.2"/>
    <row r="136" hidden="1" outlineLevel="1" x14ac:dyDescent="0.2"/>
    <row r="137" hidden="1" outlineLevel="1" x14ac:dyDescent="0.2"/>
    <row r="138" hidden="1" outlineLevel="1" x14ac:dyDescent="0.2"/>
    <row r="139" hidden="1" outlineLevel="1" x14ac:dyDescent="0.2"/>
    <row r="140" hidden="1" outlineLevel="1" x14ac:dyDescent="0.2"/>
    <row r="141" hidden="1" outlineLevel="1" x14ac:dyDescent="0.2"/>
    <row r="142" hidden="1" outlineLevel="1" x14ac:dyDescent="0.2"/>
    <row r="143" hidden="1" outlineLevel="1" x14ac:dyDescent="0.2"/>
    <row r="144" collapsed="1" x14ac:dyDescent="0.2"/>
    <row r="145" spans="1:8" x14ac:dyDescent="0.2">
      <c r="A145" s="3" t="s">
        <v>73</v>
      </c>
      <c r="B145" s="3" t="s">
        <v>316</v>
      </c>
      <c r="C145" s="3" t="s">
        <v>121</v>
      </c>
      <c r="D145" s="3" t="s">
        <v>122</v>
      </c>
      <c r="E145" s="3" t="s">
        <v>3</v>
      </c>
      <c r="F145" t="s">
        <v>140</v>
      </c>
      <c r="G145" t="s">
        <v>141</v>
      </c>
      <c r="H145" s="6" t="s">
        <v>100</v>
      </c>
    </row>
    <row r="146" spans="1:8" x14ac:dyDescent="0.2">
      <c r="A146" t="s">
        <v>79</v>
      </c>
      <c r="B146" t="s">
        <v>50</v>
      </c>
      <c r="C146" t="s">
        <v>201</v>
      </c>
      <c r="D146" t="s">
        <v>206</v>
      </c>
      <c r="E146">
        <v>1</v>
      </c>
      <c r="F146" s="46">
        <v>-0.96446153076738361</v>
      </c>
      <c r="G146" s="46">
        <v>-14235.444051177292</v>
      </c>
    </row>
    <row r="147" spans="1:8" x14ac:dyDescent="0.2">
      <c r="A147" t="s">
        <v>79</v>
      </c>
      <c r="B147" t="s">
        <v>50</v>
      </c>
      <c r="C147" t="s">
        <v>220</v>
      </c>
      <c r="D147" t="s">
        <v>206</v>
      </c>
      <c r="E147">
        <v>3</v>
      </c>
      <c r="F147" s="46">
        <v>5.4973361801954668E-2</v>
      </c>
      <c r="G147" s="46">
        <v>104.23186608942751</v>
      </c>
    </row>
    <row r="148" spans="1:8" x14ac:dyDescent="0.2">
      <c r="A148" t="s">
        <v>79</v>
      </c>
      <c r="B148" t="s">
        <v>50</v>
      </c>
      <c r="C148" t="s">
        <v>221</v>
      </c>
      <c r="D148" t="s">
        <v>206</v>
      </c>
      <c r="E148">
        <v>2</v>
      </c>
      <c r="F148" s="46">
        <v>2.0189493527227027</v>
      </c>
      <c r="G148" s="46">
        <v>119291.7914910883</v>
      </c>
    </row>
    <row r="149" spans="1:8" x14ac:dyDescent="0.2">
      <c r="A149" t="s">
        <v>79</v>
      </c>
      <c r="B149" t="s">
        <v>149</v>
      </c>
      <c r="C149" t="s">
        <v>222</v>
      </c>
      <c r="D149" t="s">
        <v>202</v>
      </c>
      <c r="E149">
        <v>1</v>
      </c>
      <c r="F149" s="46">
        <v>-2.3831775700934577</v>
      </c>
      <c r="G149" s="46">
        <v>-50134.698961240741</v>
      </c>
    </row>
    <row r="150" spans="1:8" x14ac:dyDescent="0.2">
      <c r="A150" t="s">
        <v>79</v>
      </c>
      <c r="B150" t="s">
        <v>149</v>
      </c>
      <c r="C150" t="s">
        <v>224</v>
      </c>
      <c r="D150" t="s">
        <v>202</v>
      </c>
      <c r="E150">
        <v>2</v>
      </c>
      <c r="F150" s="46">
        <v>-1.5887850467289719</v>
      </c>
      <c r="G150" s="46">
        <v>-10507.965442575152</v>
      </c>
    </row>
    <row r="151" spans="1:8" x14ac:dyDescent="0.2">
      <c r="A151" t="s">
        <v>79</v>
      </c>
      <c r="B151" t="s">
        <v>149</v>
      </c>
      <c r="C151" t="s">
        <v>223</v>
      </c>
      <c r="D151" t="s">
        <v>202</v>
      </c>
      <c r="E151">
        <v>3</v>
      </c>
      <c r="F151" s="46">
        <v>-1.1121495327102804</v>
      </c>
      <c r="G151" s="46">
        <v>-11923.128751036405</v>
      </c>
    </row>
    <row r="152" spans="1:8" x14ac:dyDescent="0.2">
      <c r="A152" t="s">
        <v>79</v>
      </c>
      <c r="B152" t="s">
        <v>52</v>
      </c>
      <c r="C152" t="s">
        <v>211</v>
      </c>
      <c r="D152" t="s">
        <v>203</v>
      </c>
      <c r="E152">
        <v>1</v>
      </c>
      <c r="F152" s="46">
        <v>-2.273327001741773</v>
      </c>
      <c r="G152" s="46">
        <v>-165768.78771200689</v>
      </c>
    </row>
    <row r="153" spans="1:8" x14ac:dyDescent="0.2">
      <c r="A153" t="s">
        <v>79</v>
      </c>
      <c r="B153" t="s">
        <v>52</v>
      </c>
      <c r="C153" t="s">
        <v>213</v>
      </c>
      <c r="D153" t="s">
        <v>203</v>
      </c>
      <c r="E153">
        <v>2</v>
      </c>
      <c r="F153" s="46">
        <v>4.810357708647035</v>
      </c>
      <c r="G153" s="46">
        <v>94552.168258527381</v>
      </c>
    </row>
    <row r="154" spans="1:8" x14ac:dyDescent="0.2">
      <c r="A154" t="s">
        <v>79</v>
      </c>
      <c r="B154" t="s">
        <v>52</v>
      </c>
      <c r="C154" t="s">
        <v>212</v>
      </c>
      <c r="D154" t="s">
        <v>203</v>
      </c>
      <c r="E154">
        <v>3</v>
      </c>
      <c r="F154" s="46">
        <v>2.0307059199067288</v>
      </c>
      <c r="G154" s="46">
        <v>27990.651600734254</v>
      </c>
    </row>
    <row r="155" spans="1:8" x14ac:dyDescent="0.2">
      <c r="A155" t="s">
        <v>45</v>
      </c>
      <c r="E155"/>
      <c r="F155" s="46">
        <v>0.59308566103655469</v>
      </c>
      <c r="G155" s="46">
        <v>-10631.181701597106</v>
      </c>
    </row>
    <row r="156" spans="1:8" x14ac:dyDescent="0.2">
      <c r="E156"/>
      <c r="F156"/>
    </row>
    <row r="157" spans="1:8" x14ac:dyDescent="0.2">
      <c r="E157"/>
      <c r="F157"/>
    </row>
    <row r="158" spans="1:8" x14ac:dyDescent="0.2">
      <c r="E158"/>
      <c r="F158"/>
    </row>
    <row r="159" spans="1:8" x14ac:dyDescent="0.2">
      <c r="E159"/>
      <c r="F159"/>
    </row>
    <row r="160" spans="1:8" x14ac:dyDescent="0.2">
      <c r="E160"/>
      <c r="F160"/>
    </row>
    <row r="161" spans="5:6" x14ac:dyDescent="0.2">
      <c r="E161"/>
      <c r="F161"/>
    </row>
    <row r="162" spans="5:6" x14ac:dyDescent="0.2">
      <c r="E162"/>
      <c r="F162"/>
    </row>
    <row r="163" spans="5:6" hidden="1" outlineLevel="1" x14ac:dyDescent="0.2">
      <c r="E163"/>
      <c r="F163"/>
    </row>
    <row r="164" spans="5:6" hidden="1" outlineLevel="1" x14ac:dyDescent="0.2">
      <c r="E164"/>
      <c r="F164"/>
    </row>
    <row r="165" spans="5:6" hidden="1" outlineLevel="1" x14ac:dyDescent="0.2">
      <c r="E165"/>
      <c r="F165"/>
    </row>
    <row r="166" spans="5:6" hidden="1" outlineLevel="1" x14ac:dyDescent="0.2">
      <c r="E166"/>
      <c r="F166"/>
    </row>
    <row r="167" spans="5:6" hidden="1" outlineLevel="1" x14ac:dyDescent="0.2">
      <c r="E167"/>
      <c r="F167"/>
    </row>
    <row r="168" spans="5:6" hidden="1" outlineLevel="1" x14ac:dyDescent="0.2">
      <c r="E168"/>
      <c r="F168"/>
    </row>
    <row r="169" spans="5:6" hidden="1" outlineLevel="1" x14ac:dyDescent="0.2">
      <c r="E169"/>
      <c r="F169"/>
    </row>
    <row r="170" spans="5:6" hidden="1" outlineLevel="1" x14ac:dyDescent="0.2">
      <c r="E170"/>
      <c r="F170"/>
    </row>
    <row r="171" spans="5:6" hidden="1" outlineLevel="1" x14ac:dyDescent="0.2">
      <c r="E171"/>
      <c r="F171"/>
    </row>
    <row r="172" spans="5:6" hidden="1" outlineLevel="1" x14ac:dyDescent="0.2">
      <c r="E172"/>
      <c r="F172"/>
    </row>
    <row r="173" spans="5:6" hidden="1" outlineLevel="1" x14ac:dyDescent="0.2">
      <c r="E173"/>
      <c r="F173"/>
    </row>
    <row r="174" spans="5:6" hidden="1" outlineLevel="1" x14ac:dyDescent="0.2">
      <c r="E174"/>
      <c r="F174"/>
    </row>
    <row r="175" spans="5:6" hidden="1" outlineLevel="1" x14ac:dyDescent="0.2">
      <c r="E175"/>
      <c r="F175"/>
    </row>
    <row r="176" spans="5:6" hidden="1" outlineLevel="1" x14ac:dyDescent="0.2">
      <c r="E176"/>
      <c r="F176"/>
    </row>
    <row r="177" spans="5:6" hidden="1" outlineLevel="1" x14ac:dyDescent="0.2">
      <c r="E177"/>
      <c r="F177"/>
    </row>
    <row r="178" spans="5:6" hidden="1" outlineLevel="1" x14ac:dyDescent="0.2">
      <c r="E178"/>
      <c r="F178"/>
    </row>
    <row r="179" spans="5:6" hidden="1" outlineLevel="1" x14ac:dyDescent="0.2">
      <c r="E179"/>
      <c r="F179"/>
    </row>
    <row r="180" spans="5:6" hidden="1" outlineLevel="1" x14ac:dyDescent="0.2">
      <c r="E180"/>
      <c r="F180"/>
    </row>
    <row r="181" spans="5:6" hidden="1" outlineLevel="1" x14ac:dyDescent="0.2">
      <c r="E181"/>
      <c r="F181"/>
    </row>
    <row r="182" spans="5:6" hidden="1" outlineLevel="1" x14ac:dyDescent="0.2">
      <c r="E182"/>
      <c r="F182"/>
    </row>
    <row r="183" spans="5:6" hidden="1" outlineLevel="1" x14ac:dyDescent="0.2">
      <c r="E183"/>
      <c r="F183"/>
    </row>
    <row r="184" spans="5:6" hidden="1" outlineLevel="1" x14ac:dyDescent="0.2">
      <c r="E184"/>
      <c r="F184"/>
    </row>
    <row r="185" spans="5:6" hidden="1" outlineLevel="1" x14ac:dyDescent="0.2">
      <c r="E185"/>
      <c r="F185"/>
    </row>
    <row r="186" spans="5:6" hidden="1" outlineLevel="1" x14ac:dyDescent="0.2">
      <c r="E186"/>
      <c r="F186"/>
    </row>
    <row r="187" spans="5:6" hidden="1" outlineLevel="1" x14ac:dyDescent="0.2">
      <c r="E187"/>
      <c r="F187"/>
    </row>
    <row r="188" spans="5:6" hidden="1" outlineLevel="1" x14ac:dyDescent="0.2">
      <c r="E188"/>
      <c r="F188"/>
    </row>
    <row r="189" spans="5:6" hidden="1" outlineLevel="1" x14ac:dyDescent="0.2">
      <c r="E189"/>
      <c r="F189"/>
    </row>
    <row r="190" spans="5:6" hidden="1" outlineLevel="1" x14ac:dyDescent="0.2">
      <c r="E190"/>
      <c r="F190"/>
    </row>
    <row r="191" spans="5:6" hidden="1" outlineLevel="1" x14ac:dyDescent="0.2">
      <c r="E191"/>
      <c r="F191"/>
    </row>
    <row r="192" spans="5:6" hidden="1" outlineLevel="1" x14ac:dyDescent="0.2">
      <c r="E192"/>
      <c r="F192"/>
    </row>
    <row r="193" spans="1:8" collapsed="1" x14ac:dyDescent="0.2"/>
    <row r="194" spans="1:8" x14ac:dyDescent="0.2">
      <c r="A194" s="3" t="s">
        <v>73</v>
      </c>
      <c r="B194" s="3" t="s">
        <v>126</v>
      </c>
      <c r="C194" s="3" t="s">
        <v>128</v>
      </c>
      <c r="D194" s="3" t="s">
        <v>127</v>
      </c>
      <c r="E194" s="3" t="s">
        <v>3</v>
      </c>
      <c r="F194" t="s">
        <v>136</v>
      </c>
      <c r="G194" t="s">
        <v>137</v>
      </c>
      <c r="H194" s="6" t="s">
        <v>101</v>
      </c>
    </row>
    <row r="195" spans="1:8" x14ac:dyDescent="0.2">
      <c r="A195" t="s">
        <v>319</v>
      </c>
      <c r="B195" t="s">
        <v>55</v>
      </c>
      <c r="C195" t="s">
        <v>308</v>
      </c>
      <c r="D195" t="s">
        <v>307</v>
      </c>
      <c r="E195">
        <v>1</v>
      </c>
      <c r="F195" s="46">
        <v>1.6990553306342782</v>
      </c>
      <c r="G195" s="46">
        <v>30725.295003019135</v>
      </c>
    </row>
    <row r="196" spans="1:8" x14ac:dyDescent="0.2">
      <c r="A196" t="s">
        <v>319</v>
      </c>
      <c r="B196" t="s">
        <v>55</v>
      </c>
      <c r="C196" t="s">
        <v>310</v>
      </c>
      <c r="D196" t="s">
        <v>307</v>
      </c>
      <c r="E196">
        <v>2</v>
      </c>
      <c r="F196" s="46">
        <v>-0.5</v>
      </c>
      <c r="G196" s="46">
        <v>-50961.262747114408</v>
      </c>
    </row>
    <row r="197" spans="1:8" x14ac:dyDescent="0.2">
      <c r="A197" t="s">
        <v>319</v>
      </c>
      <c r="B197" t="s">
        <v>143</v>
      </c>
      <c r="C197" t="s">
        <v>237</v>
      </c>
      <c r="D197" t="s">
        <v>199</v>
      </c>
      <c r="E197">
        <v>1</v>
      </c>
      <c r="F197" s="46">
        <v>1.7993702204228521</v>
      </c>
      <c r="G197" s="46">
        <v>58627.683707657336</v>
      </c>
    </row>
    <row r="198" spans="1:8" x14ac:dyDescent="0.2">
      <c r="A198" t="s">
        <v>45</v>
      </c>
      <c r="E198"/>
      <c r="F198" s="46">
        <v>2.9984255510571303</v>
      </c>
      <c r="G198" s="46">
        <v>38391.715963562063</v>
      </c>
    </row>
    <row r="199" spans="1:8" x14ac:dyDescent="0.2">
      <c r="E199"/>
      <c r="F199"/>
    </row>
    <row r="200" spans="1:8" x14ac:dyDescent="0.2">
      <c r="E200"/>
      <c r="F200"/>
    </row>
    <row r="201" spans="1:8" x14ac:dyDescent="0.2">
      <c r="E201"/>
      <c r="F201"/>
    </row>
    <row r="202" spans="1:8" x14ac:dyDescent="0.2">
      <c r="E202"/>
      <c r="F202"/>
    </row>
    <row r="203" spans="1:8" x14ac:dyDescent="0.2">
      <c r="E203"/>
      <c r="F203"/>
    </row>
    <row r="204" spans="1:8" x14ac:dyDescent="0.2">
      <c r="E204"/>
      <c r="F204"/>
    </row>
    <row r="205" spans="1:8" x14ac:dyDescent="0.2">
      <c r="E205"/>
      <c r="F205"/>
    </row>
    <row r="206" spans="1:8" x14ac:dyDescent="0.2">
      <c r="E206"/>
      <c r="F206"/>
    </row>
    <row r="207" spans="1:8" x14ac:dyDescent="0.2">
      <c r="E207"/>
      <c r="F207"/>
    </row>
    <row r="208" spans="1:8" x14ac:dyDescent="0.2">
      <c r="E208"/>
      <c r="F208"/>
    </row>
    <row r="209" spans="5:6" x14ac:dyDescent="0.2">
      <c r="E209"/>
      <c r="F209"/>
    </row>
    <row r="213" spans="5:6" hidden="1" outlineLevel="1" x14ac:dyDescent="0.2"/>
    <row r="214" spans="5:6" hidden="1" outlineLevel="1" x14ac:dyDescent="0.2"/>
    <row r="215" spans="5:6" hidden="1" outlineLevel="1" x14ac:dyDescent="0.2"/>
    <row r="216" spans="5:6" hidden="1" outlineLevel="1" x14ac:dyDescent="0.2"/>
    <row r="217" spans="5:6" hidden="1" outlineLevel="1" x14ac:dyDescent="0.2"/>
    <row r="218" spans="5:6" hidden="1" outlineLevel="1" x14ac:dyDescent="0.2"/>
    <row r="219" spans="5:6" hidden="1" outlineLevel="1" x14ac:dyDescent="0.2"/>
    <row r="220" spans="5:6" hidden="1" outlineLevel="1" x14ac:dyDescent="0.2"/>
    <row r="221" spans="5:6" hidden="1" outlineLevel="1" x14ac:dyDescent="0.2"/>
    <row r="222" spans="5:6" hidden="1" outlineLevel="1" x14ac:dyDescent="0.2"/>
    <row r="223" spans="5:6" hidden="1" outlineLevel="1" x14ac:dyDescent="0.2"/>
    <row r="224" spans="5:6" hidden="1" outlineLevel="1" x14ac:dyDescent="0.2"/>
    <row r="225" hidden="1" outlineLevel="1" x14ac:dyDescent="0.2"/>
    <row r="226" hidden="1" outlineLevel="1" x14ac:dyDescent="0.2"/>
    <row r="227" hidden="1" outlineLevel="1" x14ac:dyDescent="0.2"/>
    <row r="228" hidden="1" outlineLevel="1" x14ac:dyDescent="0.2"/>
    <row r="229" hidden="1" outlineLevel="1" x14ac:dyDescent="0.2"/>
    <row r="230" hidden="1" outlineLevel="1" x14ac:dyDescent="0.2"/>
    <row r="231" hidden="1" outlineLevel="1" x14ac:dyDescent="0.2"/>
    <row r="232" hidden="1" outlineLevel="1" x14ac:dyDescent="0.2"/>
    <row r="233" hidden="1" outlineLevel="1" x14ac:dyDescent="0.2"/>
    <row r="234" hidden="1" outlineLevel="1" x14ac:dyDescent="0.2"/>
    <row r="235" hidden="1" outlineLevel="1" x14ac:dyDescent="0.2"/>
    <row r="236" hidden="1" outlineLevel="1" x14ac:dyDescent="0.2"/>
    <row r="237" hidden="1" outlineLevel="1" x14ac:dyDescent="0.2"/>
    <row r="238" hidden="1" outlineLevel="1" x14ac:dyDescent="0.2"/>
    <row r="239" hidden="1" outlineLevel="1" x14ac:dyDescent="0.2"/>
    <row r="240" hidden="1" outlineLevel="1" x14ac:dyDescent="0.2"/>
    <row r="241" spans="1:8" hidden="1" outlineLevel="1" x14ac:dyDescent="0.2"/>
    <row r="242" spans="1:8" hidden="1" outlineLevel="1" x14ac:dyDescent="0.2"/>
    <row r="243" spans="1:8" collapsed="1" x14ac:dyDescent="0.2"/>
    <row r="245" spans="1:8" x14ac:dyDescent="0.2">
      <c r="A245" s="3" t="s">
        <v>73</v>
      </c>
      <c r="B245" s="3" t="s">
        <v>316</v>
      </c>
      <c r="C245" s="3" t="s">
        <v>121</v>
      </c>
      <c r="D245" s="3" t="s">
        <v>122</v>
      </c>
      <c r="E245" s="3" t="s">
        <v>3</v>
      </c>
      <c r="F245" t="s">
        <v>140</v>
      </c>
      <c r="G245" t="s">
        <v>141</v>
      </c>
      <c r="H245" s="6" t="s">
        <v>102</v>
      </c>
    </row>
    <row r="246" spans="1:8" x14ac:dyDescent="0.2">
      <c r="A246" t="s">
        <v>319</v>
      </c>
      <c r="B246" t="s">
        <v>50</v>
      </c>
      <c r="C246" t="s">
        <v>201</v>
      </c>
      <c r="D246" t="s">
        <v>206</v>
      </c>
      <c r="E246">
        <v>1</v>
      </c>
      <c r="F246" s="46">
        <v>-0.79937022042285211</v>
      </c>
      <c r="G246" s="46">
        <v>-11798.697704358041</v>
      </c>
    </row>
    <row r="247" spans="1:8" x14ac:dyDescent="0.2">
      <c r="A247" t="s">
        <v>319</v>
      </c>
      <c r="B247" t="s">
        <v>150</v>
      </c>
      <c r="C247" t="s">
        <v>231</v>
      </c>
      <c r="D247" t="s">
        <v>208</v>
      </c>
      <c r="E247">
        <v>1</v>
      </c>
      <c r="F247" s="46">
        <v>-1.7993702204228521</v>
      </c>
      <c r="G247" s="46">
        <v>-58627.683707657336</v>
      </c>
    </row>
    <row r="248" spans="1:8" x14ac:dyDescent="0.2">
      <c r="A248" t="s">
        <v>319</v>
      </c>
      <c r="B248" t="s">
        <v>149</v>
      </c>
      <c r="C248" t="s">
        <v>222</v>
      </c>
      <c r="D248" t="s">
        <v>202</v>
      </c>
      <c r="E248">
        <v>1</v>
      </c>
      <c r="F248" s="46">
        <v>-0.89968511021142605</v>
      </c>
      <c r="G248" s="46">
        <v>-18926.597298661094</v>
      </c>
    </row>
    <row r="249" spans="1:8" x14ac:dyDescent="0.2">
      <c r="A249" t="s">
        <v>45</v>
      </c>
      <c r="E249"/>
      <c r="F249" s="46">
        <v>-3.4984255510571303</v>
      </c>
      <c r="G249" s="46">
        <v>-89352.978710676485</v>
      </c>
    </row>
    <row r="250" spans="1:8" x14ac:dyDescent="0.2">
      <c r="E250"/>
      <c r="F250"/>
    </row>
    <row r="251" spans="1:8" x14ac:dyDescent="0.2">
      <c r="E251"/>
      <c r="F251"/>
    </row>
    <row r="252" spans="1:8" x14ac:dyDescent="0.2">
      <c r="E252"/>
      <c r="F252"/>
    </row>
    <row r="253" spans="1:8" x14ac:dyDescent="0.2">
      <c r="E253"/>
      <c r="F253"/>
    </row>
    <row r="254" spans="1:8" x14ac:dyDescent="0.2">
      <c r="E254"/>
      <c r="F254"/>
    </row>
    <row r="255" spans="1:8" x14ac:dyDescent="0.2">
      <c r="E255"/>
      <c r="F255"/>
    </row>
    <row r="256" spans="1:8" x14ac:dyDescent="0.2">
      <c r="E256"/>
      <c r="F256"/>
    </row>
    <row r="257" spans="5:6" x14ac:dyDescent="0.2">
      <c r="E257"/>
      <c r="F257"/>
    </row>
    <row r="258" spans="5:6" x14ac:dyDescent="0.2">
      <c r="E258"/>
      <c r="F258"/>
    </row>
    <row r="259" spans="5:6" x14ac:dyDescent="0.2">
      <c r="E259"/>
      <c r="F259"/>
    </row>
    <row r="260" spans="5:6" x14ac:dyDescent="0.2">
      <c r="E260"/>
      <c r="F260"/>
    </row>
    <row r="261" spans="5:6" x14ac:dyDescent="0.2">
      <c r="E261"/>
      <c r="F261"/>
    </row>
    <row r="262" spans="5:6" x14ac:dyDescent="0.2">
      <c r="E262"/>
      <c r="F262"/>
    </row>
    <row r="263" spans="5:6" hidden="1" outlineLevel="1" x14ac:dyDescent="0.2">
      <c r="E263"/>
      <c r="F263"/>
    </row>
    <row r="264" spans="5:6" hidden="1" outlineLevel="1" x14ac:dyDescent="0.2">
      <c r="E264"/>
      <c r="F264"/>
    </row>
    <row r="265" spans="5:6" hidden="1" outlineLevel="1" x14ac:dyDescent="0.2">
      <c r="E265"/>
      <c r="F265"/>
    </row>
    <row r="266" spans="5:6" hidden="1" outlineLevel="1" x14ac:dyDescent="0.2">
      <c r="E266"/>
      <c r="F266"/>
    </row>
    <row r="267" spans="5:6" hidden="1" outlineLevel="1" x14ac:dyDescent="0.2">
      <c r="E267"/>
      <c r="F267"/>
    </row>
    <row r="268" spans="5:6" hidden="1" outlineLevel="1" x14ac:dyDescent="0.2">
      <c r="E268"/>
      <c r="F268"/>
    </row>
    <row r="269" spans="5:6" hidden="1" outlineLevel="1" x14ac:dyDescent="0.2">
      <c r="E269"/>
      <c r="F269"/>
    </row>
    <row r="270" spans="5:6" hidden="1" outlineLevel="1" x14ac:dyDescent="0.2">
      <c r="E270"/>
      <c r="F270"/>
    </row>
    <row r="271" spans="5:6" hidden="1" outlineLevel="1" x14ac:dyDescent="0.2">
      <c r="E271"/>
      <c r="F271"/>
    </row>
    <row r="272" spans="5:6" hidden="1" outlineLevel="1" x14ac:dyDescent="0.2">
      <c r="E272"/>
      <c r="F272"/>
    </row>
    <row r="273" spans="5:6" hidden="1" outlineLevel="1" x14ac:dyDescent="0.2">
      <c r="E273"/>
      <c r="F273"/>
    </row>
    <row r="274" spans="5:6" hidden="1" outlineLevel="1" x14ac:dyDescent="0.2">
      <c r="E274"/>
      <c r="F274"/>
    </row>
    <row r="275" spans="5:6" hidden="1" outlineLevel="1" x14ac:dyDescent="0.2">
      <c r="E275"/>
      <c r="F275"/>
    </row>
    <row r="276" spans="5:6" hidden="1" outlineLevel="1" x14ac:dyDescent="0.2">
      <c r="E276"/>
      <c r="F276"/>
    </row>
    <row r="277" spans="5:6" hidden="1" outlineLevel="1" x14ac:dyDescent="0.2">
      <c r="E277"/>
      <c r="F277"/>
    </row>
    <row r="278" spans="5:6" hidden="1" outlineLevel="1" x14ac:dyDescent="0.2">
      <c r="E278"/>
      <c r="F278"/>
    </row>
    <row r="279" spans="5:6" hidden="1" outlineLevel="1" x14ac:dyDescent="0.2">
      <c r="E279"/>
      <c r="F279"/>
    </row>
    <row r="280" spans="5:6" hidden="1" outlineLevel="1" x14ac:dyDescent="0.2">
      <c r="E280"/>
      <c r="F280"/>
    </row>
    <row r="281" spans="5:6" hidden="1" outlineLevel="1" x14ac:dyDescent="0.2">
      <c r="E281"/>
      <c r="F281"/>
    </row>
    <row r="282" spans="5:6" hidden="1" outlineLevel="1" x14ac:dyDescent="0.2">
      <c r="E282"/>
      <c r="F282"/>
    </row>
    <row r="283" spans="5:6" hidden="1" outlineLevel="1" x14ac:dyDescent="0.2">
      <c r="E283"/>
      <c r="F283"/>
    </row>
    <row r="284" spans="5:6" hidden="1" outlineLevel="1" x14ac:dyDescent="0.2">
      <c r="E284"/>
      <c r="F284"/>
    </row>
    <row r="285" spans="5:6" hidden="1" outlineLevel="1" x14ac:dyDescent="0.2">
      <c r="E285"/>
      <c r="F285"/>
    </row>
    <row r="286" spans="5:6" hidden="1" outlineLevel="1" x14ac:dyDescent="0.2">
      <c r="E286"/>
      <c r="F286"/>
    </row>
    <row r="287" spans="5:6" hidden="1" outlineLevel="1" x14ac:dyDescent="0.2">
      <c r="E287"/>
      <c r="F287"/>
    </row>
    <row r="288" spans="5:6" hidden="1" outlineLevel="1" x14ac:dyDescent="0.2">
      <c r="E288"/>
      <c r="F288"/>
    </row>
    <row r="289" spans="1:8" hidden="1" outlineLevel="1" x14ac:dyDescent="0.2">
      <c r="E289"/>
      <c r="F289"/>
    </row>
    <row r="290" spans="1:8" hidden="1" outlineLevel="1" x14ac:dyDescent="0.2">
      <c r="E290"/>
      <c r="F290"/>
    </row>
    <row r="291" spans="1:8" hidden="1" outlineLevel="1" x14ac:dyDescent="0.2">
      <c r="E291"/>
      <c r="F291"/>
    </row>
    <row r="292" spans="1:8" hidden="1" outlineLevel="1" x14ac:dyDescent="0.2">
      <c r="E292"/>
      <c r="F292"/>
    </row>
    <row r="293" spans="1:8" collapsed="1" x14ac:dyDescent="0.2"/>
    <row r="294" spans="1:8" x14ac:dyDescent="0.2">
      <c r="A294" s="3" t="s">
        <v>73</v>
      </c>
      <c r="B294" s="3" t="s">
        <v>126</v>
      </c>
      <c r="C294" s="3" t="s">
        <v>128</v>
      </c>
      <c r="D294" s="3" t="s">
        <v>127</v>
      </c>
      <c r="E294" s="3" t="s">
        <v>3</v>
      </c>
      <c r="F294" t="s">
        <v>136</v>
      </c>
      <c r="G294" t="s">
        <v>137</v>
      </c>
      <c r="H294" s="6" t="s">
        <v>103</v>
      </c>
    </row>
    <row r="295" spans="1:8" x14ac:dyDescent="0.2">
      <c r="A295" t="s">
        <v>93</v>
      </c>
      <c r="B295" t="s">
        <v>144</v>
      </c>
      <c r="C295" t="s">
        <v>301</v>
      </c>
      <c r="D295" t="s">
        <v>300</v>
      </c>
      <c r="E295">
        <v>1</v>
      </c>
      <c r="F295" s="46">
        <v>1.7728369698443216</v>
      </c>
      <c r="G295" s="46">
        <v>127589.76203709867</v>
      </c>
    </row>
    <row r="296" spans="1:8" x14ac:dyDescent="0.2">
      <c r="A296" t="s">
        <v>93</v>
      </c>
      <c r="B296" t="s">
        <v>144</v>
      </c>
      <c r="C296" t="s">
        <v>320</v>
      </c>
      <c r="D296" t="s">
        <v>300</v>
      </c>
      <c r="E296">
        <v>2</v>
      </c>
      <c r="F296" s="46">
        <v>1.7728369698443216</v>
      </c>
      <c r="G296" s="46">
        <v>28254.878318986754</v>
      </c>
    </row>
    <row r="297" spans="1:8" x14ac:dyDescent="0.2">
      <c r="A297" t="s">
        <v>45</v>
      </c>
      <c r="E297"/>
      <c r="F297" s="46">
        <v>3.5456739396886432</v>
      </c>
      <c r="G297" s="46">
        <v>155844.64035608544</v>
      </c>
    </row>
    <row r="298" spans="1:8" x14ac:dyDescent="0.2">
      <c r="E298"/>
      <c r="F298"/>
    </row>
    <row r="299" spans="1:8" x14ac:dyDescent="0.2">
      <c r="E299"/>
      <c r="F299"/>
    </row>
    <row r="300" spans="1:8" x14ac:dyDescent="0.2">
      <c r="E300"/>
      <c r="F300"/>
    </row>
    <row r="301" spans="1:8" x14ac:dyDescent="0.2">
      <c r="E301"/>
      <c r="F301"/>
    </row>
    <row r="302" spans="1:8" x14ac:dyDescent="0.2">
      <c r="E302"/>
      <c r="F302"/>
    </row>
    <row r="303" spans="1:8" x14ac:dyDescent="0.2">
      <c r="E303"/>
      <c r="F303"/>
    </row>
    <row r="304" spans="1:8" x14ac:dyDescent="0.2">
      <c r="E304"/>
      <c r="F304"/>
    </row>
    <row r="305" spans="5:6" x14ac:dyDescent="0.2">
      <c r="E305"/>
      <c r="F305"/>
    </row>
    <row r="306" spans="5:6" x14ac:dyDescent="0.2">
      <c r="E306"/>
      <c r="F306"/>
    </row>
    <row r="307" spans="5:6" x14ac:dyDescent="0.2">
      <c r="E307"/>
      <c r="F307"/>
    </row>
    <row r="308" spans="5:6" x14ac:dyDescent="0.2">
      <c r="E308"/>
      <c r="F308"/>
    </row>
    <row r="309" spans="5:6" x14ac:dyDescent="0.2">
      <c r="E309"/>
      <c r="F309"/>
    </row>
    <row r="310" spans="5:6" x14ac:dyDescent="0.2">
      <c r="E310"/>
      <c r="F310"/>
    </row>
    <row r="311" spans="5:6" x14ac:dyDescent="0.2">
      <c r="E311"/>
      <c r="F311"/>
    </row>
    <row r="312" spans="5:6" x14ac:dyDescent="0.2">
      <c r="E312"/>
      <c r="F312"/>
    </row>
    <row r="313" spans="5:6" hidden="1" outlineLevel="1" x14ac:dyDescent="0.2">
      <c r="E313"/>
      <c r="F313"/>
    </row>
    <row r="314" spans="5:6" hidden="1" outlineLevel="1" x14ac:dyDescent="0.2">
      <c r="E314"/>
      <c r="F314"/>
    </row>
    <row r="315" spans="5:6" hidden="1" outlineLevel="1" x14ac:dyDescent="0.2">
      <c r="E315"/>
      <c r="F315"/>
    </row>
    <row r="316" spans="5:6" hidden="1" outlineLevel="1" x14ac:dyDescent="0.2">
      <c r="E316"/>
      <c r="F316"/>
    </row>
    <row r="317" spans="5:6" hidden="1" outlineLevel="1" x14ac:dyDescent="0.2">
      <c r="E317"/>
      <c r="F317"/>
    </row>
    <row r="318" spans="5:6" hidden="1" outlineLevel="1" x14ac:dyDescent="0.2"/>
    <row r="319" spans="5:6" hidden="1" outlineLevel="1" x14ac:dyDescent="0.2"/>
    <row r="320" spans="5:6" hidden="1" outlineLevel="1" x14ac:dyDescent="0.2"/>
    <row r="321" hidden="1" outlineLevel="1" x14ac:dyDescent="0.2"/>
    <row r="322" hidden="1" outlineLevel="1" x14ac:dyDescent="0.2"/>
    <row r="323" hidden="1" outlineLevel="1" x14ac:dyDescent="0.2"/>
    <row r="324" hidden="1" outlineLevel="1" x14ac:dyDescent="0.2"/>
    <row r="325" hidden="1" outlineLevel="1" x14ac:dyDescent="0.2"/>
    <row r="326" hidden="1" outlineLevel="1" x14ac:dyDescent="0.2"/>
    <row r="327" hidden="1" outlineLevel="1" x14ac:dyDescent="0.2"/>
    <row r="328" hidden="1" outlineLevel="1" x14ac:dyDescent="0.2"/>
    <row r="329" hidden="1" outlineLevel="1" x14ac:dyDescent="0.2"/>
    <row r="330" hidden="1" outlineLevel="1" x14ac:dyDescent="0.2"/>
    <row r="331" hidden="1" outlineLevel="1" x14ac:dyDescent="0.2"/>
    <row r="332" hidden="1" outlineLevel="1" x14ac:dyDescent="0.2"/>
    <row r="333" hidden="1" outlineLevel="1" x14ac:dyDescent="0.2"/>
    <row r="334" hidden="1" outlineLevel="1" x14ac:dyDescent="0.2"/>
    <row r="335" hidden="1" outlineLevel="1" x14ac:dyDescent="0.2"/>
    <row r="336" hidden="1" outlineLevel="1" x14ac:dyDescent="0.2"/>
    <row r="337" spans="1:8" hidden="1" outlineLevel="1" x14ac:dyDescent="0.2"/>
    <row r="338" spans="1:8" hidden="1" outlineLevel="1" x14ac:dyDescent="0.2"/>
    <row r="339" spans="1:8" hidden="1" outlineLevel="1" x14ac:dyDescent="0.2"/>
    <row r="340" spans="1:8" hidden="1" outlineLevel="1" x14ac:dyDescent="0.2"/>
    <row r="341" spans="1:8" hidden="1" outlineLevel="1" x14ac:dyDescent="0.2"/>
    <row r="342" spans="1:8" hidden="1" outlineLevel="1" x14ac:dyDescent="0.2"/>
    <row r="343" spans="1:8" collapsed="1" x14ac:dyDescent="0.2"/>
    <row r="345" spans="1:8" x14ac:dyDescent="0.2">
      <c r="A345" s="3" t="s">
        <v>73</v>
      </c>
      <c r="B345" s="3" t="s">
        <v>316</v>
      </c>
      <c r="C345" s="3" t="s">
        <v>121</v>
      </c>
      <c r="D345" s="3" t="s">
        <v>122</v>
      </c>
      <c r="E345" s="3" t="s">
        <v>3</v>
      </c>
      <c r="F345" t="s">
        <v>140</v>
      </c>
      <c r="G345" t="s">
        <v>141</v>
      </c>
      <c r="H345" s="6" t="s">
        <v>104</v>
      </c>
    </row>
    <row r="346" spans="1:8" x14ac:dyDescent="0.2">
      <c r="A346" t="s">
        <v>93</v>
      </c>
      <c r="B346" t="s">
        <v>153</v>
      </c>
      <c r="C346" t="s">
        <v>217</v>
      </c>
      <c r="D346" t="s">
        <v>204</v>
      </c>
      <c r="E346">
        <v>1</v>
      </c>
      <c r="F346" s="46">
        <v>-1.7728369698443216</v>
      </c>
      <c r="G346" s="46">
        <v>-127589.76203709867</v>
      </c>
    </row>
    <row r="347" spans="1:8" x14ac:dyDescent="0.2">
      <c r="A347" t="s">
        <v>93</v>
      </c>
      <c r="B347" t="s">
        <v>153</v>
      </c>
      <c r="C347" t="s">
        <v>219</v>
      </c>
      <c r="D347" t="s">
        <v>204</v>
      </c>
      <c r="E347">
        <v>2</v>
      </c>
      <c r="F347" s="46">
        <v>-1.7728369698443216</v>
      </c>
      <c r="G347" s="46">
        <v>-28254.878318986754</v>
      </c>
    </row>
    <row r="348" spans="1:8" x14ac:dyDescent="0.2">
      <c r="A348" t="s">
        <v>45</v>
      </c>
      <c r="E348"/>
      <c r="F348" s="46">
        <v>-3.5456739396886432</v>
      </c>
      <c r="G348" s="46">
        <v>-155844.64035608544</v>
      </c>
    </row>
    <row r="349" spans="1:8" x14ac:dyDescent="0.2">
      <c r="E349"/>
      <c r="F349"/>
    </row>
    <row r="350" spans="1:8" x14ac:dyDescent="0.2">
      <c r="E350"/>
      <c r="F350"/>
    </row>
    <row r="351" spans="1:8" x14ac:dyDescent="0.2">
      <c r="E351"/>
      <c r="F351"/>
    </row>
    <row r="352" spans="1:8" x14ac:dyDescent="0.2">
      <c r="E352"/>
      <c r="F352"/>
    </row>
    <row r="353" spans="5:6" x14ac:dyDescent="0.2">
      <c r="E353"/>
      <c r="F353"/>
    </row>
    <row r="354" spans="5:6" x14ac:dyDescent="0.2">
      <c r="E354"/>
      <c r="F354"/>
    </row>
    <row r="355" spans="5:6" x14ac:dyDescent="0.2">
      <c r="E355"/>
      <c r="F355"/>
    </row>
    <row r="356" spans="5:6" x14ac:dyDescent="0.2">
      <c r="E356"/>
      <c r="F356"/>
    </row>
    <row r="357" spans="5:6" x14ac:dyDescent="0.2">
      <c r="E357"/>
      <c r="F357"/>
    </row>
    <row r="358" spans="5:6" x14ac:dyDescent="0.2">
      <c r="E358"/>
      <c r="F358"/>
    </row>
    <row r="359" spans="5:6" x14ac:dyDescent="0.2">
      <c r="E359"/>
      <c r="F359"/>
    </row>
    <row r="360" spans="5:6" x14ac:dyDescent="0.2">
      <c r="E360"/>
      <c r="F360"/>
    </row>
    <row r="361" spans="5:6" x14ac:dyDescent="0.2">
      <c r="E361"/>
      <c r="F361"/>
    </row>
    <row r="362" spans="5:6" x14ac:dyDescent="0.2">
      <c r="E362"/>
      <c r="F362"/>
    </row>
    <row r="363" spans="5:6" x14ac:dyDescent="0.2">
      <c r="E363"/>
      <c r="F363"/>
    </row>
    <row r="364" spans="5:6" hidden="1" outlineLevel="1" x14ac:dyDescent="0.2">
      <c r="E364"/>
      <c r="F364"/>
    </row>
    <row r="365" spans="5:6" hidden="1" outlineLevel="1" x14ac:dyDescent="0.2">
      <c r="E365"/>
      <c r="F365"/>
    </row>
    <row r="366" spans="5:6" hidden="1" outlineLevel="1" x14ac:dyDescent="0.2">
      <c r="E366"/>
      <c r="F366"/>
    </row>
    <row r="367" spans="5:6" hidden="1" outlineLevel="1" x14ac:dyDescent="0.2">
      <c r="E367"/>
      <c r="F367"/>
    </row>
    <row r="368" spans="5:6" hidden="1" outlineLevel="1" x14ac:dyDescent="0.2">
      <c r="E368"/>
      <c r="F368"/>
    </row>
    <row r="369" spans="5:6" hidden="1" outlineLevel="1" x14ac:dyDescent="0.2">
      <c r="E369"/>
      <c r="F369"/>
    </row>
    <row r="370" spans="5:6" hidden="1" outlineLevel="1" x14ac:dyDescent="0.2">
      <c r="E370"/>
      <c r="F370"/>
    </row>
    <row r="371" spans="5:6" hidden="1" outlineLevel="1" x14ac:dyDescent="0.2">
      <c r="E371"/>
      <c r="F371"/>
    </row>
    <row r="372" spans="5:6" hidden="1" outlineLevel="1" x14ac:dyDescent="0.2">
      <c r="E372"/>
      <c r="F372"/>
    </row>
    <row r="373" spans="5:6" hidden="1" outlineLevel="1" x14ac:dyDescent="0.2">
      <c r="E373"/>
      <c r="F373"/>
    </row>
    <row r="374" spans="5:6" hidden="1" outlineLevel="1" x14ac:dyDescent="0.2">
      <c r="E374"/>
      <c r="F374"/>
    </row>
    <row r="375" spans="5:6" hidden="1" outlineLevel="1" x14ac:dyDescent="0.2">
      <c r="E375"/>
      <c r="F375"/>
    </row>
    <row r="376" spans="5:6" hidden="1" outlineLevel="1" x14ac:dyDescent="0.2">
      <c r="E376"/>
      <c r="F376"/>
    </row>
    <row r="377" spans="5:6" hidden="1" outlineLevel="1" x14ac:dyDescent="0.2">
      <c r="E377"/>
      <c r="F377"/>
    </row>
    <row r="378" spans="5:6" hidden="1" outlineLevel="1" x14ac:dyDescent="0.2">
      <c r="E378"/>
      <c r="F378"/>
    </row>
    <row r="379" spans="5:6" hidden="1" outlineLevel="1" x14ac:dyDescent="0.2">
      <c r="E379"/>
      <c r="F379"/>
    </row>
    <row r="380" spans="5:6" hidden="1" outlineLevel="1" x14ac:dyDescent="0.2">
      <c r="E380"/>
      <c r="F380"/>
    </row>
    <row r="381" spans="5:6" hidden="1" outlineLevel="1" x14ac:dyDescent="0.2">
      <c r="E381"/>
      <c r="F381"/>
    </row>
    <row r="382" spans="5:6" hidden="1" outlineLevel="1" x14ac:dyDescent="0.2">
      <c r="E382"/>
      <c r="F382"/>
    </row>
    <row r="383" spans="5:6" hidden="1" outlineLevel="1" x14ac:dyDescent="0.2">
      <c r="E383"/>
      <c r="F383"/>
    </row>
    <row r="384" spans="5:6" hidden="1" outlineLevel="1" x14ac:dyDescent="0.2">
      <c r="E384"/>
      <c r="F384"/>
    </row>
    <row r="385" spans="1:8" hidden="1" outlineLevel="1" x14ac:dyDescent="0.2">
      <c r="E385"/>
      <c r="F385"/>
    </row>
    <row r="386" spans="1:8" hidden="1" outlineLevel="1" x14ac:dyDescent="0.2">
      <c r="E386"/>
      <c r="F386"/>
    </row>
    <row r="387" spans="1:8" hidden="1" outlineLevel="1" x14ac:dyDescent="0.2">
      <c r="E387"/>
      <c r="F387"/>
    </row>
    <row r="388" spans="1:8" hidden="1" outlineLevel="1" x14ac:dyDescent="0.2">
      <c r="E388"/>
      <c r="F388"/>
    </row>
    <row r="389" spans="1:8" hidden="1" outlineLevel="1" x14ac:dyDescent="0.2">
      <c r="E389"/>
      <c r="F389"/>
    </row>
    <row r="390" spans="1:8" hidden="1" outlineLevel="1" x14ac:dyDescent="0.2">
      <c r="E390"/>
      <c r="F390"/>
    </row>
    <row r="391" spans="1:8" hidden="1" outlineLevel="1" x14ac:dyDescent="0.2">
      <c r="E391"/>
      <c r="F391"/>
    </row>
    <row r="392" spans="1:8" hidden="1" outlineLevel="1" x14ac:dyDescent="0.2">
      <c r="E392"/>
      <c r="F392"/>
    </row>
    <row r="393" spans="1:8" hidden="1" outlineLevel="1" x14ac:dyDescent="0.2">
      <c r="E393"/>
      <c r="F393"/>
    </row>
    <row r="394" spans="1:8" collapsed="1" x14ac:dyDescent="0.2"/>
    <row r="395" spans="1:8" x14ac:dyDescent="0.2">
      <c r="A395" s="3" t="s">
        <v>73</v>
      </c>
      <c r="B395" s="3" t="s">
        <v>126</v>
      </c>
      <c r="C395" s="3" t="s">
        <v>128</v>
      </c>
      <c r="D395" s="3" t="s">
        <v>127</v>
      </c>
      <c r="E395" s="3" t="s">
        <v>3</v>
      </c>
      <c r="F395" t="s">
        <v>136</v>
      </c>
      <c r="G395" t="s">
        <v>137</v>
      </c>
      <c r="H395" s="6" t="s">
        <v>106</v>
      </c>
    </row>
    <row r="396" spans="1:8" x14ac:dyDescent="0.2">
      <c r="A396" t="s">
        <v>94</v>
      </c>
      <c r="B396" t="s">
        <v>152</v>
      </c>
      <c r="C396" t="s">
        <v>299</v>
      </c>
      <c r="D396" t="s">
        <v>298</v>
      </c>
      <c r="E396">
        <v>1</v>
      </c>
      <c r="F396" s="46">
        <v>0.53981106612685559</v>
      </c>
      <c r="G396" s="46">
        <v>38849.802121492372</v>
      </c>
    </row>
    <row r="397" spans="1:8" x14ac:dyDescent="0.2">
      <c r="A397" t="s">
        <v>94</v>
      </c>
      <c r="B397" t="s">
        <v>152</v>
      </c>
      <c r="C397" t="s">
        <v>317</v>
      </c>
      <c r="D397" t="s">
        <v>298</v>
      </c>
      <c r="E397">
        <v>2</v>
      </c>
      <c r="F397" s="46">
        <v>2.1592442645074224</v>
      </c>
      <c r="G397" s="46">
        <v>34413.307592510704</v>
      </c>
    </row>
    <row r="398" spans="1:8" x14ac:dyDescent="0.2">
      <c r="A398" t="s">
        <v>45</v>
      </c>
      <c r="E398"/>
      <c r="F398" s="46">
        <v>2.6990553306342777</v>
      </c>
      <c r="G398" s="46">
        <v>73263.109714003076</v>
      </c>
    </row>
    <row r="399" spans="1:8" x14ac:dyDescent="0.2">
      <c r="E399"/>
      <c r="F399"/>
    </row>
    <row r="400" spans="1:8" x14ac:dyDescent="0.2">
      <c r="E400"/>
      <c r="F400"/>
    </row>
    <row r="401" spans="5:6" x14ac:dyDescent="0.2">
      <c r="E401"/>
      <c r="F401"/>
    </row>
    <row r="402" spans="5:6" x14ac:dyDescent="0.2">
      <c r="E402"/>
      <c r="F402"/>
    </row>
    <row r="403" spans="5:6" x14ac:dyDescent="0.2">
      <c r="E403"/>
      <c r="F403"/>
    </row>
    <row r="404" spans="5:6" x14ac:dyDescent="0.2">
      <c r="E404"/>
      <c r="F404"/>
    </row>
    <row r="405" spans="5:6" x14ac:dyDescent="0.2">
      <c r="E405"/>
      <c r="F405"/>
    </row>
    <row r="406" spans="5:6" x14ac:dyDescent="0.2">
      <c r="E406"/>
      <c r="F406"/>
    </row>
    <row r="407" spans="5:6" x14ac:dyDescent="0.2">
      <c r="E407"/>
      <c r="F407"/>
    </row>
    <row r="408" spans="5:6" x14ac:dyDescent="0.2">
      <c r="E408"/>
      <c r="F408"/>
    </row>
    <row r="409" spans="5:6" hidden="1" outlineLevel="1" x14ac:dyDescent="0.2">
      <c r="E409"/>
      <c r="F409"/>
    </row>
    <row r="410" spans="5:6" hidden="1" outlineLevel="1" x14ac:dyDescent="0.2">
      <c r="E410"/>
      <c r="F410"/>
    </row>
    <row r="411" spans="5:6" hidden="1" outlineLevel="1" x14ac:dyDescent="0.2"/>
    <row r="412" spans="5:6" hidden="1" outlineLevel="1" x14ac:dyDescent="0.2"/>
    <row r="413" spans="5:6" hidden="1" outlineLevel="1" x14ac:dyDescent="0.2"/>
    <row r="414" spans="5:6" hidden="1" outlineLevel="1" x14ac:dyDescent="0.2"/>
    <row r="415" spans="5:6" hidden="1" outlineLevel="1" x14ac:dyDescent="0.2"/>
    <row r="416" spans="5:6" hidden="1" outlineLevel="1" x14ac:dyDescent="0.2"/>
    <row r="417" hidden="1" outlineLevel="1" x14ac:dyDescent="0.2"/>
    <row r="418" hidden="1" outlineLevel="1" x14ac:dyDescent="0.2"/>
    <row r="419" hidden="1" outlineLevel="1" x14ac:dyDescent="0.2"/>
    <row r="420" hidden="1" outlineLevel="1" x14ac:dyDescent="0.2"/>
    <row r="421" hidden="1" outlineLevel="1" x14ac:dyDescent="0.2"/>
    <row r="422" hidden="1" outlineLevel="1" x14ac:dyDescent="0.2"/>
    <row r="423" hidden="1" outlineLevel="1" x14ac:dyDescent="0.2"/>
    <row r="424" hidden="1" outlineLevel="1" x14ac:dyDescent="0.2"/>
    <row r="425" hidden="1" outlineLevel="1" x14ac:dyDescent="0.2"/>
    <row r="426" hidden="1" outlineLevel="1" x14ac:dyDescent="0.2"/>
    <row r="427" hidden="1" outlineLevel="1" x14ac:dyDescent="0.2"/>
    <row r="428" hidden="1" outlineLevel="1" x14ac:dyDescent="0.2"/>
    <row r="429" hidden="1" outlineLevel="1" x14ac:dyDescent="0.2"/>
    <row r="430" hidden="1" outlineLevel="1" x14ac:dyDescent="0.2"/>
    <row r="431" hidden="1" outlineLevel="1" x14ac:dyDescent="0.2"/>
    <row r="432" hidden="1" outlineLevel="1" x14ac:dyDescent="0.2"/>
    <row r="433" spans="1:8" hidden="1" outlineLevel="1" x14ac:dyDescent="0.2"/>
    <row r="434" spans="1:8" hidden="1" outlineLevel="1" x14ac:dyDescent="0.2"/>
    <row r="435" spans="1:8" hidden="1" outlineLevel="1" x14ac:dyDescent="0.2"/>
    <row r="436" spans="1:8" hidden="1" outlineLevel="1" x14ac:dyDescent="0.2"/>
    <row r="437" spans="1:8" hidden="1" outlineLevel="1" x14ac:dyDescent="0.2"/>
    <row r="438" spans="1:8" hidden="1" outlineLevel="1" x14ac:dyDescent="0.2"/>
    <row r="439" spans="1:8" hidden="1" outlineLevel="1" x14ac:dyDescent="0.2"/>
    <row r="440" spans="1:8" hidden="1" outlineLevel="1" x14ac:dyDescent="0.2"/>
    <row r="441" spans="1:8" hidden="1" outlineLevel="1" x14ac:dyDescent="0.2"/>
    <row r="442" spans="1:8" hidden="1" outlineLevel="1" x14ac:dyDescent="0.2"/>
    <row r="443" spans="1:8" hidden="1" outlineLevel="1" x14ac:dyDescent="0.2"/>
    <row r="444" spans="1:8" collapsed="1" x14ac:dyDescent="0.2"/>
    <row r="446" spans="1:8" x14ac:dyDescent="0.2">
      <c r="A446" s="3" t="s">
        <v>73</v>
      </c>
      <c r="B446" s="3" t="s">
        <v>316</v>
      </c>
      <c r="C446" s="3" t="s">
        <v>121</v>
      </c>
      <c r="D446" s="3" t="s">
        <v>122</v>
      </c>
      <c r="E446" s="3" t="s">
        <v>3</v>
      </c>
      <c r="F446" t="s">
        <v>140</v>
      </c>
      <c r="G446" t="s">
        <v>141</v>
      </c>
      <c r="H446" s="6" t="s">
        <v>105</v>
      </c>
    </row>
    <row r="447" spans="1:8" x14ac:dyDescent="0.2">
      <c r="A447" t="s">
        <v>94</v>
      </c>
      <c r="B447" t="s">
        <v>153</v>
      </c>
      <c r="C447" t="s">
        <v>217</v>
      </c>
      <c r="D447" t="s">
        <v>204</v>
      </c>
      <c r="E447">
        <v>1</v>
      </c>
      <c r="F447" s="46">
        <v>-0.53981106612685559</v>
      </c>
      <c r="G447" s="46">
        <v>-38849.802121492372</v>
      </c>
    </row>
    <row r="448" spans="1:8" x14ac:dyDescent="0.2">
      <c r="A448" t="s">
        <v>94</v>
      </c>
      <c r="B448" t="s">
        <v>153</v>
      </c>
      <c r="C448" t="s">
        <v>219</v>
      </c>
      <c r="D448" t="s">
        <v>204</v>
      </c>
      <c r="E448">
        <v>2</v>
      </c>
      <c r="F448" s="46">
        <v>-2.1592442645074224</v>
      </c>
      <c r="G448" s="46">
        <v>-34413.307592510704</v>
      </c>
    </row>
    <row r="449" spans="1:7" x14ac:dyDescent="0.2">
      <c r="A449" t="s">
        <v>45</v>
      </c>
      <c r="E449"/>
      <c r="F449" s="46">
        <v>-2.6990553306342777</v>
      </c>
      <c r="G449" s="46">
        <v>-73263.109714003076</v>
      </c>
    </row>
    <row r="450" spans="1:7" x14ac:dyDescent="0.2">
      <c r="E450"/>
      <c r="F450"/>
    </row>
    <row r="451" spans="1:7" x14ac:dyDescent="0.2">
      <c r="E451"/>
      <c r="F451"/>
    </row>
    <row r="452" spans="1:7" x14ac:dyDescent="0.2">
      <c r="E452"/>
      <c r="F452"/>
    </row>
    <row r="453" spans="1:7" x14ac:dyDescent="0.2">
      <c r="E453"/>
      <c r="F453"/>
    </row>
    <row r="454" spans="1:7" hidden="1" outlineLevel="1" x14ac:dyDescent="0.2">
      <c r="E454"/>
      <c r="F454"/>
    </row>
    <row r="455" spans="1:7" hidden="1" outlineLevel="1" x14ac:dyDescent="0.2">
      <c r="E455"/>
      <c r="F455"/>
    </row>
    <row r="456" spans="1:7" hidden="1" outlineLevel="1" collapsed="1" x14ac:dyDescent="0.2">
      <c r="E456"/>
      <c r="F456"/>
    </row>
    <row r="457" spans="1:7" hidden="1" outlineLevel="1" x14ac:dyDescent="0.2">
      <c r="E457"/>
      <c r="F457"/>
    </row>
    <row r="458" spans="1:7" hidden="1" outlineLevel="1" x14ac:dyDescent="0.2">
      <c r="E458"/>
      <c r="F458"/>
    </row>
    <row r="459" spans="1:7" hidden="1" outlineLevel="1" x14ac:dyDescent="0.2"/>
    <row r="460" spans="1:7" hidden="1" outlineLevel="1" x14ac:dyDescent="0.2"/>
    <row r="461" spans="1:7" hidden="1" outlineLevel="1" x14ac:dyDescent="0.2"/>
    <row r="462" spans="1:7" hidden="1" outlineLevel="1" x14ac:dyDescent="0.2"/>
    <row r="463" spans="1:7" hidden="1" outlineLevel="1" x14ac:dyDescent="0.2"/>
    <row r="464" spans="1:7" hidden="1" outlineLevel="1" x14ac:dyDescent="0.2"/>
    <row r="465" hidden="1" outlineLevel="1" x14ac:dyDescent="0.2"/>
    <row r="466" hidden="1" outlineLevel="1" x14ac:dyDescent="0.2"/>
    <row r="467" hidden="1" outlineLevel="1" x14ac:dyDescent="0.2"/>
    <row r="468" hidden="1" outlineLevel="1" x14ac:dyDescent="0.2"/>
    <row r="469" hidden="1" outlineLevel="1" x14ac:dyDescent="0.2"/>
    <row r="470" hidden="1" outlineLevel="1" x14ac:dyDescent="0.2"/>
    <row r="471" hidden="1" outlineLevel="1" x14ac:dyDescent="0.2"/>
    <row r="472" hidden="1" outlineLevel="1" x14ac:dyDescent="0.2"/>
    <row r="473" hidden="1" outlineLevel="1" x14ac:dyDescent="0.2"/>
    <row r="474" hidden="1" outlineLevel="1" x14ac:dyDescent="0.2"/>
    <row r="475" hidden="1" outlineLevel="1" x14ac:dyDescent="0.2"/>
    <row r="476" hidden="1" outlineLevel="1" x14ac:dyDescent="0.2"/>
    <row r="477" hidden="1" outlineLevel="1" x14ac:dyDescent="0.2"/>
    <row r="478" hidden="1" outlineLevel="1" x14ac:dyDescent="0.2"/>
    <row r="479" hidden="1" outlineLevel="1" x14ac:dyDescent="0.2"/>
    <row r="480" hidden="1" outlineLevel="1" x14ac:dyDescent="0.2"/>
    <row r="481" spans="1:8" hidden="1" outlineLevel="1" x14ac:dyDescent="0.2"/>
    <row r="482" spans="1:8" hidden="1" outlineLevel="1" x14ac:dyDescent="0.2"/>
    <row r="483" spans="1:8" hidden="1" outlineLevel="1" x14ac:dyDescent="0.2"/>
    <row r="484" spans="1:8" hidden="1" outlineLevel="1" x14ac:dyDescent="0.2"/>
    <row r="485" spans="1:8" hidden="1" outlineLevel="1" x14ac:dyDescent="0.2"/>
    <row r="486" spans="1:8" hidden="1" outlineLevel="1" x14ac:dyDescent="0.2"/>
    <row r="487" spans="1:8" hidden="1" outlineLevel="1" x14ac:dyDescent="0.2"/>
    <row r="488" spans="1:8" hidden="1" outlineLevel="1" x14ac:dyDescent="0.2"/>
    <row r="489" spans="1:8" hidden="1" outlineLevel="1" x14ac:dyDescent="0.2"/>
    <row r="490" spans="1:8" hidden="1" outlineLevel="1" x14ac:dyDescent="0.2"/>
    <row r="491" spans="1:8" hidden="1" outlineLevel="1" x14ac:dyDescent="0.2"/>
    <row r="492" spans="1:8" hidden="1" outlineLevel="1" x14ac:dyDescent="0.2"/>
    <row r="493" spans="1:8" hidden="1" outlineLevel="1" x14ac:dyDescent="0.2"/>
    <row r="494" spans="1:8" collapsed="1" x14ac:dyDescent="0.2"/>
    <row r="495" spans="1:8" x14ac:dyDescent="0.2">
      <c r="A495" s="3" t="s">
        <v>73</v>
      </c>
      <c r="B495" s="3" t="s">
        <v>126</v>
      </c>
      <c r="C495" s="3" t="s">
        <v>128</v>
      </c>
      <c r="D495" s="3" t="s">
        <v>127</v>
      </c>
      <c r="E495" s="3" t="s">
        <v>3</v>
      </c>
      <c r="F495" t="s">
        <v>136</v>
      </c>
      <c r="G495" t="s">
        <v>137</v>
      </c>
      <c r="H495" s="6" t="s">
        <v>273</v>
      </c>
    </row>
    <row r="496" spans="1:8" x14ac:dyDescent="0.2">
      <c r="A496" t="s">
        <v>74</v>
      </c>
      <c r="B496" t="s">
        <v>260</v>
      </c>
      <c r="C496" t="s">
        <v>289</v>
      </c>
      <c r="D496" t="s">
        <v>292</v>
      </c>
      <c r="E496">
        <v>3</v>
      </c>
      <c r="F496" s="46">
        <v>1.6</v>
      </c>
      <c r="G496" s="46">
        <v>116670.43946427312</v>
      </c>
    </row>
    <row r="497" spans="1:7" x14ac:dyDescent="0.2">
      <c r="A497" t="s">
        <v>45</v>
      </c>
      <c r="E497"/>
      <c r="F497" s="46">
        <v>1.6</v>
      </c>
      <c r="G497" s="46">
        <v>116670.43946427312</v>
      </c>
    </row>
    <row r="498" spans="1:7" x14ac:dyDescent="0.2">
      <c r="E498"/>
      <c r="F498"/>
    </row>
    <row r="499" spans="1:7" x14ac:dyDescent="0.2">
      <c r="E499"/>
      <c r="F499"/>
    </row>
    <row r="500" spans="1:7" x14ac:dyDescent="0.2">
      <c r="E500"/>
      <c r="F500"/>
    </row>
    <row r="501" spans="1:7" x14ac:dyDescent="0.2">
      <c r="E501"/>
      <c r="F501"/>
    </row>
    <row r="502" spans="1:7" x14ac:dyDescent="0.2">
      <c r="E502"/>
      <c r="F502"/>
    </row>
    <row r="503" spans="1:7" x14ac:dyDescent="0.2">
      <c r="E503"/>
      <c r="F503"/>
    </row>
    <row r="504" spans="1:7" x14ac:dyDescent="0.2">
      <c r="E504"/>
      <c r="F504"/>
    </row>
    <row r="505" spans="1:7" x14ac:dyDescent="0.2">
      <c r="E505"/>
      <c r="F505"/>
    </row>
    <row r="506" spans="1:7" x14ac:dyDescent="0.2">
      <c r="E506"/>
      <c r="F506"/>
    </row>
    <row r="507" spans="1:7" x14ac:dyDescent="0.2">
      <c r="E507"/>
      <c r="F507"/>
    </row>
    <row r="508" spans="1:7" x14ac:dyDescent="0.2">
      <c r="E508"/>
      <c r="F508"/>
    </row>
    <row r="509" spans="1:7" x14ac:dyDescent="0.2">
      <c r="E509"/>
      <c r="F509"/>
    </row>
    <row r="510" spans="1:7" hidden="1" outlineLevel="1" x14ac:dyDescent="0.2">
      <c r="E510"/>
      <c r="F510"/>
    </row>
    <row r="511" spans="1:7" hidden="1" outlineLevel="1" x14ac:dyDescent="0.2">
      <c r="E511"/>
      <c r="F511"/>
    </row>
    <row r="512" spans="1:7" hidden="1" outlineLevel="1" x14ac:dyDescent="0.2">
      <c r="E512"/>
      <c r="F512"/>
    </row>
    <row r="513" spans="5:6" hidden="1" outlineLevel="1" x14ac:dyDescent="0.2">
      <c r="E513"/>
      <c r="F513"/>
    </row>
    <row r="514" spans="5:6" hidden="1" outlineLevel="1" x14ac:dyDescent="0.2">
      <c r="E514"/>
      <c r="F514"/>
    </row>
    <row r="515" spans="5:6" hidden="1" outlineLevel="1" x14ac:dyDescent="0.2">
      <c r="E515"/>
      <c r="F515"/>
    </row>
    <row r="516" spans="5:6" hidden="1" outlineLevel="1" x14ac:dyDescent="0.2">
      <c r="E516"/>
      <c r="F516"/>
    </row>
    <row r="517" spans="5:6" hidden="1" outlineLevel="1" x14ac:dyDescent="0.2">
      <c r="E517"/>
      <c r="F517"/>
    </row>
    <row r="518" spans="5:6" hidden="1" outlineLevel="1" x14ac:dyDescent="0.2">
      <c r="E518"/>
      <c r="F518"/>
    </row>
    <row r="519" spans="5:6" hidden="1" outlineLevel="1" x14ac:dyDescent="0.2">
      <c r="E519"/>
      <c r="F519"/>
    </row>
    <row r="520" spans="5:6" hidden="1" outlineLevel="1" x14ac:dyDescent="0.2">
      <c r="E520"/>
      <c r="F520"/>
    </row>
    <row r="521" spans="5:6" hidden="1" outlineLevel="1" x14ac:dyDescent="0.2">
      <c r="E521"/>
      <c r="F521"/>
    </row>
    <row r="522" spans="5:6" hidden="1" outlineLevel="1" x14ac:dyDescent="0.2">
      <c r="E522"/>
      <c r="F522"/>
    </row>
    <row r="523" spans="5:6" hidden="1" outlineLevel="1" x14ac:dyDescent="0.2">
      <c r="E523"/>
      <c r="F523"/>
    </row>
    <row r="524" spans="5:6" hidden="1" outlineLevel="1" x14ac:dyDescent="0.2">
      <c r="E524"/>
      <c r="F524"/>
    </row>
    <row r="525" spans="5:6" hidden="1" outlineLevel="1" x14ac:dyDescent="0.2">
      <c r="E525"/>
      <c r="F525"/>
    </row>
    <row r="526" spans="5:6" hidden="1" outlineLevel="1" x14ac:dyDescent="0.2">
      <c r="E526"/>
      <c r="F526"/>
    </row>
    <row r="527" spans="5:6" hidden="1" outlineLevel="1" x14ac:dyDescent="0.2">
      <c r="E527"/>
      <c r="F527"/>
    </row>
    <row r="528" spans="5:6" hidden="1" outlineLevel="1" x14ac:dyDescent="0.2">
      <c r="E528"/>
      <c r="F528"/>
    </row>
    <row r="529" spans="5:6" hidden="1" outlineLevel="1" x14ac:dyDescent="0.2">
      <c r="E529"/>
      <c r="F529"/>
    </row>
    <row r="530" spans="5:6" hidden="1" outlineLevel="1" x14ac:dyDescent="0.2">
      <c r="E530"/>
      <c r="F530"/>
    </row>
    <row r="531" spans="5:6" hidden="1" outlineLevel="1" x14ac:dyDescent="0.2">
      <c r="E531"/>
      <c r="F531"/>
    </row>
    <row r="532" spans="5:6" hidden="1" outlineLevel="1" x14ac:dyDescent="0.2">
      <c r="E532"/>
      <c r="F532"/>
    </row>
    <row r="533" spans="5:6" hidden="1" outlineLevel="1" x14ac:dyDescent="0.2">
      <c r="E533"/>
      <c r="F533"/>
    </row>
    <row r="534" spans="5:6" hidden="1" outlineLevel="1" x14ac:dyDescent="0.2">
      <c r="E534"/>
      <c r="F534"/>
    </row>
    <row r="535" spans="5:6" hidden="1" outlineLevel="1" x14ac:dyDescent="0.2">
      <c r="E535"/>
      <c r="F535"/>
    </row>
    <row r="536" spans="5:6" hidden="1" outlineLevel="1" x14ac:dyDescent="0.2">
      <c r="E536"/>
      <c r="F536"/>
    </row>
    <row r="537" spans="5:6" hidden="1" outlineLevel="1" x14ac:dyDescent="0.2">
      <c r="E537"/>
      <c r="F537"/>
    </row>
    <row r="538" spans="5:6" hidden="1" outlineLevel="1" x14ac:dyDescent="0.2">
      <c r="E538"/>
      <c r="F538"/>
    </row>
    <row r="539" spans="5:6" hidden="1" outlineLevel="1" x14ac:dyDescent="0.2">
      <c r="E539"/>
      <c r="F539"/>
    </row>
    <row r="540" spans="5:6" hidden="1" outlineLevel="1" x14ac:dyDescent="0.2">
      <c r="E540"/>
      <c r="F540"/>
    </row>
    <row r="541" spans="5:6" hidden="1" outlineLevel="1" x14ac:dyDescent="0.2">
      <c r="E541"/>
      <c r="F541"/>
    </row>
    <row r="542" spans="5:6" hidden="1" outlineLevel="1" x14ac:dyDescent="0.2">
      <c r="E542"/>
      <c r="F542"/>
    </row>
    <row r="543" spans="5:6" hidden="1" outlineLevel="1" x14ac:dyDescent="0.2">
      <c r="E543"/>
      <c r="F543"/>
    </row>
    <row r="544" spans="5:6" collapsed="1" x14ac:dyDescent="0.2"/>
    <row r="545" spans="1:8" x14ac:dyDescent="0.2">
      <c r="A545" s="3" t="s">
        <v>73</v>
      </c>
      <c r="B545" s="3" t="s">
        <v>316</v>
      </c>
      <c r="C545" s="3" t="s">
        <v>121</v>
      </c>
      <c r="D545" s="3" t="s">
        <v>122</v>
      </c>
      <c r="E545" s="3" t="s">
        <v>3</v>
      </c>
      <c r="F545" t="s">
        <v>140</v>
      </c>
      <c r="G545" t="s">
        <v>141</v>
      </c>
      <c r="H545" s="6" t="s">
        <v>108</v>
      </c>
    </row>
    <row r="546" spans="1:8" x14ac:dyDescent="0.2">
      <c r="A546" t="s">
        <v>74</v>
      </c>
      <c r="B546" t="s">
        <v>52</v>
      </c>
      <c r="C546" t="s">
        <v>211</v>
      </c>
      <c r="D546" t="s">
        <v>203</v>
      </c>
      <c r="E546">
        <v>3</v>
      </c>
      <c r="F546" s="46">
        <v>-1.6</v>
      </c>
      <c r="G546" s="46">
        <v>-116670.43946427312</v>
      </c>
    </row>
    <row r="547" spans="1:8" x14ac:dyDescent="0.2">
      <c r="A547" t="s">
        <v>45</v>
      </c>
      <c r="E547"/>
      <c r="F547" s="46">
        <v>-1.6</v>
      </c>
      <c r="G547" s="46">
        <v>-116670.43946427312</v>
      </c>
    </row>
    <row r="548" spans="1:8" x14ac:dyDescent="0.2">
      <c r="E548"/>
      <c r="F548"/>
    </row>
    <row r="549" spans="1:8" x14ac:dyDescent="0.2">
      <c r="E549"/>
      <c r="F549"/>
    </row>
    <row r="550" spans="1:8" x14ac:dyDescent="0.2">
      <c r="E550"/>
      <c r="F550"/>
    </row>
    <row r="551" spans="1:8" x14ac:dyDescent="0.2">
      <c r="E551"/>
      <c r="F551"/>
    </row>
    <row r="552" spans="1:8" x14ac:dyDescent="0.2">
      <c r="E552"/>
      <c r="F552"/>
    </row>
    <row r="553" spans="1:8" x14ac:dyDescent="0.2">
      <c r="E553"/>
      <c r="F553"/>
    </row>
    <row r="554" spans="1:8" x14ac:dyDescent="0.2">
      <c r="E554"/>
      <c r="F554"/>
    </row>
    <row r="555" spans="1:8" x14ac:dyDescent="0.2">
      <c r="E555"/>
      <c r="F555"/>
    </row>
    <row r="556" spans="1:8" x14ac:dyDescent="0.2">
      <c r="E556"/>
      <c r="F556"/>
    </row>
    <row r="557" spans="1:8" hidden="1" outlineLevel="1" x14ac:dyDescent="0.2">
      <c r="E557"/>
      <c r="F557"/>
    </row>
    <row r="558" spans="1:8" hidden="1" outlineLevel="1" x14ac:dyDescent="0.2">
      <c r="E558"/>
      <c r="F558"/>
    </row>
    <row r="559" spans="1:8" hidden="1" outlineLevel="1" x14ac:dyDescent="0.2">
      <c r="E559"/>
      <c r="F559"/>
    </row>
    <row r="560" spans="1:8" hidden="1" outlineLevel="1" x14ac:dyDescent="0.2">
      <c r="E560"/>
      <c r="F560"/>
    </row>
    <row r="561" spans="5:6" hidden="1" outlineLevel="1" x14ac:dyDescent="0.2">
      <c r="E561"/>
      <c r="F561"/>
    </row>
    <row r="562" spans="5:6" hidden="1" outlineLevel="1" x14ac:dyDescent="0.2">
      <c r="E562"/>
      <c r="F562"/>
    </row>
    <row r="563" spans="5:6" hidden="1" outlineLevel="1" x14ac:dyDescent="0.2">
      <c r="E563"/>
      <c r="F563"/>
    </row>
    <row r="564" spans="5:6" hidden="1" outlineLevel="1" x14ac:dyDescent="0.2">
      <c r="E564"/>
      <c r="F564"/>
    </row>
    <row r="565" spans="5:6" hidden="1" outlineLevel="1" x14ac:dyDescent="0.2">
      <c r="E565"/>
      <c r="F565"/>
    </row>
    <row r="566" spans="5:6" hidden="1" outlineLevel="1" x14ac:dyDescent="0.2">
      <c r="E566"/>
      <c r="F566"/>
    </row>
    <row r="567" spans="5:6" hidden="1" outlineLevel="1" x14ac:dyDescent="0.2">
      <c r="E567"/>
      <c r="F567"/>
    </row>
    <row r="568" spans="5:6" hidden="1" outlineLevel="1" x14ac:dyDescent="0.2">
      <c r="E568"/>
      <c r="F568"/>
    </row>
    <row r="569" spans="5:6" hidden="1" outlineLevel="1" x14ac:dyDescent="0.2">
      <c r="E569"/>
      <c r="F569"/>
    </row>
    <row r="570" spans="5:6" hidden="1" outlineLevel="1" x14ac:dyDescent="0.2">
      <c r="E570"/>
      <c r="F570"/>
    </row>
    <row r="571" spans="5:6" hidden="1" outlineLevel="1" x14ac:dyDescent="0.2">
      <c r="E571"/>
      <c r="F571"/>
    </row>
    <row r="572" spans="5:6" hidden="1" outlineLevel="1" x14ac:dyDescent="0.2">
      <c r="E572"/>
      <c r="F572"/>
    </row>
    <row r="573" spans="5:6" hidden="1" outlineLevel="1" x14ac:dyDescent="0.2">
      <c r="E573"/>
      <c r="F573"/>
    </row>
    <row r="574" spans="5:6" hidden="1" outlineLevel="1" x14ac:dyDescent="0.2">
      <c r="E574"/>
      <c r="F574"/>
    </row>
    <row r="575" spans="5:6" hidden="1" outlineLevel="1" x14ac:dyDescent="0.2">
      <c r="E575"/>
      <c r="F575"/>
    </row>
    <row r="576" spans="5:6" hidden="1" outlineLevel="1" x14ac:dyDescent="0.2">
      <c r="E576"/>
      <c r="F576"/>
    </row>
    <row r="577" spans="5:6" hidden="1" outlineLevel="1" x14ac:dyDescent="0.2">
      <c r="E577"/>
      <c r="F577"/>
    </row>
    <row r="578" spans="5:6" hidden="1" outlineLevel="1" x14ac:dyDescent="0.2">
      <c r="E578"/>
      <c r="F578"/>
    </row>
    <row r="579" spans="5:6" hidden="1" outlineLevel="1" x14ac:dyDescent="0.2">
      <c r="E579"/>
      <c r="F579"/>
    </row>
    <row r="580" spans="5:6" hidden="1" outlineLevel="1" x14ac:dyDescent="0.2">
      <c r="E580"/>
      <c r="F580"/>
    </row>
    <row r="581" spans="5:6" hidden="1" outlineLevel="1" x14ac:dyDescent="0.2">
      <c r="E581"/>
      <c r="F581"/>
    </row>
    <row r="582" spans="5:6" hidden="1" outlineLevel="1" x14ac:dyDescent="0.2">
      <c r="E582"/>
      <c r="F582"/>
    </row>
    <row r="583" spans="5:6" hidden="1" outlineLevel="1" x14ac:dyDescent="0.2">
      <c r="E583"/>
      <c r="F583"/>
    </row>
    <row r="584" spans="5:6" hidden="1" outlineLevel="1" x14ac:dyDescent="0.2">
      <c r="E584"/>
      <c r="F584"/>
    </row>
    <row r="585" spans="5:6" hidden="1" outlineLevel="1" x14ac:dyDescent="0.2">
      <c r="E585"/>
      <c r="F585"/>
    </row>
    <row r="586" spans="5:6" hidden="1" outlineLevel="1" x14ac:dyDescent="0.2">
      <c r="E586"/>
      <c r="F586"/>
    </row>
    <row r="587" spans="5:6" hidden="1" outlineLevel="1" x14ac:dyDescent="0.2">
      <c r="E587"/>
      <c r="F587"/>
    </row>
    <row r="588" spans="5:6" hidden="1" outlineLevel="1" x14ac:dyDescent="0.2">
      <c r="E588"/>
      <c r="F588"/>
    </row>
    <row r="589" spans="5:6" hidden="1" outlineLevel="1" x14ac:dyDescent="0.2">
      <c r="E589"/>
      <c r="F589"/>
    </row>
    <row r="590" spans="5:6" hidden="1" outlineLevel="1" x14ac:dyDescent="0.2">
      <c r="E590"/>
      <c r="F590"/>
    </row>
    <row r="591" spans="5:6" hidden="1" outlineLevel="1" x14ac:dyDescent="0.2">
      <c r="E591"/>
      <c r="F591"/>
    </row>
    <row r="592" spans="5:6" hidden="1" outlineLevel="1" x14ac:dyDescent="0.2">
      <c r="E592"/>
      <c r="F592"/>
    </row>
    <row r="593" spans="1:8" hidden="1" outlineLevel="1" x14ac:dyDescent="0.2">
      <c r="E593"/>
      <c r="F593"/>
    </row>
    <row r="594" spans="1:8" collapsed="1" x14ac:dyDescent="0.2">
      <c r="E594"/>
      <c r="F594"/>
    </row>
    <row r="595" spans="1:8" x14ac:dyDescent="0.2">
      <c r="E595"/>
      <c r="F595"/>
    </row>
    <row r="596" spans="1:8" x14ac:dyDescent="0.2">
      <c r="E596"/>
      <c r="F596"/>
    </row>
    <row r="597" spans="1:8" x14ac:dyDescent="0.2">
      <c r="E597"/>
      <c r="F597"/>
    </row>
    <row r="598" spans="1:8" x14ac:dyDescent="0.2">
      <c r="E598"/>
      <c r="F598"/>
    </row>
    <row r="600" spans="1:8" x14ac:dyDescent="0.2">
      <c r="A600" s="3" t="s">
        <v>73</v>
      </c>
      <c r="B600" s="3" t="s">
        <v>126</v>
      </c>
      <c r="C600" s="3" t="s">
        <v>128</v>
      </c>
      <c r="D600" s="3" t="s">
        <v>127</v>
      </c>
      <c r="E600" s="3" t="s">
        <v>3</v>
      </c>
      <c r="F600" s="41" t="s">
        <v>136</v>
      </c>
      <c r="G600" s="41" t="s">
        <v>137</v>
      </c>
      <c r="H600" s="6" t="s">
        <v>133</v>
      </c>
    </row>
    <row r="601" spans="1:8" x14ac:dyDescent="0.2">
      <c r="A601" t="s">
        <v>133</v>
      </c>
      <c r="B601" t="s">
        <v>185</v>
      </c>
      <c r="C601" t="s">
        <v>280</v>
      </c>
      <c r="D601" t="s">
        <v>276</v>
      </c>
      <c r="E601">
        <v>1</v>
      </c>
      <c r="F601" s="41">
        <v>1.1225885694491564</v>
      </c>
      <c r="G601" s="41">
        <v>-116031.18140687412</v>
      </c>
    </row>
    <row r="602" spans="1:8" x14ac:dyDescent="0.2">
      <c r="A602" t="s">
        <v>133</v>
      </c>
      <c r="B602" t="s">
        <v>185</v>
      </c>
      <c r="C602" t="s">
        <v>281</v>
      </c>
      <c r="D602" t="s">
        <v>276</v>
      </c>
      <c r="E602">
        <v>3</v>
      </c>
      <c r="F602" s="41">
        <v>0.2143799178583545</v>
      </c>
      <c r="G602" s="41">
        <v>-297809.16737186769</v>
      </c>
    </row>
    <row r="603" spans="1:8" x14ac:dyDescent="0.2">
      <c r="A603" t="s">
        <v>133</v>
      </c>
      <c r="B603" t="s">
        <v>181</v>
      </c>
      <c r="C603" t="s">
        <v>283</v>
      </c>
      <c r="D603" t="s">
        <v>277</v>
      </c>
      <c r="E603">
        <v>1</v>
      </c>
      <c r="F603" s="41">
        <v>-2.3999486231245815</v>
      </c>
      <c r="G603" s="41">
        <v>-12016.422300369082</v>
      </c>
    </row>
    <row r="604" spans="1:8" x14ac:dyDescent="0.2">
      <c r="A604" t="s">
        <v>133</v>
      </c>
      <c r="B604" t="s">
        <v>181</v>
      </c>
      <c r="C604" t="s">
        <v>284</v>
      </c>
      <c r="D604" t="s">
        <v>277</v>
      </c>
      <c r="E604">
        <v>3</v>
      </c>
      <c r="F604" s="41">
        <v>-5.284393166060658E-2</v>
      </c>
      <c r="G604" s="41">
        <v>9691.7701356084999</v>
      </c>
    </row>
    <row r="605" spans="1:8" x14ac:dyDescent="0.2">
      <c r="A605" t="s">
        <v>133</v>
      </c>
      <c r="B605" t="s">
        <v>183</v>
      </c>
      <c r="C605" t="s">
        <v>287</v>
      </c>
      <c r="D605" t="s">
        <v>279</v>
      </c>
      <c r="E605">
        <v>1</v>
      </c>
      <c r="F605" s="41">
        <v>3.5545110557560506</v>
      </c>
      <c r="G605" s="41">
        <v>102699.7394871197</v>
      </c>
    </row>
    <row r="606" spans="1:8" x14ac:dyDescent="0.2">
      <c r="A606" t="s">
        <v>133</v>
      </c>
      <c r="B606" t="s">
        <v>183</v>
      </c>
      <c r="C606" t="s">
        <v>290</v>
      </c>
      <c r="D606" t="s">
        <v>279</v>
      </c>
      <c r="E606">
        <v>3</v>
      </c>
      <c r="F606" s="41">
        <v>1.1240171286229845</v>
      </c>
      <c r="G606" s="41">
        <v>324657.42562231061</v>
      </c>
    </row>
    <row r="607" spans="1:8" x14ac:dyDescent="0.2">
      <c r="A607" t="s">
        <v>133</v>
      </c>
      <c r="B607" t="s">
        <v>182</v>
      </c>
      <c r="C607" t="s">
        <v>288</v>
      </c>
      <c r="D607" t="s">
        <v>278</v>
      </c>
      <c r="E607">
        <v>1</v>
      </c>
      <c r="F607" s="41">
        <v>-2.4264801144526578</v>
      </c>
      <c r="G607" s="41">
        <v>22252.490980289189</v>
      </c>
    </row>
    <row r="608" spans="1:8" x14ac:dyDescent="0.2">
      <c r="A608" t="s">
        <v>133</v>
      </c>
      <c r="B608" t="s">
        <v>182</v>
      </c>
      <c r="C608" t="s">
        <v>291</v>
      </c>
      <c r="D608" t="s">
        <v>278</v>
      </c>
      <c r="E608">
        <v>3</v>
      </c>
      <c r="F608" s="41">
        <v>0.27604797056931651</v>
      </c>
      <c r="G608" s="41">
        <v>70345.226496416217</v>
      </c>
    </row>
    <row r="609" spans="1:7" x14ac:dyDescent="0.2">
      <c r="A609" t="s">
        <v>133</v>
      </c>
      <c r="B609" t="s">
        <v>260</v>
      </c>
      <c r="C609" t="s">
        <v>286</v>
      </c>
      <c r="D609" t="s">
        <v>292</v>
      </c>
      <c r="E609">
        <v>1</v>
      </c>
      <c r="F609" s="41">
        <v>0.14932911237203222</v>
      </c>
      <c r="G609" s="41">
        <v>3095.3732398343141</v>
      </c>
    </row>
    <row r="610" spans="1:7" x14ac:dyDescent="0.2">
      <c r="A610" t="s">
        <v>133</v>
      </c>
      <c r="B610" t="s">
        <v>260</v>
      </c>
      <c r="C610" t="s">
        <v>289</v>
      </c>
      <c r="D610" t="s">
        <v>292</v>
      </c>
      <c r="E610">
        <v>3</v>
      </c>
      <c r="F610" s="41">
        <v>-1.561601085390049</v>
      </c>
      <c r="G610" s="41">
        <v>-106885.25488246768</v>
      </c>
    </row>
    <row r="611" spans="1:7" x14ac:dyDescent="0.2">
      <c r="A611" t="s">
        <v>45</v>
      </c>
      <c r="E611"/>
      <c r="F611" s="41">
        <v>0</v>
      </c>
      <c r="G611" s="41">
        <v>0</v>
      </c>
    </row>
    <row r="612" spans="1:7" x14ac:dyDescent="0.2">
      <c r="E612"/>
      <c r="F612"/>
    </row>
    <row r="613" spans="1:7" x14ac:dyDescent="0.2">
      <c r="E613"/>
      <c r="F613"/>
    </row>
    <row r="614" spans="1:7" x14ac:dyDescent="0.2">
      <c r="E614"/>
      <c r="F614"/>
    </row>
    <row r="615" spans="1:7" x14ac:dyDescent="0.2">
      <c r="E615"/>
      <c r="F615"/>
    </row>
    <row r="616" spans="1:7" x14ac:dyDescent="0.2">
      <c r="E616"/>
      <c r="F616"/>
    </row>
    <row r="617" spans="1:7" x14ac:dyDescent="0.2">
      <c r="E617"/>
      <c r="F617"/>
    </row>
    <row r="618" spans="1:7" x14ac:dyDescent="0.2">
      <c r="E618"/>
      <c r="F618"/>
    </row>
    <row r="619" spans="1:7" x14ac:dyDescent="0.2">
      <c r="E619"/>
      <c r="F619"/>
    </row>
    <row r="620" spans="1:7" x14ac:dyDescent="0.2">
      <c r="E620"/>
      <c r="F620"/>
    </row>
    <row r="621" spans="1:7" x14ac:dyDescent="0.2">
      <c r="E621"/>
      <c r="F621"/>
    </row>
    <row r="622" spans="1:7" x14ac:dyDescent="0.2">
      <c r="E622"/>
      <c r="F622"/>
    </row>
    <row r="623" spans="1:7" x14ac:dyDescent="0.2">
      <c r="E623"/>
      <c r="F623"/>
    </row>
    <row r="624" spans="1:7" x14ac:dyDescent="0.2">
      <c r="E624"/>
      <c r="F624"/>
    </row>
    <row r="625" spans="5:6" x14ac:dyDescent="0.2">
      <c r="E625"/>
      <c r="F625"/>
    </row>
    <row r="626" spans="5:6" x14ac:dyDescent="0.2">
      <c r="E626"/>
      <c r="F626"/>
    </row>
    <row r="627" spans="5:6" x14ac:dyDescent="0.2">
      <c r="E627"/>
      <c r="F627"/>
    </row>
    <row r="628" spans="5:6" x14ac:dyDescent="0.2">
      <c r="E628"/>
      <c r="F628"/>
    </row>
    <row r="629" spans="5:6" x14ac:dyDescent="0.2">
      <c r="E629"/>
      <c r="F629"/>
    </row>
    <row r="630" spans="5:6" x14ac:dyDescent="0.2">
      <c r="E630"/>
      <c r="F630"/>
    </row>
    <row r="631" spans="5:6" x14ac:dyDescent="0.2">
      <c r="E631"/>
      <c r="F631"/>
    </row>
    <row r="632" spans="5:6" x14ac:dyDescent="0.2">
      <c r="E632"/>
      <c r="F632"/>
    </row>
    <row r="633" spans="5:6" x14ac:dyDescent="0.2">
      <c r="E633"/>
      <c r="F633"/>
    </row>
    <row r="634" spans="5:6" x14ac:dyDescent="0.2">
      <c r="E634"/>
      <c r="F634"/>
    </row>
    <row r="635" spans="5:6" x14ac:dyDescent="0.2">
      <c r="E635"/>
      <c r="F635"/>
    </row>
    <row r="636" spans="5:6" x14ac:dyDescent="0.2">
      <c r="E636"/>
      <c r="F636"/>
    </row>
    <row r="637" spans="5:6" x14ac:dyDescent="0.2">
      <c r="E637"/>
      <c r="F637"/>
    </row>
    <row r="638" spans="5:6" x14ac:dyDescent="0.2">
      <c r="E638"/>
      <c r="F638"/>
    </row>
    <row r="639" spans="5:6" x14ac:dyDescent="0.2">
      <c r="E639"/>
      <c r="F639"/>
    </row>
    <row r="640" spans="5:6" x14ac:dyDescent="0.2">
      <c r="E640"/>
      <c r="F640"/>
    </row>
    <row r="641" spans="1:8" x14ac:dyDescent="0.2">
      <c r="E641"/>
    </row>
    <row r="642" spans="1:8" x14ac:dyDescent="0.2">
      <c r="E642"/>
    </row>
    <row r="643" spans="1:8" x14ac:dyDescent="0.2">
      <c r="E643"/>
    </row>
    <row r="650" spans="1:8" x14ac:dyDescent="0.2">
      <c r="A650" s="3" t="s">
        <v>73</v>
      </c>
      <c r="B650" s="3" t="s">
        <v>126</v>
      </c>
      <c r="C650" s="3" t="s">
        <v>128</v>
      </c>
      <c r="D650" s="3" t="s">
        <v>127</v>
      </c>
      <c r="E650" s="3" t="s">
        <v>3</v>
      </c>
      <c r="F650" t="s">
        <v>136</v>
      </c>
      <c r="G650" t="s">
        <v>137</v>
      </c>
      <c r="H650" s="6" t="s">
        <v>109</v>
      </c>
    </row>
    <row r="651" spans="1:8" x14ac:dyDescent="0.2">
      <c r="A651" t="s">
        <v>95</v>
      </c>
      <c r="B651" t="s">
        <v>58</v>
      </c>
      <c r="C651" t="s">
        <v>248</v>
      </c>
      <c r="D651" t="s">
        <v>189</v>
      </c>
      <c r="E651">
        <v>1</v>
      </c>
      <c r="F651" s="46">
        <v>0.65</v>
      </c>
      <c r="G651" s="46">
        <v>9593.994512049605</v>
      </c>
    </row>
    <row r="652" spans="1:8" x14ac:dyDescent="0.2">
      <c r="A652" t="s">
        <v>95</v>
      </c>
      <c r="B652" t="s">
        <v>146</v>
      </c>
      <c r="C652" t="s">
        <v>312</v>
      </c>
      <c r="D652" t="s">
        <v>293</v>
      </c>
      <c r="E652">
        <v>1</v>
      </c>
      <c r="F652" s="46">
        <v>4.05</v>
      </c>
      <c r="G652" s="46">
        <v>59777.96580584754</v>
      </c>
    </row>
    <row r="653" spans="1:8" x14ac:dyDescent="0.2">
      <c r="A653" t="s">
        <v>45</v>
      </c>
      <c r="E653"/>
      <c r="F653" s="46">
        <v>4.7</v>
      </c>
      <c r="G653" s="46">
        <v>69371.960317897145</v>
      </c>
    </row>
    <row r="654" spans="1:8" x14ac:dyDescent="0.2">
      <c r="E654"/>
      <c r="F654"/>
    </row>
    <row r="655" spans="1:8" x14ac:dyDescent="0.2">
      <c r="E655"/>
      <c r="F655"/>
    </row>
    <row r="656" spans="1:8" x14ac:dyDescent="0.2">
      <c r="E656"/>
      <c r="F656"/>
    </row>
    <row r="657" spans="5:6" x14ac:dyDescent="0.2">
      <c r="E657"/>
      <c r="F657"/>
    </row>
    <row r="658" spans="5:6" x14ac:dyDescent="0.2">
      <c r="E658"/>
      <c r="F658"/>
    </row>
    <row r="659" spans="5:6" x14ac:dyDescent="0.2">
      <c r="E659"/>
      <c r="F659"/>
    </row>
    <row r="660" spans="5:6" x14ac:dyDescent="0.2">
      <c r="E660"/>
      <c r="F660"/>
    </row>
    <row r="661" spans="5:6" x14ac:dyDescent="0.2">
      <c r="E661"/>
      <c r="F661"/>
    </row>
    <row r="662" spans="5:6" x14ac:dyDescent="0.2">
      <c r="E662"/>
      <c r="F662"/>
    </row>
    <row r="663" spans="5:6" x14ac:dyDescent="0.2">
      <c r="E663"/>
      <c r="F663"/>
    </row>
    <row r="664" spans="5:6" x14ac:dyDescent="0.2">
      <c r="E664"/>
      <c r="F664"/>
    </row>
    <row r="665" spans="5:6" x14ac:dyDescent="0.2">
      <c r="E665"/>
      <c r="F665"/>
    </row>
    <row r="666" spans="5:6" x14ac:dyDescent="0.2">
      <c r="E666"/>
      <c r="F666"/>
    </row>
    <row r="667" spans="5:6" x14ac:dyDescent="0.2">
      <c r="E667"/>
      <c r="F667"/>
    </row>
    <row r="668" spans="5:6" x14ac:dyDescent="0.2">
      <c r="E668"/>
      <c r="F668"/>
    </row>
    <row r="669" spans="5:6" hidden="1" outlineLevel="1" x14ac:dyDescent="0.2">
      <c r="E669"/>
      <c r="F669"/>
    </row>
    <row r="670" spans="5:6" hidden="1" outlineLevel="1" x14ac:dyDescent="0.2">
      <c r="E670"/>
      <c r="F670"/>
    </row>
    <row r="671" spans="5:6" hidden="1" outlineLevel="1" x14ac:dyDescent="0.2">
      <c r="E671"/>
      <c r="F671"/>
    </row>
    <row r="672" spans="5:6" hidden="1" outlineLevel="1" x14ac:dyDescent="0.2">
      <c r="E672"/>
      <c r="F672"/>
    </row>
    <row r="673" spans="5:6" hidden="1" outlineLevel="1" x14ac:dyDescent="0.2">
      <c r="E673"/>
      <c r="F673"/>
    </row>
    <row r="674" spans="5:6" hidden="1" outlineLevel="1" x14ac:dyDescent="0.2">
      <c r="E674"/>
      <c r="F674"/>
    </row>
    <row r="675" spans="5:6" hidden="1" outlineLevel="1" x14ac:dyDescent="0.2">
      <c r="E675"/>
      <c r="F675"/>
    </row>
    <row r="676" spans="5:6" hidden="1" outlineLevel="1" x14ac:dyDescent="0.2">
      <c r="E676"/>
      <c r="F676"/>
    </row>
    <row r="677" spans="5:6" hidden="1" outlineLevel="1" x14ac:dyDescent="0.2">
      <c r="E677"/>
      <c r="F677"/>
    </row>
    <row r="678" spans="5:6" hidden="1" outlineLevel="1" x14ac:dyDescent="0.2">
      <c r="E678"/>
      <c r="F678"/>
    </row>
    <row r="679" spans="5:6" hidden="1" outlineLevel="1" x14ac:dyDescent="0.2">
      <c r="E679"/>
      <c r="F679"/>
    </row>
    <row r="680" spans="5:6" hidden="1" outlineLevel="1" x14ac:dyDescent="0.2">
      <c r="E680"/>
      <c r="F680"/>
    </row>
    <row r="681" spans="5:6" hidden="1" outlineLevel="1" x14ac:dyDescent="0.2">
      <c r="E681"/>
      <c r="F681"/>
    </row>
    <row r="682" spans="5:6" hidden="1" outlineLevel="1" x14ac:dyDescent="0.2">
      <c r="E682"/>
      <c r="F682"/>
    </row>
    <row r="683" spans="5:6" hidden="1" outlineLevel="1" x14ac:dyDescent="0.2">
      <c r="E683"/>
      <c r="F683"/>
    </row>
    <row r="684" spans="5:6" hidden="1" outlineLevel="1" x14ac:dyDescent="0.2">
      <c r="E684"/>
      <c r="F684"/>
    </row>
    <row r="685" spans="5:6" hidden="1" outlineLevel="1" x14ac:dyDescent="0.2">
      <c r="E685"/>
      <c r="F685"/>
    </row>
    <row r="686" spans="5:6" hidden="1" outlineLevel="1" x14ac:dyDescent="0.2">
      <c r="E686"/>
      <c r="F686"/>
    </row>
    <row r="687" spans="5:6" hidden="1" outlineLevel="1" x14ac:dyDescent="0.2">
      <c r="E687"/>
      <c r="F687"/>
    </row>
    <row r="688" spans="5:6" hidden="1" outlineLevel="1" x14ac:dyDescent="0.2">
      <c r="E688"/>
      <c r="F688"/>
    </row>
    <row r="689" spans="1:8" hidden="1" outlineLevel="1" x14ac:dyDescent="0.2">
      <c r="E689"/>
      <c r="F689"/>
    </row>
    <row r="690" spans="1:8" hidden="1" outlineLevel="1" x14ac:dyDescent="0.2">
      <c r="E690"/>
      <c r="F690"/>
    </row>
    <row r="691" spans="1:8" hidden="1" outlineLevel="1" x14ac:dyDescent="0.2">
      <c r="E691"/>
      <c r="F691"/>
    </row>
    <row r="692" spans="1:8" hidden="1" outlineLevel="1" x14ac:dyDescent="0.2">
      <c r="E692"/>
      <c r="F692"/>
    </row>
    <row r="693" spans="1:8" hidden="1" outlineLevel="1" x14ac:dyDescent="0.2">
      <c r="E693"/>
      <c r="F693"/>
    </row>
    <row r="694" spans="1:8" hidden="1" outlineLevel="1" x14ac:dyDescent="0.2">
      <c r="E694"/>
      <c r="F694"/>
    </row>
    <row r="695" spans="1:8" hidden="1" outlineLevel="1" x14ac:dyDescent="0.2">
      <c r="E695"/>
      <c r="F695"/>
    </row>
    <row r="696" spans="1:8" hidden="1" outlineLevel="1" x14ac:dyDescent="0.2">
      <c r="E696"/>
      <c r="F696"/>
    </row>
    <row r="697" spans="1:8" hidden="1" outlineLevel="1" x14ac:dyDescent="0.2">
      <c r="E697"/>
      <c r="F697"/>
    </row>
    <row r="698" spans="1:8" hidden="1" outlineLevel="1" x14ac:dyDescent="0.2">
      <c r="E698"/>
      <c r="F698"/>
    </row>
    <row r="699" spans="1:8" collapsed="1" x14ac:dyDescent="0.2"/>
    <row r="700" spans="1:8" x14ac:dyDescent="0.2">
      <c r="A700" s="3" t="s">
        <v>73</v>
      </c>
      <c r="B700" s="3" t="s">
        <v>316</v>
      </c>
      <c r="C700" s="3" t="s">
        <v>121</v>
      </c>
      <c r="D700" s="3" t="s">
        <v>122</v>
      </c>
      <c r="E700" s="3" t="s">
        <v>3</v>
      </c>
      <c r="F700" t="s">
        <v>140</v>
      </c>
      <c r="G700" t="s">
        <v>141</v>
      </c>
      <c r="H700" s="6" t="s">
        <v>110</v>
      </c>
    </row>
    <row r="701" spans="1:8" x14ac:dyDescent="0.2">
      <c r="A701" t="s">
        <v>95</v>
      </c>
      <c r="B701" t="s">
        <v>50</v>
      </c>
      <c r="C701" t="s">
        <v>201</v>
      </c>
      <c r="D701" t="s">
        <v>206</v>
      </c>
      <c r="E701">
        <v>1</v>
      </c>
      <c r="F701" s="46">
        <v>-4.7</v>
      </c>
      <c r="G701" s="46">
        <v>-69371.960317897145</v>
      </c>
    </row>
    <row r="702" spans="1:8" x14ac:dyDescent="0.2">
      <c r="A702" t="s">
        <v>45</v>
      </c>
      <c r="E702"/>
      <c r="F702" s="46">
        <v>-4.7</v>
      </c>
      <c r="G702" s="46">
        <v>-69371.960317897145</v>
      </c>
    </row>
    <row r="703" spans="1:8" x14ac:dyDescent="0.2">
      <c r="E703"/>
      <c r="F703"/>
    </row>
    <row r="704" spans="1:8" x14ac:dyDescent="0.2">
      <c r="E704"/>
      <c r="F704"/>
    </row>
    <row r="705" spans="5:6" x14ac:dyDescent="0.2">
      <c r="E705"/>
      <c r="F705"/>
    </row>
    <row r="706" spans="5:6" x14ac:dyDescent="0.2">
      <c r="E706"/>
      <c r="F706"/>
    </row>
    <row r="707" spans="5:6" x14ac:dyDescent="0.2">
      <c r="E707"/>
      <c r="F707"/>
    </row>
    <row r="708" spans="5:6" x14ac:dyDescent="0.2">
      <c r="E708"/>
      <c r="F708"/>
    </row>
    <row r="709" spans="5:6" x14ac:dyDescent="0.2">
      <c r="E709"/>
      <c r="F709"/>
    </row>
    <row r="710" spans="5:6" x14ac:dyDescent="0.2">
      <c r="E710"/>
      <c r="F710"/>
    </row>
    <row r="711" spans="5:6" x14ac:dyDescent="0.2">
      <c r="E711"/>
      <c r="F711"/>
    </row>
    <row r="712" spans="5:6" x14ac:dyDescent="0.2">
      <c r="E712"/>
      <c r="F712"/>
    </row>
    <row r="713" spans="5:6" x14ac:dyDescent="0.2">
      <c r="E713"/>
      <c r="F713"/>
    </row>
    <row r="714" spans="5:6" x14ac:dyDescent="0.2">
      <c r="E714"/>
      <c r="F714"/>
    </row>
    <row r="715" spans="5:6" x14ac:dyDescent="0.2">
      <c r="E715"/>
      <c r="F715"/>
    </row>
    <row r="716" spans="5:6" x14ac:dyDescent="0.2">
      <c r="E716"/>
      <c r="F716"/>
    </row>
    <row r="717" spans="5:6" x14ac:dyDescent="0.2">
      <c r="E717"/>
      <c r="F717"/>
    </row>
    <row r="718" spans="5:6" x14ac:dyDescent="0.2">
      <c r="E718"/>
      <c r="F718"/>
    </row>
    <row r="719" spans="5:6" x14ac:dyDescent="0.2">
      <c r="E719"/>
      <c r="F719"/>
    </row>
    <row r="720" spans="5:6" x14ac:dyDescent="0.2">
      <c r="E720"/>
      <c r="F720"/>
    </row>
    <row r="721" spans="1:8" x14ac:dyDescent="0.2">
      <c r="E721"/>
      <c r="F721"/>
    </row>
    <row r="722" spans="1:8" x14ac:dyDescent="0.2">
      <c r="E722"/>
      <c r="F722"/>
    </row>
    <row r="723" spans="1:8" x14ac:dyDescent="0.2">
      <c r="E723"/>
      <c r="F723"/>
    </row>
    <row r="724" spans="1:8" x14ac:dyDescent="0.2">
      <c r="E724"/>
      <c r="F724"/>
    </row>
    <row r="725" spans="1:8" x14ac:dyDescent="0.2">
      <c r="E725"/>
      <c r="F725"/>
    </row>
    <row r="726" spans="1:8" x14ac:dyDescent="0.2">
      <c r="E726"/>
      <c r="F726"/>
    </row>
    <row r="727" spans="1:8" x14ac:dyDescent="0.2">
      <c r="E727"/>
      <c r="F727"/>
    </row>
    <row r="728" spans="1:8" x14ac:dyDescent="0.2">
      <c r="E728"/>
      <c r="F728"/>
    </row>
    <row r="729" spans="1:8" x14ac:dyDescent="0.2">
      <c r="E729"/>
      <c r="F729"/>
    </row>
    <row r="730" spans="1:8" x14ac:dyDescent="0.2">
      <c r="A730" s="3" t="s">
        <v>73</v>
      </c>
      <c r="B730" s="3" t="s">
        <v>89</v>
      </c>
      <c r="C730" s="3" t="s">
        <v>311</v>
      </c>
      <c r="D730" s="3" t="s">
        <v>1</v>
      </c>
      <c r="E730" s="3" t="s">
        <v>3</v>
      </c>
      <c r="F730" t="s">
        <v>315</v>
      </c>
      <c r="G730" t="s">
        <v>72</v>
      </c>
      <c r="H730" s="6" t="s">
        <v>88</v>
      </c>
    </row>
    <row r="731" spans="1:8" x14ac:dyDescent="0.2">
      <c r="A731" t="s">
        <v>88</v>
      </c>
      <c r="B731" t="s">
        <v>55</v>
      </c>
      <c r="C731" t="s">
        <v>308</v>
      </c>
      <c r="D731" t="s">
        <v>307</v>
      </c>
      <c r="E731">
        <v>1</v>
      </c>
      <c r="F731">
        <v>1</v>
      </c>
      <c r="G731">
        <v>28173.206230792079</v>
      </c>
    </row>
    <row r="732" spans="1:8" x14ac:dyDescent="0.2">
      <c r="A732" t="s">
        <v>88</v>
      </c>
      <c r="B732" t="s">
        <v>55</v>
      </c>
      <c r="C732" t="s">
        <v>310</v>
      </c>
      <c r="D732" t="s">
        <v>307</v>
      </c>
      <c r="E732">
        <v>2</v>
      </c>
      <c r="F732">
        <v>0.5</v>
      </c>
      <c r="G732">
        <v>50961.262747114408</v>
      </c>
    </row>
    <row r="733" spans="1:8" x14ac:dyDescent="0.2">
      <c r="A733" t="s">
        <v>88</v>
      </c>
      <c r="B733" t="s">
        <v>55</v>
      </c>
      <c r="C733" t="s">
        <v>309</v>
      </c>
      <c r="D733" t="s">
        <v>307</v>
      </c>
      <c r="E733">
        <v>3</v>
      </c>
      <c r="F733">
        <v>1.3000000000000003</v>
      </c>
      <c r="G733">
        <v>350348.34368271555</v>
      </c>
    </row>
    <row r="734" spans="1:8" x14ac:dyDescent="0.2">
      <c r="A734" t="s">
        <v>88</v>
      </c>
      <c r="B734" t="s">
        <v>58</v>
      </c>
      <c r="C734" t="s">
        <v>248</v>
      </c>
      <c r="D734" t="s">
        <v>189</v>
      </c>
      <c r="E734">
        <v>1</v>
      </c>
      <c r="F734">
        <v>0.1</v>
      </c>
      <c r="G734">
        <v>10552.765088111359</v>
      </c>
    </row>
    <row r="735" spans="1:8" x14ac:dyDescent="0.2">
      <c r="A735" t="s">
        <v>88</v>
      </c>
      <c r="B735" t="s">
        <v>58</v>
      </c>
      <c r="C735" t="s">
        <v>250</v>
      </c>
      <c r="D735" t="s">
        <v>189</v>
      </c>
      <c r="E735">
        <v>2</v>
      </c>
      <c r="F735">
        <v>9.9999999999999992E-2</v>
      </c>
      <c r="G735">
        <v>15247.70390726734</v>
      </c>
    </row>
    <row r="736" spans="1:8" x14ac:dyDescent="0.2">
      <c r="A736" t="s">
        <v>88</v>
      </c>
      <c r="B736" t="s">
        <v>58</v>
      </c>
      <c r="C736" t="s">
        <v>249</v>
      </c>
      <c r="D736" t="s">
        <v>189</v>
      </c>
      <c r="E736">
        <v>3</v>
      </c>
      <c r="F736">
        <v>0.14999999999999997</v>
      </c>
      <c r="G736">
        <v>1239.9690024406593</v>
      </c>
    </row>
    <row r="737" spans="1:7" x14ac:dyDescent="0.2">
      <c r="A737" t="s">
        <v>88</v>
      </c>
      <c r="B737" t="s">
        <v>50</v>
      </c>
      <c r="C737" t="s">
        <v>201</v>
      </c>
      <c r="D737" t="s">
        <v>206</v>
      </c>
      <c r="E737">
        <v>1</v>
      </c>
      <c r="F737">
        <v>10</v>
      </c>
      <c r="G737">
        <v>147599.91556999393</v>
      </c>
    </row>
    <row r="738" spans="1:7" x14ac:dyDescent="0.2">
      <c r="A738" t="s">
        <v>88</v>
      </c>
      <c r="B738" t="s">
        <v>50</v>
      </c>
      <c r="C738" t="s">
        <v>221</v>
      </c>
      <c r="D738" t="s">
        <v>206</v>
      </c>
      <c r="E738">
        <v>2</v>
      </c>
      <c r="F738">
        <v>9</v>
      </c>
      <c r="G738">
        <v>256214.93315706862</v>
      </c>
    </row>
    <row r="739" spans="1:7" x14ac:dyDescent="0.2">
      <c r="A739" t="s">
        <v>88</v>
      </c>
      <c r="B739" t="s">
        <v>50</v>
      </c>
      <c r="C739" t="s">
        <v>220</v>
      </c>
      <c r="D739" t="s">
        <v>206</v>
      </c>
      <c r="E739">
        <v>3</v>
      </c>
      <c r="F739">
        <v>4</v>
      </c>
      <c r="G739">
        <v>84893.336931786253</v>
      </c>
    </row>
    <row r="740" spans="1:7" x14ac:dyDescent="0.2">
      <c r="A740" t="s">
        <v>88</v>
      </c>
      <c r="B740" t="s">
        <v>59</v>
      </c>
      <c r="C740" t="s">
        <v>244</v>
      </c>
      <c r="D740" t="s">
        <v>187</v>
      </c>
      <c r="E740">
        <v>1</v>
      </c>
      <c r="F740">
        <v>1.5</v>
      </c>
      <c r="G740">
        <v>26076.172286911558</v>
      </c>
    </row>
    <row r="741" spans="1:7" x14ac:dyDescent="0.2">
      <c r="A741" t="s">
        <v>88</v>
      </c>
      <c r="B741" t="s">
        <v>59</v>
      </c>
      <c r="C741" t="s">
        <v>246</v>
      </c>
      <c r="D741" t="s">
        <v>187</v>
      </c>
      <c r="E741">
        <v>2</v>
      </c>
      <c r="F741">
        <v>1</v>
      </c>
      <c r="G741">
        <v>20737.517024694866</v>
      </c>
    </row>
    <row r="742" spans="1:7" x14ac:dyDescent="0.2">
      <c r="A742" t="s">
        <v>88</v>
      </c>
      <c r="B742" t="s">
        <v>59</v>
      </c>
      <c r="C742" t="s">
        <v>245</v>
      </c>
      <c r="D742" t="s">
        <v>187</v>
      </c>
      <c r="E742">
        <v>3</v>
      </c>
      <c r="F742">
        <v>0.14999999999999997</v>
      </c>
      <c r="G742">
        <v>43.754045229346303</v>
      </c>
    </row>
    <row r="743" spans="1:7" x14ac:dyDescent="0.2">
      <c r="A743" t="s">
        <v>88</v>
      </c>
      <c r="B743" t="s">
        <v>51</v>
      </c>
      <c r="C743" t="s">
        <v>214</v>
      </c>
      <c r="D743" t="s">
        <v>205</v>
      </c>
      <c r="E743">
        <v>1</v>
      </c>
      <c r="F743">
        <v>5</v>
      </c>
      <c r="G743">
        <v>121962.55277762291</v>
      </c>
    </row>
    <row r="744" spans="1:7" x14ac:dyDescent="0.2">
      <c r="A744" t="s">
        <v>88</v>
      </c>
      <c r="B744" t="s">
        <v>51</v>
      </c>
      <c r="C744" t="s">
        <v>216</v>
      </c>
      <c r="D744" t="s">
        <v>205</v>
      </c>
      <c r="E744">
        <v>2</v>
      </c>
      <c r="F744">
        <v>4</v>
      </c>
      <c r="G744">
        <v>383735.33995588042</v>
      </c>
    </row>
    <row r="745" spans="1:7" x14ac:dyDescent="0.2">
      <c r="A745" t="s">
        <v>88</v>
      </c>
      <c r="B745" t="s">
        <v>51</v>
      </c>
      <c r="C745" t="s">
        <v>215</v>
      </c>
      <c r="D745" t="s">
        <v>205</v>
      </c>
      <c r="E745">
        <v>3</v>
      </c>
      <c r="F745">
        <v>3</v>
      </c>
      <c r="G745">
        <v>32369.378306606184</v>
      </c>
    </row>
    <row r="746" spans="1:7" x14ac:dyDescent="0.2">
      <c r="A746" t="s">
        <v>88</v>
      </c>
      <c r="B746" t="s">
        <v>147</v>
      </c>
      <c r="C746" t="s">
        <v>247</v>
      </c>
      <c r="D746" t="s">
        <v>188</v>
      </c>
      <c r="E746">
        <v>1</v>
      </c>
      <c r="F746">
        <v>0.1</v>
      </c>
      <c r="G746">
        <v>9.2138268249710329</v>
      </c>
    </row>
    <row r="747" spans="1:7" x14ac:dyDescent="0.2">
      <c r="A747" t="s">
        <v>88</v>
      </c>
      <c r="B747" t="s">
        <v>153</v>
      </c>
      <c r="C747" t="s">
        <v>217</v>
      </c>
      <c r="D747" t="s">
        <v>204</v>
      </c>
      <c r="E747">
        <v>1</v>
      </c>
      <c r="F747">
        <v>8</v>
      </c>
      <c r="G747">
        <v>575754.06744051701</v>
      </c>
    </row>
    <row r="748" spans="1:7" x14ac:dyDescent="0.2">
      <c r="A748" t="s">
        <v>88</v>
      </c>
      <c r="B748" t="s">
        <v>153</v>
      </c>
      <c r="C748" t="s">
        <v>219</v>
      </c>
      <c r="D748" t="s">
        <v>204</v>
      </c>
      <c r="E748">
        <v>2</v>
      </c>
      <c r="F748">
        <v>22</v>
      </c>
      <c r="G748">
        <v>350628.58773319348</v>
      </c>
    </row>
    <row r="749" spans="1:7" x14ac:dyDescent="0.2">
      <c r="A749" t="s">
        <v>88</v>
      </c>
      <c r="B749" t="s">
        <v>153</v>
      </c>
      <c r="C749" t="s">
        <v>218</v>
      </c>
      <c r="D749" t="s">
        <v>204</v>
      </c>
      <c r="E749">
        <v>3</v>
      </c>
      <c r="F749">
        <v>13</v>
      </c>
      <c r="G749">
        <v>145327.94049489495</v>
      </c>
    </row>
    <row r="750" spans="1:7" x14ac:dyDescent="0.2">
      <c r="A750" t="s">
        <v>88</v>
      </c>
      <c r="B750" t="s">
        <v>148</v>
      </c>
      <c r="C750" t="s">
        <v>241</v>
      </c>
      <c r="D750" t="s">
        <v>186</v>
      </c>
      <c r="E750">
        <v>1</v>
      </c>
      <c r="F750">
        <v>0.7</v>
      </c>
      <c r="G750">
        <v>11094.199488425</v>
      </c>
    </row>
    <row r="751" spans="1:7" x14ac:dyDescent="0.2">
      <c r="A751" t="s">
        <v>88</v>
      </c>
      <c r="B751" t="s">
        <v>148</v>
      </c>
      <c r="C751" t="s">
        <v>243</v>
      </c>
      <c r="D751" t="s">
        <v>186</v>
      </c>
      <c r="E751">
        <v>2</v>
      </c>
      <c r="F751">
        <v>0.29999999999999993</v>
      </c>
      <c r="G751">
        <v>244.74343031155098</v>
      </c>
    </row>
    <row r="752" spans="1:7" x14ac:dyDescent="0.2">
      <c r="A752" t="s">
        <v>88</v>
      </c>
      <c r="B752" t="s">
        <v>148</v>
      </c>
      <c r="C752" t="s">
        <v>242</v>
      </c>
      <c r="D752" t="s">
        <v>186</v>
      </c>
      <c r="E752">
        <v>3</v>
      </c>
      <c r="F752">
        <v>0.14999999999999997</v>
      </c>
      <c r="G752">
        <v>107.01140906371599</v>
      </c>
    </row>
    <row r="753" spans="1:7" x14ac:dyDescent="0.2">
      <c r="A753" t="s">
        <v>88</v>
      </c>
      <c r="B753" t="s">
        <v>52</v>
      </c>
      <c r="C753" t="s">
        <v>211</v>
      </c>
      <c r="D753" t="s">
        <v>203</v>
      </c>
      <c r="E753">
        <v>1</v>
      </c>
      <c r="F753">
        <v>8</v>
      </c>
      <c r="G753">
        <v>583352.19732136559</v>
      </c>
    </row>
    <row r="754" spans="1:7" x14ac:dyDescent="0.2">
      <c r="A754" t="s">
        <v>88</v>
      </c>
      <c r="B754" t="s">
        <v>52</v>
      </c>
      <c r="C754" t="s">
        <v>213</v>
      </c>
      <c r="D754" t="s">
        <v>203</v>
      </c>
      <c r="E754">
        <v>2</v>
      </c>
      <c r="F754">
        <v>10</v>
      </c>
      <c r="G754">
        <v>161680.07393872776</v>
      </c>
    </row>
    <row r="755" spans="1:7" x14ac:dyDescent="0.2">
      <c r="A755" t="s">
        <v>88</v>
      </c>
      <c r="B755" t="s">
        <v>52</v>
      </c>
      <c r="C755" t="s">
        <v>212</v>
      </c>
      <c r="D755" t="s">
        <v>203</v>
      </c>
      <c r="E755">
        <v>3</v>
      </c>
      <c r="F755">
        <v>7</v>
      </c>
      <c r="G755">
        <v>61977.344620870274</v>
      </c>
    </row>
    <row r="756" spans="1:7" x14ac:dyDescent="0.2">
      <c r="A756" t="s">
        <v>88</v>
      </c>
      <c r="B756" t="s">
        <v>53</v>
      </c>
      <c r="C756" t="s">
        <v>228</v>
      </c>
      <c r="D756" t="s">
        <v>209</v>
      </c>
      <c r="E756">
        <v>1</v>
      </c>
      <c r="F756">
        <v>0.25</v>
      </c>
      <c r="G756">
        <v>16749.118977938713</v>
      </c>
    </row>
    <row r="757" spans="1:7" x14ac:dyDescent="0.2">
      <c r="A757" t="s">
        <v>88</v>
      </c>
      <c r="B757" t="s">
        <v>53</v>
      </c>
      <c r="C757" t="s">
        <v>230</v>
      </c>
      <c r="D757" t="s">
        <v>209</v>
      </c>
      <c r="E757">
        <v>2</v>
      </c>
      <c r="F757">
        <v>3.5</v>
      </c>
      <c r="G757">
        <v>206801.26009884832</v>
      </c>
    </row>
    <row r="758" spans="1:7" x14ac:dyDescent="0.2">
      <c r="A758" t="s">
        <v>88</v>
      </c>
      <c r="B758" t="s">
        <v>53</v>
      </c>
      <c r="C758" t="s">
        <v>229</v>
      </c>
      <c r="D758" t="s">
        <v>209</v>
      </c>
      <c r="E758">
        <v>3</v>
      </c>
      <c r="F758">
        <v>0.59999999999999987</v>
      </c>
      <c r="G758">
        <v>1137.6258901348983</v>
      </c>
    </row>
    <row r="759" spans="1:7" x14ac:dyDescent="0.2">
      <c r="A759" t="s">
        <v>88</v>
      </c>
      <c r="B759" t="s">
        <v>151</v>
      </c>
      <c r="C759" t="s">
        <v>225</v>
      </c>
      <c r="D759" t="s">
        <v>207</v>
      </c>
      <c r="E759">
        <v>1</v>
      </c>
      <c r="F759">
        <v>1.5</v>
      </c>
      <c r="G759">
        <v>176539.16607507149</v>
      </c>
    </row>
    <row r="760" spans="1:7" x14ac:dyDescent="0.2">
      <c r="A760" t="s">
        <v>88</v>
      </c>
      <c r="B760" t="s">
        <v>151</v>
      </c>
      <c r="C760" t="s">
        <v>227</v>
      </c>
      <c r="D760" t="s">
        <v>207</v>
      </c>
      <c r="E760">
        <v>2</v>
      </c>
      <c r="F760">
        <v>10.5</v>
      </c>
      <c r="G760">
        <v>206387.51353769336</v>
      </c>
    </row>
    <row r="761" spans="1:7" x14ac:dyDescent="0.2">
      <c r="A761" t="s">
        <v>88</v>
      </c>
      <c r="B761" t="s">
        <v>151</v>
      </c>
      <c r="C761" t="s">
        <v>226</v>
      </c>
      <c r="D761" t="s">
        <v>207</v>
      </c>
      <c r="E761">
        <v>3</v>
      </c>
      <c r="F761">
        <v>5.5</v>
      </c>
      <c r="G761">
        <v>75810.378201443033</v>
      </c>
    </row>
    <row r="762" spans="1:7" x14ac:dyDescent="0.2">
      <c r="A762" t="s">
        <v>88</v>
      </c>
      <c r="B762" t="s">
        <v>60</v>
      </c>
      <c r="C762" t="s">
        <v>257</v>
      </c>
      <c r="D762" t="s">
        <v>193</v>
      </c>
      <c r="E762">
        <v>1</v>
      </c>
      <c r="F762">
        <v>4</v>
      </c>
      <c r="G762">
        <v>27304.167640952051</v>
      </c>
    </row>
    <row r="763" spans="1:7" x14ac:dyDescent="0.2">
      <c r="A763" t="s">
        <v>88</v>
      </c>
      <c r="B763" t="s">
        <v>60</v>
      </c>
      <c r="C763" t="s">
        <v>259</v>
      </c>
      <c r="D763" t="s">
        <v>193</v>
      </c>
      <c r="E763">
        <v>2</v>
      </c>
      <c r="F763">
        <v>0.5</v>
      </c>
      <c r="G763">
        <v>10471.015550735747</v>
      </c>
    </row>
    <row r="764" spans="1:7" x14ac:dyDescent="0.2">
      <c r="A764" t="s">
        <v>88</v>
      </c>
      <c r="B764" t="s">
        <v>60</v>
      </c>
      <c r="C764" t="s">
        <v>258</v>
      </c>
      <c r="D764" t="s">
        <v>193</v>
      </c>
      <c r="E764">
        <v>3</v>
      </c>
      <c r="F764">
        <v>0.25</v>
      </c>
      <c r="G764">
        <v>56.36508085913519</v>
      </c>
    </row>
    <row r="765" spans="1:7" x14ac:dyDescent="0.2">
      <c r="A765" t="s">
        <v>88</v>
      </c>
      <c r="B765" t="s">
        <v>150</v>
      </c>
      <c r="C765" t="s">
        <v>231</v>
      </c>
      <c r="D765" t="s">
        <v>208</v>
      </c>
      <c r="E765">
        <v>1</v>
      </c>
      <c r="F765">
        <v>13</v>
      </c>
      <c r="G765">
        <v>423570.35786689736</v>
      </c>
    </row>
    <row r="766" spans="1:7" x14ac:dyDescent="0.2">
      <c r="A766" t="s">
        <v>88</v>
      </c>
      <c r="B766" t="s">
        <v>150</v>
      </c>
      <c r="C766" t="s">
        <v>233</v>
      </c>
      <c r="D766" t="s">
        <v>208</v>
      </c>
      <c r="E766">
        <v>2</v>
      </c>
      <c r="F766">
        <v>2.1999999999999997</v>
      </c>
      <c r="G766">
        <v>516025.95676605176</v>
      </c>
    </row>
    <row r="767" spans="1:7" x14ac:dyDescent="0.2">
      <c r="A767" t="s">
        <v>88</v>
      </c>
      <c r="B767" t="s">
        <v>150</v>
      </c>
      <c r="C767" t="s">
        <v>232</v>
      </c>
      <c r="D767" t="s">
        <v>208</v>
      </c>
      <c r="E767">
        <v>3</v>
      </c>
      <c r="F767">
        <v>11.5</v>
      </c>
      <c r="G767">
        <v>30400.389709635379</v>
      </c>
    </row>
    <row r="768" spans="1:7" x14ac:dyDescent="0.2">
      <c r="A768" t="s">
        <v>88</v>
      </c>
      <c r="B768" t="s">
        <v>149</v>
      </c>
      <c r="C768" t="s">
        <v>222</v>
      </c>
      <c r="D768" t="s">
        <v>202</v>
      </c>
      <c r="E768">
        <v>1</v>
      </c>
      <c r="F768">
        <v>15</v>
      </c>
      <c r="G768">
        <v>315553.69346192706</v>
      </c>
    </row>
    <row r="769" spans="1:7" x14ac:dyDescent="0.2">
      <c r="A769" t="s">
        <v>88</v>
      </c>
      <c r="B769" t="s">
        <v>149</v>
      </c>
      <c r="C769" t="s">
        <v>224</v>
      </c>
      <c r="D769" t="s">
        <v>202</v>
      </c>
      <c r="E769">
        <v>2</v>
      </c>
      <c r="F769">
        <v>10</v>
      </c>
      <c r="G769">
        <v>66138.370726796551</v>
      </c>
    </row>
    <row r="770" spans="1:7" x14ac:dyDescent="0.2">
      <c r="A770" t="s">
        <v>88</v>
      </c>
      <c r="B770" t="s">
        <v>149</v>
      </c>
      <c r="C770" t="s">
        <v>223</v>
      </c>
      <c r="D770" t="s">
        <v>202</v>
      </c>
      <c r="E770">
        <v>3</v>
      </c>
      <c r="F770">
        <v>7</v>
      </c>
      <c r="G770">
        <v>75045.575080052673</v>
      </c>
    </row>
    <row r="771" spans="1:7" x14ac:dyDescent="0.2">
      <c r="A771" t="s">
        <v>88</v>
      </c>
      <c r="B771" t="s">
        <v>61</v>
      </c>
      <c r="C771" t="s">
        <v>251</v>
      </c>
      <c r="D771" t="s">
        <v>190</v>
      </c>
      <c r="E771">
        <v>1</v>
      </c>
      <c r="F771">
        <v>0.59999999999999987</v>
      </c>
      <c r="G771">
        <v>68876.367854822747</v>
      </c>
    </row>
    <row r="772" spans="1:7" x14ac:dyDescent="0.2">
      <c r="A772" t="s">
        <v>88</v>
      </c>
      <c r="B772" t="s">
        <v>61</v>
      </c>
      <c r="C772" t="s">
        <v>253</v>
      </c>
      <c r="D772" t="s">
        <v>190</v>
      </c>
      <c r="E772">
        <v>2</v>
      </c>
      <c r="F772">
        <v>0.25</v>
      </c>
      <c r="G772">
        <v>17029.674645169831</v>
      </c>
    </row>
    <row r="773" spans="1:7" x14ac:dyDescent="0.2">
      <c r="A773" t="s">
        <v>88</v>
      </c>
      <c r="B773" t="s">
        <v>61</v>
      </c>
      <c r="C773" t="s">
        <v>252</v>
      </c>
      <c r="D773" t="s">
        <v>190</v>
      </c>
      <c r="E773">
        <v>3</v>
      </c>
      <c r="F773">
        <v>9.9999999999999992E-2</v>
      </c>
      <c r="G773">
        <v>181.0149107998682</v>
      </c>
    </row>
    <row r="774" spans="1:7" x14ac:dyDescent="0.2">
      <c r="A774" t="s">
        <v>88</v>
      </c>
      <c r="B774" t="s">
        <v>57</v>
      </c>
      <c r="C774" t="s">
        <v>295</v>
      </c>
      <c r="D774" t="s">
        <v>294</v>
      </c>
      <c r="E774">
        <v>1</v>
      </c>
      <c r="F774">
        <v>2</v>
      </c>
      <c r="G774">
        <v>4852.5322800952908</v>
      </c>
    </row>
    <row r="775" spans="1:7" x14ac:dyDescent="0.2">
      <c r="A775" t="s">
        <v>88</v>
      </c>
      <c r="B775" t="s">
        <v>57</v>
      </c>
      <c r="C775" t="s">
        <v>297</v>
      </c>
      <c r="D775" t="s">
        <v>294</v>
      </c>
      <c r="E775">
        <v>2</v>
      </c>
      <c r="F775">
        <v>6.5</v>
      </c>
      <c r="G775">
        <v>6584.363177447759</v>
      </c>
    </row>
    <row r="776" spans="1:7" x14ac:dyDescent="0.2">
      <c r="A776" t="s">
        <v>88</v>
      </c>
      <c r="B776" t="s">
        <v>57</v>
      </c>
      <c r="C776" t="s">
        <v>296</v>
      </c>
      <c r="D776" t="s">
        <v>294</v>
      </c>
      <c r="E776">
        <v>3</v>
      </c>
      <c r="F776">
        <v>0.5</v>
      </c>
      <c r="G776">
        <v>343501.74828698015</v>
      </c>
    </row>
    <row r="777" spans="1:7" x14ac:dyDescent="0.2">
      <c r="A777" t="s">
        <v>88</v>
      </c>
      <c r="B777" t="s">
        <v>185</v>
      </c>
      <c r="C777" t="s">
        <v>280</v>
      </c>
      <c r="D777" t="s">
        <v>276</v>
      </c>
      <c r="E777">
        <v>1</v>
      </c>
      <c r="F777">
        <v>0.10000000000000002</v>
      </c>
      <c r="G777">
        <v>141373.64732719664</v>
      </c>
    </row>
    <row r="778" spans="1:7" x14ac:dyDescent="0.2">
      <c r="A778" t="s">
        <v>88</v>
      </c>
      <c r="B778" t="s">
        <v>185</v>
      </c>
      <c r="C778" t="s">
        <v>282</v>
      </c>
      <c r="D778" t="s">
        <v>276</v>
      </c>
      <c r="E778">
        <v>2</v>
      </c>
      <c r="F778">
        <v>9.9999999999999992E-2</v>
      </c>
      <c r="G778">
        <v>3057.5370374451759</v>
      </c>
    </row>
    <row r="779" spans="1:7" x14ac:dyDescent="0.2">
      <c r="A779" t="s">
        <v>88</v>
      </c>
      <c r="B779" t="s">
        <v>185</v>
      </c>
      <c r="C779" t="s">
        <v>281</v>
      </c>
      <c r="D779" t="s">
        <v>276</v>
      </c>
      <c r="E779">
        <v>3</v>
      </c>
      <c r="F779">
        <v>9.9999999999999992E-2</v>
      </c>
      <c r="G779">
        <v>377922.51318658539</v>
      </c>
    </row>
    <row r="780" spans="1:7" x14ac:dyDescent="0.2">
      <c r="A780" t="s">
        <v>88</v>
      </c>
      <c r="B780" t="s">
        <v>181</v>
      </c>
      <c r="C780" t="s">
        <v>283</v>
      </c>
      <c r="D780" t="s">
        <v>277</v>
      </c>
      <c r="E780">
        <v>1</v>
      </c>
      <c r="F780">
        <v>2.7</v>
      </c>
      <c r="G780">
        <v>18236.04677815819</v>
      </c>
    </row>
    <row r="781" spans="1:7" x14ac:dyDescent="0.2">
      <c r="A781" t="s">
        <v>88</v>
      </c>
      <c r="B781" t="s">
        <v>181</v>
      </c>
      <c r="C781" t="s">
        <v>285</v>
      </c>
      <c r="D781" t="s">
        <v>277</v>
      </c>
      <c r="E781">
        <v>2</v>
      </c>
      <c r="F781">
        <v>1.5</v>
      </c>
      <c r="G781">
        <v>263.78293016646074</v>
      </c>
    </row>
    <row r="782" spans="1:7" x14ac:dyDescent="0.2">
      <c r="A782" t="s">
        <v>88</v>
      </c>
      <c r="B782" t="s">
        <v>181</v>
      </c>
      <c r="C782" t="s">
        <v>284</v>
      </c>
      <c r="D782" t="s">
        <v>277</v>
      </c>
      <c r="E782">
        <v>3</v>
      </c>
      <c r="F782">
        <v>0.12999999999999998</v>
      </c>
      <c r="G782">
        <v>9969.8890018011753</v>
      </c>
    </row>
    <row r="783" spans="1:7" x14ac:dyDescent="0.2">
      <c r="A783" t="s">
        <v>88</v>
      </c>
      <c r="B783" t="s">
        <v>182</v>
      </c>
      <c r="C783" t="s">
        <v>288</v>
      </c>
      <c r="D783" t="s">
        <v>278</v>
      </c>
      <c r="E783">
        <v>1</v>
      </c>
      <c r="F783">
        <v>3.5</v>
      </c>
      <c r="G783">
        <v>0</v>
      </c>
    </row>
    <row r="784" spans="1:7" x14ac:dyDescent="0.2">
      <c r="A784" t="s">
        <v>88</v>
      </c>
      <c r="B784" t="s">
        <v>182</v>
      </c>
      <c r="C784" t="s">
        <v>291</v>
      </c>
      <c r="D784" t="s">
        <v>278</v>
      </c>
      <c r="E784">
        <v>3</v>
      </c>
      <c r="F784">
        <v>0</v>
      </c>
      <c r="G784">
        <v>0</v>
      </c>
    </row>
    <row r="785" spans="1:7" x14ac:dyDescent="0.2">
      <c r="A785" t="s">
        <v>88</v>
      </c>
      <c r="B785" t="s">
        <v>183</v>
      </c>
      <c r="C785" t="s">
        <v>287</v>
      </c>
      <c r="D785" t="s">
        <v>279</v>
      </c>
      <c r="E785">
        <v>1</v>
      </c>
      <c r="F785">
        <v>1.4</v>
      </c>
      <c r="G785">
        <v>0</v>
      </c>
    </row>
    <row r="786" spans="1:7" x14ac:dyDescent="0.2">
      <c r="A786" t="s">
        <v>88</v>
      </c>
      <c r="B786" t="s">
        <v>183</v>
      </c>
      <c r="C786" t="s">
        <v>290</v>
      </c>
      <c r="D786" t="s">
        <v>279</v>
      </c>
      <c r="E786">
        <v>3</v>
      </c>
      <c r="F786">
        <v>0.15</v>
      </c>
      <c r="G786">
        <v>0</v>
      </c>
    </row>
    <row r="787" spans="1:7" x14ac:dyDescent="0.2">
      <c r="A787" t="s">
        <v>88</v>
      </c>
      <c r="B787" t="s">
        <v>260</v>
      </c>
      <c r="C787" t="s">
        <v>286</v>
      </c>
      <c r="D787" t="s">
        <v>292</v>
      </c>
      <c r="E787">
        <v>1</v>
      </c>
      <c r="F787">
        <v>0</v>
      </c>
      <c r="G787">
        <v>0</v>
      </c>
    </row>
    <row r="788" spans="1:7" x14ac:dyDescent="0.2">
      <c r="A788" t="s">
        <v>88</v>
      </c>
      <c r="B788" t="s">
        <v>260</v>
      </c>
      <c r="C788" t="s">
        <v>289</v>
      </c>
      <c r="D788" t="s">
        <v>292</v>
      </c>
      <c r="E788">
        <v>3</v>
      </c>
      <c r="F788">
        <v>0</v>
      </c>
      <c r="G788">
        <v>0</v>
      </c>
    </row>
    <row r="789" spans="1:7" x14ac:dyDescent="0.2">
      <c r="A789" t="s">
        <v>88</v>
      </c>
      <c r="B789" t="s">
        <v>62</v>
      </c>
      <c r="C789" t="s">
        <v>254</v>
      </c>
      <c r="D789" t="s">
        <v>191</v>
      </c>
      <c r="E789">
        <v>1</v>
      </c>
      <c r="F789">
        <v>1</v>
      </c>
      <c r="G789">
        <v>24799.894825178944</v>
      </c>
    </row>
    <row r="790" spans="1:7" x14ac:dyDescent="0.2">
      <c r="A790" t="s">
        <v>88</v>
      </c>
      <c r="B790" t="s">
        <v>62</v>
      </c>
      <c r="C790" t="s">
        <v>256</v>
      </c>
      <c r="D790" t="s">
        <v>191</v>
      </c>
      <c r="E790">
        <v>2</v>
      </c>
      <c r="F790">
        <v>0.5</v>
      </c>
      <c r="G790">
        <v>1348.7494763088268</v>
      </c>
    </row>
    <row r="791" spans="1:7" x14ac:dyDescent="0.2">
      <c r="A791" t="s">
        <v>88</v>
      </c>
      <c r="B791" t="s">
        <v>62</v>
      </c>
      <c r="C791" t="s">
        <v>255</v>
      </c>
      <c r="D791" t="s">
        <v>191</v>
      </c>
      <c r="E791">
        <v>3</v>
      </c>
      <c r="F791">
        <v>0.14999999999999997</v>
      </c>
      <c r="G791">
        <v>1395.3574969059387</v>
      </c>
    </row>
    <row r="792" spans="1:7" x14ac:dyDescent="0.2">
      <c r="A792" t="s">
        <v>88</v>
      </c>
      <c r="B792" t="s">
        <v>146</v>
      </c>
      <c r="C792" t="s">
        <v>312</v>
      </c>
      <c r="D792" t="s">
        <v>293</v>
      </c>
      <c r="E792">
        <v>1</v>
      </c>
      <c r="F792">
        <v>0.14999999999999997</v>
      </c>
      <c r="G792">
        <v>193587.17116534055</v>
      </c>
    </row>
    <row r="793" spans="1:7" x14ac:dyDescent="0.2">
      <c r="A793" t="s">
        <v>88</v>
      </c>
      <c r="B793" t="s">
        <v>146</v>
      </c>
      <c r="C793" t="s">
        <v>313</v>
      </c>
      <c r="D793" t="s">
        <v>293</v>
      </c>
      <c r="E793">
        <v>2</v>
      </c>
      <c r="F793">
        <v>7.5</v>
      </c>
      <c r="G793">
        <v>316327.99763057765</v>
      </c>
    </row>
    <row r="794" spans="1:7" x14ac:dyDescent="0.2">
      <c r="A794" t="s">
        <v>88</v>
      </c>
      <c r="B794" t="s">
        <v>146</v>
      </c>
      <c r="C794" t="s">
        <v>314</v>
      </c>
      <c r="D794" t="s">
        <v>293</v>
      </c>
      <c r="E794">
        <v>3</v>
      </c>
      <c r="F794">
        <v>2.75</v>
      </c>
      <c r="G794">
        <v>107009.47014479105</v>
      </c>
    </row>
    <row r="795" spans="1:7" x14ac:dyDescent="0.2">
      <c r="A795" t="s">
        <v>88</v>
      </c>
      <c r="B795" t="s">
        <v>145</v>
      </c>
      <c r="C795" t="s">
        <v>304</v>
      </c>
      <c r="D795" t="s">
        <v>303</v>
      </c>
      <c r="E795">
        <v>1</v>
      </c>
      <c r="F795">
        <v>0.59999999999999987</v>
      </c>
      <c r="G795">
        <v>30854.917598051034</v>
      </c>
    </row>
    <row r="796" spans="1:7" x14ac:dyDescent="0.2">
      <c r="A796" t="s">
        <v>88</v>
      </c>
      <c r="B796" t="s">
        <v>145</v>
      </c>
      <c r="C796" t="s">
        <v>306</v>
      </c>
      <c r="D796" t="s">
        <v>303</v>
      </c>
      <c r="E796">
        <v>2</v>
      </c>
      <c r="F796">
        <v>0.39999999999999997</v>
      </c>
      <c r="G796">
        <v>77742.449831717575</v>
      </c>
    </row>
    <row r="797" spans="1:7" x14ac:dyDescent="0.2">
      <c r="A797" t="s">
        <v>88</v>
      </c>
      <c r="B797" t="s">
        <v>145</v>
      </c>
      <c r="C797" t="s">
        <v>305</v>
      </c>
      <c r="D797" t="s">
        <v>303</v>
      </c>
      <c r="E797">
        <v>3</v>
      </c>
      <c r="F797">
        <v>9.9999999999999992E-2</v>
      </c>
      <c r="G797">
        <v>296.18774659448547</v>
      </c>
    </row>
    <row r="798" spans="1:7" x14ac:dyDescent="0.2">
      <c r="A798" t="s">
        <v>45</v>
      </c>
      <c r="E798"/>
      <c r="F798">
        <v>3.8209581646423683</v>
      </c>
      <c r="G798">
        <v>7313533.7984156022</v>
      </c>
    </row>
    <row r="799" spans="1:7" x14ac:dyDescent="0.2">
      <c r="E799"/>
      <c r="F799"/>
    </row>
    <row r="800" spans="1:7" x14ac:dyDescent="0.2">
      <c r="E800"/>
      <c r="F800"/>
    </row>
    <row r="801" spans="5:6" x14ac:dyDescent="0.2">
      <c r="E801"/>
      <c r="F801"/>
    </row>
    <row r="802" spans="5:6" x14ac:dyDescent="0.2">
      <c r="E802"/>
      <c r="F802"/>
    </row>
    <row r="803" spans="5:6" x14ac:dyDescent="0.2">
      <c r="E803"/>
      <c r="F803"/>
    </row>
    <row r="804" spans="5:6" x14ac:dyDescent="0.2">
      <c r="E804"/>
      <c r="F804"/>
    </row>
    <row r="805" spans="5:6" x14ac:dyDescent="0.2">
      <c r="E805"/>
      <c r="F805"/>
    </row>
    <row r="806" spans="5:6" x14ac:dyDescent="0.2">
      <c r="E806"/>
      <c r="F806"/>
    </row>
    <row r="807" spans="5:6" x14ac:dyDescent="0.2">
      <c r="E807"/>
      <c r="F807"/>
    </row>
    <row r="808" spans="5:6" x14ac:dyDescent="0.2">
      <c r="E808"/>
      <c r="F808"/>
    </row>
    <row r="809" spans="5:6" x14ac:dyDescent="0.2">
      <c r="E809"/>
      <c r="F809"/>
    </row>
    <row r="810" spans="5:6" x14ac:dyDescent="0.2">
      <c r="E810"/>
      <c r="F810"/>
    </row>
    <row r="811" spans="5:6" x14ac:dyDescent="0.2">
      <c r="E811"/>
      <c r="F811"/>
    </row>
    <row r="812" spans="5:6" x14ac:dyDescent="0.2">
      <c r="E812"/>
      <c r="F812"/>
    </row>
    <row r="813" spans="5:6" x14ac:dyDescent="0.2">
      <c r="E813"/>
      <c r="F813"/>
    </row>
    <row r="814" spans="5:6" x14ac:dyDescent="0.2">
      <c r="E814"/>
      <c r="F814"/>
    </row>
    <row r="815" spans="5:6" x14ac:dyDescent="0.2">
      <c r="E815"/>
      <c r="F815"/>
    </row>
    <row r="816" spans="5:6" x14ac:dyDescent="0.2">
      <c r="E816"/>
      <c r="F816"/>
    </row>
    <row r="817" spans="5:6" x14ac:dyDescent="0.2">
      <c r="E817"/>
      <c r="F817"/>
    </row>
    <row r="818" spans="5:6" x14ac:dyDescent="0.2">
      <c r="E818"/>
      <c r="F818"/>
    </row>
    <row r="819" spans="5:6" x14ac:dyDescent="0.2">
      <c r="E819"/>
      <c r="F819"/>
    </row>
    <row r="820" spans="5:6" x14ac:dyDescent="0.2">
      <c r="E820"/>
      <c r="F820"/>
    </row>
    <row r="821" spans="5:6" x14ac:dyDescent="0.2">
      <c r="E821"/>
      <c r="F821"/>
    </row>
    <row r="822" spans="5:6" x14ac:dyDescent="0.2">
      <c r="E822"/>
      <c r="F822"/>
    </row>
    <row r="823" spans="5:6" x14ac:dyDescent="0.2">
      <c r="E823"/>
      <c r="F823"/>
    </row>
    <row r="824" spans="5:6" x14ac:dyDescent="0.2">
      <c r="E824"/>
      <c r="F824"/>
    </row>
    <row r="825" spans="5:6" x14ac:dyDescent="0.2">
      <c r="E825"/>
      <c r="F825"/>
    </row>
    <row r="826" spans="5:6" x14ac:dyDescent="0.2">
      <c r="E826"/>
      <c r="F826"/>
    </row>
    <row r="827" spans="5:6" x14ac:dyDescent="0.2">
      <c r="E827"/>
      <c r="F827"/>
    </row>
    <row r="828" spans="5:6" x14ac:dyDescent="0.2">
      <c r="E828"/>
      <c r="F828"/>
    </row>
    <row r="829" spans="5:6" x14ac:dyDescent="0.2">
      <c r="E829"/>
      <c r="F829"/>
    </row>
    <row r="830" spans="5:6" x14ac:dyDescent="0.2">
      <c r="E830"/>
      <c r="F830"/>
    </row>
    <row r="831" spans="5:6" x14ac:dyDescent="0.2">
      <c r="E831"/>
      <c r="F831"/>
    </row>
    <row r="832" spans="5:6" x14ac:dyDescent="0.2">
      <c r="E832"/>
      <c r="F832"/>
    </row>
    <row r="833" spans="5:6" x14ac:dyDescent="0.2">
      <c r="E833"/>
      <c r="F833"/>
    </row>
    <row r="834" spans="5:6" x14ac:dyDescent="0.2">
      <c r="E834"/>
      <c r="F834"/>
    </row>
    <row r="835" spans="5:6" x14ac:dyDescent="0.2">
      <c r="E835"/>
      <c r="F835"/>
    </row>
    <row r="836" spans="5:6" x14ac:dyDescent="0.2">
      <c r="E836"/>
      <c r="F836"/>
    </row>
    <row r="837" spans="5:6" x14ac:dyDescent="0.2">
      <c r="E837"/>
      <c r="F837"/>
    </row>
    <row r="838" spans="5:6" x14ac:dyDescent="0.2">
      <c r="E838"/>
      <c r="F838"/>
    </row>
    <row r="839" spans="5:6" x14ac:dyDescent="0.2">
      <c r="E839"/>
      <c r="F839"/>
    </row>
    <row r="840" spans="5:6" x14ac:dyDescent="0.2">
      <c r="E840"/>
      <c r="F840"/>
    </row>
    <row r="841" spans="5:6" x14ac:dyDescent="0.2">
      <c r="E841"/>
      <c r="F841"/>
    </row>
    <row r="842" spans="5:6" x14ac:dyDescent="0.2">
      <c r="E842"/>
      <c r="F842"/>
    </row>
    <row r="843" spans="5:6" x14ac:dyDescent="0.2">
      <c r="E843"/>
      <c r="F843"/>
    </row>
    <row r="844" spans="5:6" x14ac:dyDescent="0.2">
      <c r="E844"/>
      <c r="F844"/>
    </row>
    <row r="845" spans="5:6" x14ac:dyDescent="0.2">
      <c r="E845"/>
      <c r="F845"/>
    </row>
    <row r="846" spans="5:6" x14ac:dyDescent="0.2">
      <c r="E846"/>
      <c r="F846"/>
    </row>
    <row r="847" spans="5:6" x14ac:dyDescent="0.2">
      <c r="E847"/>
      <c r="F847"/>
    </row>
    <row r="848" spans="5:6" x14ac:dyDescent="0.2">
      <c r="E848"/>
      <c r="F848"/>
    </row>
    <row r="849" spans="5:6" x14ac:dyDescent="0.2">
      <c r="E849"/>
      <c r="F849"/>
    </row>
    <row r="850" spans="5:6" x14ac:dyDescent="0.2">
      <c r="E850"/>
      <c r="F850"/>
    </row>
    <row r="851" spans="5:6" x14ac:dyDescent="0.2">
      <c r="E851"/>
      <c r="F851"/>
    </row>
    <row r="852" spans="5:6" x14ac:dyDescent="0.2">
      <c r="E852"/>
      <c r="F852"/>
    </row>
    <row r="853" spans="5:6" x14ac:dyDescent="0.2">
      <c r="E853"/>
      <c r="F853"/>
    </row>
    <row r="854" spans="5:6" x14ac:dyDescent="0.2">
      <c r="E854"/>
      <c r="F854"/>
    </row>
    <row r="855" spans="5:6" x14ac:dyDescent="0.2">
      <c r="E855"/>
      <c r="F855"/>
    </row>
    <row r="856" spans="5:6" x14ac:dyDescent="0.2">
      <c r="E856"/>
      <c r="F856"/>
    </row>
    <row r="857" spans="5:6" x14ac:dyDescent="0.2">
      <c r="E857"/>
      <c r="F857"/>
    </row>
    <row r="858" spans="5:6" x14ac:dyDescent="0.2">
      <c r="E858"/>
      <c r="F858"/>
    </row>
    <row r="859" spans="5:6" x14ac:dyDescent="0.2">
      <c r="E859"/>
      <c r="F859"/>
    </row>
    <row r="860" spans="5:6" x14ac:dyDescent="0.2">
      <c r="E860"/>
      <c r="F860"/>
    </row>
    <row r="861" spans="5:6" x14ac:dyDescent="0.2">
      <c r="E861"/>
      <c r="F861"/>
    </row>
    <row r="862" spans="5:6" x14ac:dyDescent="0.2">
      <c r="E862"/>
      <c r="F862"/>
    </row>
    <row r="863" spans="5:6" x14ac:dyDescent="0.2">
      <c r="E863"/>
      <c r="F863"/>
    </row>
    <row r="864" spans="5:6" x14ac:dyDescent="0.2">
      <c r="E864"/>
      <c r="F864"/>
    </row>
    <row r="865" spans="5:6" x14ac:dyDescent="0.2">
      <c r="E865"/>
      <c r="F865"/>
    </row>
    <row r="866" spans="5:6" x14ac:dyDescent="0.2">
      <c r="E866"/>
      <c r="F866"/>
    </row>
    <row r="867" spans="5:6" x14ac:dyDescent="0.2">
      <c r="E867"/>
      <c r="F867"/>
    </row>
    <row r="868" spans="5:6" x14ac:dyDescent="0.2">
      <c r="E868"/>
      <c r="F868"/>
    </row>
    <row r="869" spans="5:6" x14ac:dyDescent="0.2">
      <c r="E869"/>
      <c r="F869"/>
    </row>
    <row r="870" spans="5:6" x14ac:dyDescent="0.2">
      <c r="E870"/>
      <c r="F870"/>
    </row>
    <row r="871" spans="5:6" x14ac:dyDescent="0.2">
      <c r="E871"/>
      <c r="F871"/>
    </row>
    <row r="872" spans="5:6" x14ac:dyDescent="0.2">
      <c r="E872"/>
      <c r="F872"/>
    </row>
    <row r="873" spans="5:6" x14ac:dyDescent="0.2">
      <c r="E873"/>
      <c r="F873"/>
    </row>
    <row r="874" spans="5:6" x14ac:dyDescent="0.2">
      <c r="E874"/>
      <c r="F874"/>
    </row>
    <row r="875" spans="5:6" x14ac:dyDescent="0.2">
      <c r="E875"/>
      <c r="F875"/>
    </row>
    <row r="876" spans="5:6" x14ac:dyDescent="0.2">
      <c r="E876"/>
      <c r="F876"/>
    </row>
    <row r="877" spans="5:6" x14ac:dyDescent="0.2">
      <c r="E877"/>
      <c r="F877"/>
    </row>
    <row r="878" spans="5:6" x14ac:dyDescent="0.2">
      <c r="E878"/>
      <c r="F878"/>
    </row>
    <row r="879" spans="5:6" x14ac:dyDescent="0.2">
      <c r="E879"/>
      <c r="F879"/>
    </row>
    <row r="880" spans="5:6" x14ac:dyDescent="0.2">
      <c r="E880"/>
      <c r="F880"/>
    </row>
    <row r="881" spans="5:6" x14ac:dyDescent="0.2">
      <c r="E881"/>
      <c r="F881"/>
    </row>
    <row r="882" spans="5:6" x14ac:dyDescent="0.2">
      <c r="E882"/>
      <c r="F882"/>
    </row>
    <row r="883" spans="5:6" x14ac:dyDescent="0.2">
      <c r="E883"/>
      <c r="F883"/>
    </row>
    <row r="884" spans="5:6" x14ac:dyDescent="0.2">
      <c r="E884"/>
      <c r="F884"/>
    </row>
    <row r="885" spans="5:6" x14ac:dyDescent="0.2">
      <c r="E885"/>
      <c r="F885"/>
    </row>
    <row r="886" spans="5:6" x14ac:dyDescent="0.2">
      <c r="E886"/>
      <c r="F886"/>
    </row>
    <row r="887" spans="5:6" x14ac:dyDescent="0.2">
      <c r="E887"/>
      <c r="F887"/>
    </row>
    <row r="888" spans="5:6" x14ac:dyDescent="0.2">
      <c r="E888"/>
      <c r="F888"/>
    </row>
    <row r="889" spans="5:6" x14ac:dyDescent="0.2">
      <c r="E889"/>
      <c r="F889"/>
    </row>
    <row r="890" spans="5:6" x14ac:dyDescent="0.2">
      <c r="E890"/>
      <c r="F890"/>
    </row>
    <row r="891" spans="5:6" x14ac:dyDescent="0.2">
      <c r="E891"/>
      <c r="F891"/>
    </row>
    <row r="892" spans="5:6" x14ac:dyDescent="0.2">
      <c r="E892"/>
      <c r="F892"/>
    </row>
    <row r="893" spans="5:6" x14ac:dyDescent="0.2">
      <c r="E893"/>
      <c r="F893"/>
    </row>
    <row r="894" spans="5:6" x14ac:dyDescent="0.2">
      <c r="E894"/>
      <c r="F894"/>
    </row>
    <row r="895" spans="5:6" x14ac:dyDescent="0.2">
      <c r="E895"/>
      <c r="F895"/>
    </row>
    <row r="896" spans="5:6" x14ac:dyDescent="0.2">
      <c r="E896"/>
      <c r="F896"/>
    </row>
    <row r="897" spans="5:6" x14ac:dyDescent="0.2">
      <c r="E897"/>
      <c r="F897"/>
    </row>
    <row r="898" spans="5:6" x14ac:dyDescent="0.2">
      <c r="E898"/>
      <c r="F898"/>
    </row>
    <row r="899" spans="5:6" x14ac:dyDescent="0.2">
      <c r="E899"/>
      <c r="F899"/>
    </row>
    <row r="900" spans="5:6" x14ac:dyDescent="0.2">
      <c r="E900"/>
      <c r="F900"/>
    </row>
    <row r="901" spans="5:6" x14ac:dyDescent="0.2">
      <c r="E901"/>
      <c r="F901"/>
    </row>
    <row r="902" spans="5:6" x14ac:dyDescent="0.2">
      <c r="E902"/>
      <c r="F902"/>
    </row>
    <row r="903" spans="5:6" x14ac:dyDescent="0.2">
      <c r="E903"/>
      <c r="F903"/>
    </row>
    <row r="904" spans="5:6" x14ac:dyDescent="0.2">
      <c r="E904"/>
      <c r="F904"/>
    </row>
    <row r="905" spans="5:6" x14ac:dyDescent="0.2">
      <c r="E905"/>
      <c r="F905"/>
    </row>
    <row r="906" spans="5:6" x14ac:dyDescent="0.2">
      <c r="E906"/>
      <c r="F906"/>
    </row>
    <row r="907" spans="5:6" x14ac:dyDescent="0.2">
      <c r="E907"/>
      <c r="F907"/>
    </row>
    <row r="908" spans="5:6" x14ac:dyDescent="0.2">
      <c r="E908"/>
      <c r="F908"/>
    </row>
    <row r="909" spans="5:6" x14ac:dyDescent="0.2">
      <c r="E909"/>
      <c r="F909"/>
    </row>
    <row r="910" spans="5:6" x14ac:dyDescent="0.2">
      <c r="E910"/>
      <c r="F910"/>
    </row>
    <row r="911" spans="5:6" x14ac:dyDescent="0.2">
      <c r="E911"/>
      <c r="F911"/>
    </row>
    <row r="912" spans="5:6" x14ac:dyDescent="0.2">
      <c r="E912"/>
      <c r="F912"/>
    </row>
    <row r="913" spans="5:6" x14ac:dyDescent="0.2">
      <c r="E913"/>
      <c r="F913"/>
    </row>
    <row r="914" spans="5:6" x14ac:dyDescent="0.2">
      <c r="E914"/>
      <c r="F914"/>
    </row>
    <row r="915" spans="5:6" x14ac:dyDescent="0.2">
      <c r="E915"/>
      <c r="F915"/>
    </row>
    <row r="916" spans="5:6" x14ac:dyDescent="0.2">
      <c r="E916"/>
      <c r="F916"/>
    </row>
    <row r="917" spans="5:6" x14ac:dyDescent="0.2">
      <c r="E917"/>
      <c r="F917"/>
    </row>
    <row r="918" spans="5:6" x14ac:dyDescent="0.2">
      <c r="E918"/>
      <c r="F918"/>
    </row>
    <row r="919" spans="5:6" x14ac:dyDescent="0.2">
      <c r="E919"/>
      <c r="F919"/>
    </row>
    <row r="920" spans="5:6" x14ac:dyDescent="0.2">
      <c r="E920"/>
      <c r="F920"/>
    </row>
    <row r="921" spans="5:6" x14ac:dyDescent="0.2">
      <c r="E921"/>
      <c r="F921"/>
    </row>
    <row r="922" spans="5:6" x14ac:dyDescent="0.2">
      <c r="E922"/>
      <c r="F922"/>
    </row>
    <row r="923" spans="5:6" x14ac:dyDescent="0.2">
      <c r="E923"/>
      <c r="F923"/>
    </row>
    <row r="924" spans="5:6" x14ac:dyDescent="0.2">
      <c r="E924"/>
      <c r="F924"/>
    </row>
    <row r="925" spans="5:6" x14ac:dyDescent="0.2">
      <c r="E925"/>
      <c r="F925"/>
    </row>
    <row r="926" spans="5:6" x14ac:dyDescent="0.2">
      <c r="E926"/>
      <c r="F926"/>
    </row>
    <row r="927" spans="5:6" x14ac:dyDescent="0.2">
      <c r="E927"/>
      <c r="F927"/>
    </row>
    <row r="928" spans="5:6" x14ac:dyDescent="0.2">
      <c r="E928"/>
      <c r="F928"/>
    </row>
    <row r="929" spans="5:6" x14ac:dyDescent="0.2">
      <c r="E929"/>
      <c r="F929"/>
    </row>
    <row r="930" spans="5:6" x14ac:dyDescent="0.2">
      <c r="E930"/>
      <c r="F930"/>
    </row>
    <row r="931" spans="5:6" x14ac:dyDescent="0.2">
      <c r="E931"/>
      <c r="F931"/>
    </row>
    <row r="932" spans="5:6" x14ac:dyDescent="0.2">
      <c r="E932"/>
      <c r="F932"/>
    </row>
    <row r="933" spans="5:6" x14ac:dyDescent="0.2">
      <c r="E933"/>
      <c r="F933"/>
    </row>
    <row r="934" spans="5:6" x14ac:dyDescent="0.2">
      <c r="E934"/>
      <c r="F934"/>
    </row>
    <row r="935" spans="5:6" x14ac:dyDescent="0.2">
      <c r="E935"/>
      <c r="F935"/>
    </row>
    <row r="936" spans="5:6" x14ac:dyDescent="0.2">
      <c r="E936"/>
      <c r="F936"/>
    </row>
    <row r="937" spans="5:6" x14ac:dyDescent="0.2">
      <c r="E937"/>
      <c r="F937"/>
    </row>
    <row r="938" spans="5:6" x14ac:dyDescent="0.2">
      <c r="E938"/>
      <c r="F938"/>
    </row>
    <row r="939" spans="5:6" x14ac:dyDescent="0.2">
      <c r="E939"/>
      <c r="F939"/>
    </row>
    <row r="940" spans="5:6" x14ac:dyDescent="0.2">
      <c r="E940"/>
      <c r="F940"/>
    </row>
    <row r="941" spans="5:6" x14ac:dyDescent="0.2">
      <c r="E941"/>
      <c r="F941"/>
    </row>
    <row r="942" spans="5:6" x14ac:dyDescent="0.2">
      <c r="E942"/>
      <c r="F942"/>
    </row>
    <row r="943" spans="5:6" x14ac:dyDescent="0.2">
      <c r="E943"/>
      <c r="F943"/>
    </row>
    <row r="944" spans="5:6" x14ac:dyDescent="0.2">
      <c r="E944"/>
      <c r="F944"/>
    </row>
    <row r="945" spans="5:6" x14ac:dyDescent="0.2">
      <c r="E945"/>
      <c r="F945"/>
    </row>
    <row r="946" spans="5:6" x14ac:dyDescent="0.2">
      <c r="E946"/>
      <c r="F946"/>
    </row>
    <row r="947" spans="5:6" x14ac:dyDescent="0.2">
      <c r="E947"/>
      <c r="F947"/>
    </row>
    <row r="948" spans="5:6" x14ac:dyDescent="0.2">
      <c r="E948"/>
      <c r="F948"/>
    </row>
    <row r="949" spans="5:6" x14ac:dyDescent="0.2">
      <c r="E949"/>
      <c r="F949"/>
    </row>
    <row r="950" spans="5:6" x14ac:dyDescent="0.2">
      <c r="E950"/>
      <c r="F950"/>
    </row>
    <row r="951" spans="5:6" x14ac:dyDescent="0.2">
      <c r="E951"/>
      <c r="F951"/>
    </row>
    <row r="952" spans="5:6" x14ac:dyDescent="0.2">
      <c r="E952"/>
      <c r="F952"/>
    </row>
    <row r="953" spans="5:6" x14ac:dyDescent="0.2">
      <c r="E953"/>
      <c r="F953"/>
    </row>
    <row r="954" spans="5:6" x14ac:dyDescent="0.2">
      <c r="E954"/>
      <c r="F954"/>
    </row>
    <row r="955" spans="5:6" x14ac:dyDescent="0.2">
      <c r="E955"/>
      <c r="F955"/>
    </row>
    <row r="956" spans="5:6" x14ac:dyDescent="0.2">
      <c r="E956"/>
      <c r="F956"/>
    </row>
    <row r="957" spans="5:6" x14ac:dyDescent="0.2">
      <c r="E957"/>
      <c r="F957"/>
    </row>
    <row r="958" spans="5:6" x14ac:dyDescent="0.2">
      <c r="E958"/>
      <c r="F958"/>
    </row>
    <row r="959" spans="5:6" x14ac:dyDescent="0.2">
      <c r="E959"/>
      <c r="F959"/>
    </row>
    <row r="960" spans="5:6" x14ac:dyDescent="0.2">
      <c r="E960"/>
      <c r="F960"/>
    </row>
    <row r="961" spans="5:6" x14ac:dyDescent="0.2">
      <c r="E961"/>
      <c r="F961"/>
    </row>
    <row r="962" spans="5:6" x14ac:dyDescent="0.2">
      <c r="E962"/>
      <c r="F962"/>
    </row>
    <row r="963" spans="5:6" x14ac:dyDescent="0.2">
      <c r="E963"/>
      <c r="F963"/>
    </row>
    <row r="964" spans="5:6" x14ac:dyDescent="0.2">
      <c r="E964"/>
      <c r="F964"/>
    </row>
    <row r="965" spans="5:6" x14ac:dyDescent="0.2">
      <c r="E965"/>
      <c r="F965"/>
    </row>
    <row r="966" spans="5:6" x14ac:dyDescent="0.2">
      <c r="E966"/>
      <c r="F966"/>
    </row>
    <row r="967" spans="5:6" x14ac:dyDescent="0.2">
      <c r="E967"/>
      <c r="F967"/>
    </row>
    <row r="968" spans="5:6" x14ac:dyDescent="0.2">
      <c r="E968"/>
      <c r="F968"/>
    </row>
    <row r="969" spans="5:6" x14ac:dyDescent="0.2">
      <c r="E969"/>
      <c r="F969"/>
    </row>
    <row r="970" spans="5:6" x14ac:dyDescent="0.2">
      <c r="E970"/>
      <c r="F970"/>
    </row>
    <row r="971" spans="5:6" x14ac:dyDescent="0.2">
      <c r="E971"/>
      <c r="F971"/>
    </row>
    <row r="972" spans="5:6" x14ac:dyDescent="0.2">
      <c r="E972"/>
      <c r="F972"/>
    </row>
    <row r="973" spans="5:6" x14ac:dyDescent="0.2">
      <c r="E973"/>
      <c r="F973"/>
    </row>
    <row r="974" spans="5:6" x14ac:dyDescent="0.2">
      <c r="E974"/>
      <c r="F974"/>
    </row>
    <row r="975" spans="5:6" x14ac:dyDescent="0.2">
      <c r="E975"/>
      <c r="F975"/>
    </row>
    <row r="976" spans="5:6" x14ac:dyDescent="0.2">
      <c r="E976"/>
      <c r="F976"/>
    </row>
    <row r="977" spans="5:6" x14ac:dyDescent="0.2">
      <c r="E977"/>
      <c r="F977"/>
    </row>
    <row r="978" spans="5:6" x14ac:dyDescent="0.2">
      <c r="E978"/>
      <c r="F978"/>
    </row>
    <row r="979" spans="5:6" x14ac:dyDescent="0.2">
      <c r="E979"/>
      <c r="F979"/>
    </row>
    <row r="980" spans="5:6" x14ac:dyDescent="0.2">
      <c r="E980"/>
      <c r="F980"/>
    </row>
    <row r="981" spans="5:6" x14ac:dyDescent="0.2">
      <c r="E981"/>
      <c r="F981"/>
    </row>
    <row r="982" spans="5:6" x14ac:dyDescent="0.2">
      <c r="E982"/>
      <c r="F982"/>
    </row>
    <row r="983" spans="5:6" x14ac:dyDescent="0.2">
      <c r="E983"/>
      <c r="F983"/>
    </row>
    <row r="984" spans="5:6" x14ac:dyDescent="0.2">
      <c r="E984"/>
      <c r="F984"/>
    </row>
    <row r="985" spans="5:6" x14ac:dyDescent="0.2">
      <c r="E985"/>
      <c r="F985"/>
    </row>
    <row r="986" spans="5:6" x14ac:dyDescent="0.2">
      <c r="E986"/>
      <c r="F986"/>
    </row>
    <row r="987" spans="5:6" x14ac:dyDescent="0.2">
      <c r="E987"/>
      <c r="F987"/>
    </row>
    <row r="988" spans="5:6" x14ac:dyDescent="0.2">
      <c r="E988"/>
      <c r="F988"/>
    </row>
    <row r="989" spans="5:6" x14ac:dyDescent="0.2">
      <c r="E989"/>
      <c r="F989"/>
    </row>
    <row r="990" spans="5:6" x14ac:dyDescent="0.2">
      <c r="E990"/>
      <c r="F990"/>
    </row>
    <row r="991" spans="5:6" x14ac:dyDescent="0.2">
      <c r="E991"/>
      <c r="F991"/>
    </row>
    <row r="992" spans="5:6" x14ac:dyDescent="0.2">
      <c r="E992"/>
      <c r="F992"/>
    </row>
    <row r="993" spans="5:6" x14ac:dyDescent="0.2">
      <c r="E993"/>
      <c r="F993"/>
    </row>
    <row r="994" spans="5:6" x14ac:dyDescent="0.2">
      <c r="E994"/>
      <c r="F994"/>
    </row>
    <row r="995" spans="5:6" x14ac:dyDescent="0.2">
      <c r="E995"/>
      <c r="F995"/>
    </row>
    <row r="996" spans="5:6" x14ac:dyDescent="0.2">
      <c r="E996"/>
      <c r="F996"/>
    </row>
    <row r="997" spans="5:6" x14ac:dyDescent="0.2">
      <c r="E997"/>
      <c r="F997"/>
    </row>
    <row r="998" spans="5:6" x14ac:dyDescent="0.2">
      <c r="E998"/>
      <c r="F998"/>
    </row>
    <row r="999" spans="5:6" x14ac:dyDescent="0.2">
      <c r="E999"/>
      <c r="F999"/>
    </row>
    <row r="1000" spans="5:6" x14ac:dyDescent="0.2">
      <c r="E1000"/>
      <c r="F1000"/>
    </row>
    <row r="1001" spans="5:6" x14ac:dyDescent="0.2">
      <c r="E1001"/>
      <c r="F1001"/>
    </row>
    <row r="1002" spans="5:6" x14ac:dyDescent="0.2">
      <c r="E1002"/>
      <c r="F1002"/>
    </row>
    <row r="1003" spans="5:6" x14ac:dyDescent="0.2">
      <c r="E1003"/>
      <c r="F1003"/>
    </row>
    <row r="1004" spans="5:6" x14ac:dyDescent="0.2">
      <c r="E1004"/>
      <c r="F1004"/>
    </row>
    <row r="1005" spans="5:6" x14ac:dyDescent="0.2">
      <c r="E1005"/>
      <c r="F1005"/>
    </row>
    <row r="1006" spans="5:6" x14ac:dyDescent="0.2">
      <c r="E1006"/>
      <c r="F1006"/>
    </row>
    <row r="1007" spans="5:6" x14ac:dyDescent="0.2">
      <c r="E1007"/>
      <c r="F1007"/>
    </row>
    <row r="1008" spans="5:6" x14ac:dyDescent="0.2">
      <c r="E1008"/>
      <c r="F1008"/>
    </row>
    <row r="1009" spans="5:6" x14ac:dyDescent="0.2">
      <c r="E1009"/>
      <c r="F1009"/>
    </row>
    <row r="1010" spans="5:6" x14ac:dyDescent="0.2">
      <c r="E1010"/>
      <c r="F1010"/>
    </row>
    <row r="1011" spans="5:6" x14ac:dyDescent="0.2">
      <c r="E1011"/>
      <c r="F1011"/>
    </row>
    <row r="1012" spans="5:6" x14ac:dyDescent="0.2">
      <c r="E1012"/>
      <c r="F1012"/>
    </row>
    <row r="1013" spans="5:6" x14ac:dyDescent="0.2">
      <c r="E1013"/>
      <c r="F1013"/>
    </row>
    <row r="1014" spans="5:6" x14ac:dyDescent="0.2">
      <c r="E1014"/>
      <c r="F1014"/>
    </row>
    <row r="1015" spans="5:6" x14ac:dyDescent="0.2">
      <c r="E1015"/>
      <c r="F1015"/>
    </row>
    <row r="1016" spans="5:6" x14ac:dyDescent="0.2">
      <c r="E1016"/>
      <c r="F1016"/>
    </row>
    <row r="1017" spans="5:6" x14ac:dyDescent="0.2">
      <c r="E1017"/>
      <c r="F1017"/>
    </row>
    <row r="1018" spans="5:6" x14ac:dyDescent="0.2">
      <c r="E1018"/>
      <c r="F1018"/>
    </row>
    <row r="1019" spans="5:6" x14ac:dyDescent="0.2">
      <c r="E1019"/>
      <c r="F1019"/>
    </row>
    <row r="1020" spans="5:6" x14ac:dyDescent="0.2">
      <c r="E1020"/>
      <c r="F1020"/>
    </row>
    <row r="1021" spans="5:6" x14ac:dyDescent="0.2">
      <c r="E1021"/>
      <c r="F1021"/>
    </row>
    <row r="1022" spans="5:6" x14ac:dyDescent="0.2">
      <c r="E1022"/>
      <c r="F1022"/>
    </row>
    <row r="1023" spans="5:6" x14ac:dyDescent="0.2">
      <c r="E1023"/>
      <c r="F1023"/>
    </row>
    <row r="1024" spans="5:6" x14ac:dyDescent="0.2">
      <c r="E1024"/>
      <c r="F1024"/>
    </row>
    <row r="1025" spans="5:6" x14ac:dyDescent="0.2">
      <c r="E1025"/>
      <c r="F1025"/>
    </row>
    <row r="1026" spans="5:6" x14ac:dyDescent="0.2">
      <c r="E1026"/>
      <c r="F1026"/>
    </row>
    <row r="1027" spans="5:6" x14ac:dyDescent="0.2">
      <c r="E1027"/>
      <c r="F1027"/>
    </row>
    <row r="1028" spans="5:6" x14ac:dyDescent="0.2">
      <c r="E1028"/>
      <c r="F1028"/>
    </row>
    <row r="1029" spans="5:6" x14ac:dyDescent="0.2">
      <c r="E1029"/>
      <c r="F1029"/>
    </row>
    <row r="1030" spans="5:6" x14ac:dyDescent="0.2">
      <c r="E1030"/>
      <c r="F1030"/>
    </row>
    <row r="1031" spans="5:6" x14ac:dyDescent="0.2">
      <c r="E1031"/>
      <c r="F1031"/>
    </row>
    <row r="1032" spans="5:6" x14ac:dyDescent="0.2">
      <c r="E1032"/>
      <c r="F1032"/>
    </row>
    <row r="1033" spans="5:6" x14ac:dyDescent="0.2">
      <c r="E1033"/>
      <c r="F1033"/>
    </row>
    <row r="1034" spans="5:6" x14ac:dyDescent="0.2">
      <c r="E1034"/>
      <c r="F1034"/>
    </row>
    <row r="1035" spans="5:6" x14ac:dyDescent="0.2">
      <c r="E1035"/>
      <c r="F1035"/>
    </row>
    <row r="1036" spans="5:6" x14ac:dyDescent="0.2">
      <c r="E1036"/>
      <c r="F1036"/>
    </row>
    <row r="1037" spans="5:6" x14ac:dyDescent="0.2">
      <c r="E1037"/>
      <c r="F1037"/>
    </row>
    <row r="1038" spans="5:6" x14ac:dyDescent="0.2">
      <c r="E1038"/>
      <c r="F1038"/>
    </row>
    <row r="1039" spans="5:6" x14ac:dyDescent="0.2">
      <c r="E1039"/>
      <c r="F1039"/>
    </row>
    <row r="1040" spans="5:6" x14ac:dyDescent="0.2">
      <c r="E1040"/>
      <c r="F1040"/>
    </row>
    <row r="1041" spans="5:6" x14ac:dyDescent="0.2">
      <c r="E1041"/>
      <c r="F1041"/>
    </row>
    <row r="1042" spans="5:6" x14ac:dyDescent="0.2">
      <c r="E1042"/>
      <c r="F1042"/>
    </row>
    <row r="1043" spans="5:6" x14ac:dyDescent="0.2">
      <c r="E1043"/>
      <c r="F1043"/>
    </row>
    <row r="1044" spans="5:6" x14ac:dyDescent="0.2">
      <c r="E1044"/>
      <c r="F1044"/>
    </row>
    <row r="1045" spans="5:6" x14ac:dyDescent="0.2">
      <c r="E1045"/>
      <c r="F1045"/>
    </row>
    <row r="1046" spans="5:6" x14ac:dyDescent="0.2">
      <c r="E1046"/>
      <c r="F1046"/>
    </row>
    <row r="1047" spans="5:6" x14ac:dyDescent="0.2">
      <c r="E1047"/>
      <c r="F1047"/>
    </row>
    <row r="1048" spans="5:6" x14ac:dyDescent="0.2">
      <c r="E1048"/>
      <c r="F1048"/>
    </row>
    <row r="1049" spans="5:6" x14ac:dyDescent="0.2">
      <c r="E1049"/>
      <c r="F1049"/>
    </row>
    <row r="1050" spans="5:6" x14ac:dyDescent="0.2">
      <c r="E1050"/>
      <c r="F1050"/>
    </row>
    <row r="1051" spans="5:6" x14ac:dyDescent="0.2">
      <c r="E1051"/>
      <c r="F1051"/>
    </row>
    <row r="1052" spans="5:6" x14ac:dyDescent="0.2">
      <c r="E1052"/>
      <c r="F1052"/>
    </row>
    <row r="1053" spans="5:6" x14ac:dyDescent="0.2">
      <c r="E1053"/>
      <c r="F1053"/>
    </row>
    <row r="1054" spans="5:6" x14ac:dyDescent="0.2">
      <c r="E1054"/>
      <c r="F1054"/>
    </row>
    <row r="1055" spans="5:6" x14ac:dyDescent="0.2">
      <c r="E1055"/>
      <c r="F1055"/>
    </row>
    <row r="1056" spans="5:6" x14ac:dyDescent="0.2">
      <c r="E1056"/>
      <c r="F1056"/>
    </row>
    <row r="1057" spans="5:6" x14ac:dyDescent="0.2">
      <c r="E1057"/>
      <c r="F1057"/>
    </row>
    <row r="1058" spans="5:6" x14ac:dyDescent="0.2">
      <c r="E1058"/>
      <c r="F1058"/>
    </row>
    <row r="1059" spans="5:6" x14ac:dyDescent="0.2">
      <c r="E1059"/>
      <c r="F1059"/>
    </row>
    <row r="1060" spans="5:6" x14ac:dyDescent="0.2">
      <c r="E1060"/>
      <c r="F1060"/>
    </row>
    <row r="1061" spans="5:6" x14ac:dyDescent="0.2">
      <c r="E1061"/>
      <c r="F1061"/>
    </row>
    <row r="1062" spans="5:6" x14ac:dyDescent="0.2">
      <c r="E1062"/>
      <c r="F1062"/>
    </row>
    <row r="1063" spans="5:6" x14ac:dyDescent="0.2">
      <c r="E1063"/>
      <c r="F1063"/>
    </row>
    <row r="1064" spans="5:6" x14ac:dyDescent="0.2">
      <c r="E1064"/>
      <c r="F1064"/>
    </row>
    <row r="1065" spans="5:6" x14ac:dyDescent="0.2">
      <c r="E1065"/>
      <c r="F1065"/>
    </row>
    <row r="1066" spans="5:6" x14ac:dyDescent="0.2">
      <c r="E1066"/>
      <c r="F1066"/>
    </row>
    <row r="1067" spans="5:6" x14ac:dyDescent="0.2">
      <c r="E1067"/>
      <c r="F1067"/>
    </row>
    <row r="1068" spans="5:6" x14ac:dyDescent="0.2">
      <c r="E1068"/>
      <c r="F1068"/>
    </row>
    <row r="1069" spans="5:6" x14ac:dyDescent="0.2">
      <c r="E1069"/>
      <c r="F1069"/>
    </row>
    <row r="1070" spans="5:6" x14ac:dyDescent="0.2">
      <c r="E1070"/>
      <c r="F1070"/>
    </row>
    <row r="1071" spans="5:6" x14ac:dyDescent="0.2">
      <c r="E1071"/>
      <c r="F1071"/>
    </row>
    <row r="1072" spans="5:6" x14ac:dyDescent="0.2">
      <c r="E1072"/>
      <c r="F1072"/>
    </row>
    <row r="1073" spans="5:6" x14ac:dyDescent="0.2">
      <c r="E1073"/>
      <c r="F1073"/>
    </row>
    <row r="1074" spans="5:6" x14ac:dyDescent="0.2">
      <c r="E1074"/>
      <c r="F1074"/>
    </row>
    <row r="1075" spans="5:6" x14ac:dyDescent="0.2">
      <c r="E1075"/>
      <c r="F1075"/>
    </row>
    <row r="1076" spans="5:6" x14ac:dyDescent="0.2">
      <c r="E1076"/>
      <c r="F1076"/>
    </row>
    <row r="1077" spans="5:6" x14ac:dyDescent="0.2">
      <c r="E1077"/>
      <c r="F1077"/>
    </row>
    <row r="1078" spans="5:6" x14ac:dyDescent="0.2">
      <c r="E1078"/>
      <c r="F1078"/>
    </row>
    <row r="1079" spans="5:6" x14ac:dyDescent="0.2">
      <c r="E1079"/>
      <c r="F1079"/>
    </row>
    <row r="1080" spans="5:6" x14ac:dyDescent="0.2">
      <c r="E1080"/>
      <c r="F1080"/>
    </row>
    <row r="1081" spans="5:6" x14ac:dyDescent="0.2">
      <c r="E1081"/>
      <c r="F1081"/>
    </row>
    <row r="1082" spans="5:6" x14ac:dyDescent="0.2">
      <c r="E1082"/>
      <c r="F1082"/>
    </row>
    <row r="1083" spans="5:6" x14ac:dyDescent="0.2">
      <c r="E1083"/>
      <c r="F1083"/>
    </row>
    <row r="1084" spans="5:6" x14ac:dyDescent="0.2">
      <c r="E1084"/>
      <c r="F1084"/>
    </row>
    <row r="1085" spans="5:6" x14ac:dyDescent="0.2">
      <c r="E1085"/>
      <c r="F1085"/>
    </row>
    <row r="1086" spans="5:6" x14ac:dyDescent="0.2">
      <c r="E1086"/>
      <c r="F1086"/>
    </row>
    <row r="1087" spans="5:6" x14ac:dyDescent="0.2">
      <c r="E1087"/>
      <c r="F1087"/>
    </row>
    <row r="1088" spans="5:6" x14ac:dyDescent="0.2">
      <c r="E1088"/>
      <c r="F1088"/>
    </row>
    <row r="1089" spans="5:6" x14ac:dyDescent="0.2">
      <c r="E1089"/>
      <c r="F1089"/>
    </row>
    <row r="1090" spans="5:6" x14ac:dyDescent="0.2">
      <c r="E1090"/>
      <c r="F1090"/>
    </row>
    <row r="1091" spans="5:6" x14ac:dyDescent="0.2">
      <c r="E1091"/>
      <c r="F1091"/>
    </row>
    <row r="1092" spans="5:6" x14ac:dyDescent="0.2">
      <c r="E1092"/>
      <c r="F1092"/>
    </row>
    <row r="1093" spans="5:6" x14ac:dyDescent="0.2">
      <c r="E1093"/>
      <c r="F1093"/>
    </row>
    <row r="1094" spans="5:6" x14ac:dyDescent="0.2">
      <c r="E1094"/>
      <c r="F1094"/>
    </row>
    <row r="1095" spans="5:6" x14ac:dyDescent="0.2">
      <c r="E1095"/>
      <c r="F1095"/>
    </row>
    <row r="1096" spans="5:6" x14ac:dyDescent="0.2">
      <c r="E1096"/>
      <c r="F1096"/>
    </row>
    <row r="1097" spans="5:6" x14ac:dyDescent="0.2">
      <c r="E1097"/>
      <c r="F1097"/>
    </row>
    <row r="1098" spans="5:6" x14ac:dyDescent="0.2">
      <c r="E1098"/>
      <c r="F1098"/>
    </row>
    <row r="1099" spans="5:6" x14ac:dyDescent="0.2">
      <c r="E1099"/>
      <c r="F1099"/>
    </row>
    <row r="1100" spans="5:6" x14ac:dyDescent="0.2">
      <c r="E1100"/>
      <c r="F1100"/>
    </row>
    <row r="1101" spans="5:6" x14ac:dyDescent="0.2">
      <c r="E1101"/>
      <c r="F1101"/>
    </row>
    <row r="1102" spans="5:6" x14ac:dyDescent="0.2">
      <c r="E1102"/>
      <c r="F1102"/>
    </row>
    <row r="1103" spans="5:6" x14ac:dyDescent="0.2">
      <c r="E1103"/>
      <c r="F1103"/>
    </row>
    <row r="1104" spans="5:6" x14ac:dyDescent="0.2">
      <c r="E1104"/>
      <c r="F1104"/>
    </row>
    <row r="1105" spans="5:6" x14ac:dyDescent="0.2">
      <c r="E1105"/>
      <c r="F1105"/>
    </row>
    <row r="1106" spans="5:6" x14ac:dyDescent="0.2">
      <c r="E1106"/>
      <c r="F1106"/>
    </row>
    <row r="1107" spans="5:6" x14ac:dyDescent="0.2">
      <c r="E1107"/>
      <c r="F1107"/>
    </row>
    <row r="1108" spans="5:6" x14ac:dyDescent="0.2">
      <c r="E1108"/>
      <c r="F1108"/>
    </row>
    <row r="1109" spans="5:6" x14ac:dyDescent="0.2">
      <c r="E1109"/>
      <c r="F1109"/>
    </row>
    <row r="1110" spans="5:6" x14ac:dyDescent="0.2">
      <c r="E1110"/>
      <c r="F1110"/>
    </row>
    <row r="1111" spans="5:6" x14ac:dyDescent="0.2">
      <c r="E1111"/>
      <c r="F1111"/>
    </row>
    <row r="1112" spans="5:6" x14ac:dyDescent="0.2">
      <c r="E1112"/>
      <c r="F1112"/>
    </row>
    <row r="1113" spans="5:6" x14ac:dyDescent="0.2">
      <c r="E1113"/>
      <c r="F1113"/>
    </row>
    <row r="1114" spans="5:6" x14ac:dyDescent="0.2">
      <c r="E1114"/>
      <c r="F1114"/>
    </row>
    <row r="1115" spans="5:6" x14ac:dyDescent="0.2">
      <c r="E1115"/>
      <c r="F1115"/>
    </row>
    <row r="1116" spans="5:6" x14ac:dyDescent="0.2">
      <c r="E1116"/>
      <c r="F1116"/>
    </row>
    <row r="1117" spans="5:6" x14ac:dyDescent="0.2">
      <c r="E1117"/>
      <c r="F1117"/>
    </row>
    <row r="1118" spans="5:6" x14ac:dyDescent="0.2">
      <c r="E1118"/>
      <c r="F1118"/>
    </row>
    <row r="1119" spans="5:6" x14ac:dyDescent="0.2">
      <c r="E1119"/>
      <c r="F1119"/>
    </row>
    <row r="1120" spans="5:6" x14ac:dyDescent="0.2">
      <c r="E1120"/>
      <c r="F1120"/>
    </row>
    <row r="1121" spans="5:6" x14ac:dyDescent="0.2">
      <c r="E1121"/>
      <c r="F1121"/>
    </row>
    <row r="1122" spans="5:6" x14ac:dyDescent="0.2">
      <c r="E1122"/>
      <c r="F1122"/>
    </row>
    <row r="1123" spans="5:6" x14ac:dyDescent="0.2">
      <c r="E1123"/>
      <c r="F1123"/>
    </row>
    <row r="1124" spans="5:6" x14ac:dyDescent="0.2">
      <c r="E1124"/>
      <c r="F1124"/>
    </row>
    <row r="1125" spans="5:6" x14ac:dyDescent="0.2">
      <c r="E1125"/>
      <c r="F1125"/>
    </row>
    <row r="1126" spans="5:6" x14ac:dyDescent="0.2">
      <c r="E1126"/>
      <c r="F1126"/>
    </row>
    <row r="1127" spans="5:6" x14ac:dyDescent="0.2">
      <c r="E1127"/>
      <c r="F1127"/>
    </row>
    <row r="1128" spans="5:6" x14ac:dyDescent="0.2">
      <c r="E1128"/>
      <c r="F1128"/>
    </row>
    <row r="1129" spans="5:6" x14ac:dyDescent="0.2">
      <c r="E1129"/>
      <c r="F1129"/>
    </row>
    <row r="1130" spans="5:6" x14ac:dyDescent="0.2">
      <c r="E1130"/>
      <c r="F1130"/>
    </row>
    <row r="1131" spans="5:6" x14ac:dyDescent="0.2">
      <c r="E1131"/>
      <c r="F1131"/>
    </row>
    <row r="1132" spans="5:6" x14ac:dyDescent="0.2">
      <c r="E1132"/>
      <c r="F1132"/>
    </row>
    <row r="1133" spans="5:6" x14ac:dyDescent="0.2">
      <c r="E1133"/>
      <c r="F1133"/>
    </row>
    <row r="1134" spans="5:6" x14ac:dyDescent="0.2">
      <c r="E1134"/>
      <c r="F1134"/>
    </row>
    <row r="1135" spans="5:6" x14ac:dyDescent="0.2">
      <c r="E1135"/>
      <c r="F1135"/>
    </row>
    <row r="1136" spans="5:6" x14ac:dyDescent="0.2">
      <c r="E1136"/>
      <c r="F1136"/>
    </row>
    <row r="1137" spans="5:6" x14ac:dyDescent="0.2">
      <c r="E1137"/>
      <c r="F1137"/>
    </row>
    <row r="1138" spans="5:6" x14ac:dyDescent="0.2">
      <c r="E1138"/>
      <c r="F1138"/>
    </row>
    <row r="1139" spans="5:6" x14ac:dyDescent="0.2">
      <c r="E1139"/>
      <c r="F1139"/>
    </row>
    <row r="1140" spans="5:6" x14ac:dyDescent="0.2">
      <c r="E1140"/>
      <c r="F1140"/>
    </row>
    <row r="1141" spans="5:6" x14ac:dyDescent="0.2">
      <c r="E1141"/>
      <c r="F1141"/>
    </row>
    <row r="1142" spans="5:6" x14ac:dyDescent="0.2">
      <c r="E1142"/>
      <c r="F1142"/>
    </row>
    <row r="1143" spans="5:6" x14ac:dyDescent="0.2">
      <c r="E1143"/>
      <c r="F1143"/>
    </row>
    <row r="1144" spans="5:6" x14ac:dyDescent="0.2">
      <c r="E1144"/>
      <c r="F1144"/>
    </row>
    <row r="1145" spans="5:6" x14ac:dyDescent="0.2">
      <c r="E1145"/>
      <c r="F1145"/>
    </row>
    <row r="1146" spans="5:6" x14ac:dyDescent="0.2">
      <c r="E1146"/>
      <c r="F1146"/>
    </row>
    <row r="1147" spans="5:6" x14ac:dyDescent="0.2">
      <c r="E1147"/>
      <c r="F1147"/>
    </row>
    <row r="1148" spans="5:6" x14ac:dyDescent="0.2">
      <c r="E1148"/>
      <c r="F1148"/>
    </row>
    <row r="1149" spans="5:6" x14ac:dyDescent="0.2">
      <c r="E1149"/>
      <c r="F1149"/>
    </row>
    <row r="1150" spans="5:6" x14ac:dyDescent="0.2">
      <c r="E1150"/>
      <c r="F1150"/>
    </row>
    <row r="1151" spans="5:6" x14ac:dyDescent="0.2">
      <c r="E1151"/>
      <c r="F1151"/>
    </row>
    <row r="1152" spans="5:6" x14ac:dyDescent="0.2">
      <c r="E1152"/>
      <c r="F1152"/>
    </row>
    <row r="1153" spans="5:6" x14ac:dyDescent="0.2">
      <c r="E1153"/>
      <c r="F1153"/>
    </row>
    <row r="1154" spans="5:6" x14ac:dyDescent="0.2">
      <c r="E1154"/>
      <c r="F1154"/>
    </row>
    <row r="1155" spans="5:6" x14ac:dyDescent="0.2">
      <c r="E1155"/>
      <c r="F1155"/>
    </row>
    <row r="1156" spans="5:6" x14ac:dyDescent="0.2">
      <c r="E1156"/>
      <c r="F1156"/>
    </row>
    <row r="1157" spans="5:6" x14ac:dyDescent="0.2">
      <c r="E1157"/>
      <c r="F1157"/>
    </row>
    <row r="1158" spans="5:6" x14ac:dyDescent="0.2">
      <c r="E1158"/>
      <c r="F1158"/>
    </row>
    <row r="1159" spans="5:6" x14ac:dyDescent="0.2">
      <c r="E1159"/>
      <c r="F1159"/>
    </row>
    <row r="1160" spans="5:6" x14ac:dyDescent="0.2">
      <c r="E1160"/>
      <c r="F1160"/>
    </row>
    <row r="1161" spans="5:6" x14ac:dyDescent="0.2">
      <c r="E1161"/>
      <c r="F1161"/>
    </row>
    <row r="1162" spans="5:6" x14ac:dyDescent="0.2">
      <c r="E1162"/>
      <c r="F1162"/>
    </row>
    <row r="1163" spans="5:6" x14ac:dyDescent="0.2">
      <c r="E1163"/>
      <c r="F1163"/>
    </row>
    <row r="1164" spans="5:6" x14ac:dyDescent="0.2">
      <c r="E1164"/>
      <c r="F1164"/>
    </row>
    <row r="1165" spans="5:6" x14ac:dyDescent="0.2">
      <c r="E1165"/>
      <c r="F1165"/>
    </row>
    <row r="1166" spans="5:6" x14ac:dyDescent="0.2">
      <c r="E1166"/>
      <c r="F1166"/>
    </row>
    <row r="1167" spans="5:6" x14ac:dyDescent="0.2">
      <c r="E1167"/>
      <c r="F1167"/>
    </row>
    <row r="1168" spans="5:6" x14ac:dyDescent="0.2">
      <c r="E1168"/>
      <c r="F1168"/>
    </row>
    <row r="1169" spans="5:6" x14ac:dyDescent="0.2">
      <c r="E1169"/>
      <c r="F1169"/>
    </row>
    <row r="1170" spans="5:6" x14ac:dyDescent="0.2">
      <c r="E1170"/>
      <c r="F1170"/>
    </row>
    <row r="1171" spans="5:6" x14ac:dyDescent="0.2">
      <c r="E1171"/>
      <c r="F1171"/>
    </row>
    <row r="1172" spans="5:6" x14ac:dyDescent="0.2">
      <c r="E1172"/>
      <c r="F1172"/>
    </row>
    <row r="1173" spans="5:6" x14ac:dyDescent="0.2">
      <c r="E1173"/>
      <c r="F1173"/>
    </row>
    <row r="1174" spans="5:6" x14ac:dyDescent="0.2">
      <c r="E1174"/>
      <c r="F1174"/>
    </row>
    <row r="1175" spans="5:6" x14ac:dyDescent="0.2">
      <c r="E1175"/>
      <c r="F1175"/>
    </row>
    <row r="1176" spans="5:6" x14ac:dyDescent="0.2">
      <c r="E1176"/>
      <c r="F1176"/>
    </row>
    <row r="1177" spans="5:6" x14ac:dyDescent="0.2">
      <c r="E1177"/>
      <c r="F1177"/>
    </row>
    <row r="1178" spans="5:6" x14ac:dyDescent="0.2">
      <c r="E1178"/>
      <c r="F1178"/>
    </row>
    <row r="1179" spans="5:6" x14ac:dyDescent="0.2">
      <c r="E1179"/>
      <c r="F1179"/>
    </row>
    <row r="1180" spans="5:6" x14ac:dyDescent="0.2">
      <c r="E1180"/>
      <c r="F1180"/>
    </row>
    <row r="1181" spans="5:6" x14ac:dyDescent="0.2">
      <c r="E1181"/>
      <c r="F1181"/>
    </row>
    <row r="1182" spans="5:6" x14ac:dyDescent="0.2">
      <c r="E1182"/>
      <c r="F1182"/>
    </row>
    <row r="1183" spans="5:6" x14ac:dyDescent="0.2">
      <c r="E1183"/>
      <c r="F1183"/>
    </row>
    <row r="1184" spans="5:6" x14ac:dyDescent="0.2">
      <c r="E1184"/>
      <c r="F1184"/>
    </row>
    <row r="1185" spans="5:6" x14ac:dyDescent="0.2">
      <c r="E1185"/>
      <c r="F1185"/>
    </row>
    <row r="1186" spans="5:6" x14ac:dyDescent="0.2">
      <c r="E1186"/>
      <c r="F1186"/>
    </row>
    <row r="1187" spans="5:6" x14ac:dyDescent="0.2">
      <c r="E1187"/>
      <c r="F1187"/>
    </row>
    <row r="1188" spans="5:6" x14ac:dyDescent="0.2">
      <c r="E1188"/>
      <c r="F1188"/>
    </row>
    <row r="1189" spans="5:6" x14ac:dyDescent="0.2">
      <c r="E1189"/>
      <c r="F1189"/>
    </row>
    <row r="1190" spans="5:6" x14ac:dyDescent="0.2">
      <c r="E1190"/>
      <c r="F1190"/>
    </row>
    <row r="1191" spans="5:6" x14ac:dyDescent="0.2">
      <c r="E1191"/>
      <c r="F1191"/>
    </row>
    <row r="1192" spans="5:6" x14ac:dyDescent="0.2">
      <c r="E1192"/>
      <c r="F1192"/>
    </row>
    <row r="1193" spans="5:6" x14ac:dyDescent="0.2">
      <c r="E1193"/>
      <c r="F1193"/>
    </row>
    <row r="1194" spans="5:6" x14ac:dyDescent="0.2">
      <c r="E1194"/>
      <c r="F1194"/>
    </row>
    <row r="1195" spans="5:6" x14ac:dyDescent="0.2">
      <c r="E1195"/>
      <c r="F1195"/>
    </row>
    <row r="1196" spans="5:6" x14ac:dyDescent="0.2">
      <c r="E1196"/>
      <c r="F1196"/>
    </row>
    <row r="1197" spans="5:6" x14ac:dyDescent="0.2">
      <c r="E1197"/>
      <c r="F1197"/>
    </row>
    <row r="1198" spans="5:6" x14ac:dyDescent="0.2">
      <c r="E1198"/>
      <c r="F1198"/>
    </row>
    <row r="1199" spans="5:6" x14ac:dyDescent="0.2">
      <c r="E1199"/>
      <c r="F1199"/>
    </row>
    <row r="1200" spans="5:6" x14ac:dyDescent="0.2">
      <c r="E1200"/>
      <c r="F1200"/>
    </row>
    <row r="1201" spans="5:6" x14ac:dyDescent="0.2">
      <c r="E1201"/>
      <c r="F1201"/>
    </row>
    <row r="1202" spans="5:6" x14ac:dyDescent="0.2">
      <c r="E1202"/>
      <c r="F1202"/>
    </row>
    <row r="1203" spans="5:6" x14ac:dyDescent="0.2">
      <c r="E1203"/>
      <c r="F1203"/>
    </row>
    <row r="1204" spans="5:6" x14ac:dyDescent="0.2">
      <c r="E1204"/>
      <c r="F1204"/>
    </row>
    <row r="1205" spans="5:6" x14ac:dyDescent="0.2">
      <c r="E1205"/>
      <c r="F1205"/>
    </row>
    <row r="1206" spans="5:6" x14ac:dyDescent="0.2">
      <c r="E1206"/>
      <c r="F1206"/>
    </row>
    <row r="1207" spans="5:6" x14ac:dyDescent="0.2">
      <c r="E1207"/>
      <c r="F1207"/>
    </row>
    <row r="1208" spans="5:6" x14ac:dyDescent="0.2">
      <c r="E1208"/>
      <c r="F1208"/>
    </row>
    <row r="1209" spans="5:6" x14ac:dyDescent="0.2">
      <c r="E1209"/>
      <c r="F1209"/>
    </row>
    <row r="1210" spans="5:6" x14ac:dyDescent="0.2">
      <c r="E1210"/>
      <c r="F1210"/>
    </row>
    <row r="1211" spans="5:6" x14ac:dyDescent="0.2">
      <c r="E1211"/>
      <c r="F1211"/>
    </row>
    <row r="1212" spans="5:6" x14ac:dyDescent="0.2">
      <c r="E1212"/>
      <c r="F1212"/>
    </row>
    <row r="1213" spans="5:6" x14ac:dyDescent="0.2">
      <c r="E1213"/>
      <c r="F1213"/>
    </row>
    <row r="1214" spans="5:6" x14ac:dyDescent="0.2">
      <c r="E1214"/>
      <c r="F1214"/>
    </row>
    <row r="1215" spans="5:6" x14ac:dyDescent="0.2">
      <c r="E1215"/>
      <c r="F1215"/>
    </row>
    <row r="1216" spans="5:6" x14ac:dyDescent="0.2">
      <c r="E1216"/>
      <c r="F1216"/>
    </row>
    <row r="1217" spans="5:6" x14ac:dyDescent="0.2">
      <c r="E1217"/>
      <c r="F1217"/>
    </row>
    <row r="1218" spans="5:6" x14ac:dyDescent="0.2">
      <c r="E1218"/>
      <c r="F1218"/>
    </row>
    <row r="1219" spans="5:6" x14ac:dyDescent="0.2">
      <c r="E1219"/>
      <c r="F1219"/>
    </row>
    <row r="1220" spans="5:6" x14ac:dyDescent="0.2">
      <c r="E1220"/>
      <c r="F1220"/>
    </row>
    <row r="1221" spans="5:6" x14ac:dyDescent="0.2">
      <c r="E1221"/>
      <c r="F1221"/>
    </row>
    <row r="1222" spans="5:6" x14ac:dyDescent="0.2">
      <c r="E1222"/>
      <c r="F1222"/>
    </row>
    <row r="1223" spans="5:6" x14ac:dyDescent="0.2">
      <c r="E1223"/>
      <c r="F1223"/>
    </row>
    <row r="1224" spans="5:6" x14ac:dyDescent="0.2">
      <c r="E1224"/>
      <c r="F1224"/>
    </row>
    <row r="1225" spans="5:6" x14ac:dyDescent="0.2">
      <c r="E1225"/>
      <c r="F1225"/>
    </row>
    <row r="1226" spans="5:6" x14ac:dyDescent="0.2">
      <c r="E1226"/>
      <c r="F1226"/>
    </row>
    <row r="1227" spans="5:6" x14ac:dyDescent="0.2">
      <c r="E1227"/>
      <c r="F1227"/>
    </row>
    <row r="1228" spans="5:6" x14ac:dyDescent="0.2">
      <c r="E1228"/>
      <c r="F1228"/>
    </row>
    <row r="1229" spans="5:6" x14ac:dyDescent="0.2">
      <c r="E1229"/>
      <c r="F1229"/>
    </row>
    <row r="1230" spans="5:6" x14ac:dyDescent="0.2">
      <c r="E1230"/>
      <c r="F1230"/>
    </row>
    <row r="1231" spans="5:6" x14ac:dyDescent="0.2">
      <c r="E1231"/>
      <c r="F1231"/>
    </row>
    <row r="1232" spans="5:6" x14ac:dyDescent="0.2">
      <c r="E1232"/>
      <c r="F1232"/>
    </row>
    <row r="1233" spans="5:6" x14ac:dyDescent="0.2">
      <c r="E1233"/>
      <c r="F1233"/>
    </row>
    <row r="1234" spans="5:6" x14ac:dyDescent="0.2">
      <c r="E1234"/>
      <c r="F1234"/>
    </row>
    <row r="1235" spans="5:6" x14ac:dyDescent="0.2">
      <c r="E1235"/>
      <c r="F1235"/>
    </row>
    <row r="1236" spans="5:6" x14ac:dyDescent="0.2">
      <c r="E1236"/>
      <c r="F1236"/>
    </row>
    <row r="1237" spans="5:6" x14ac:dyDescent="0.2">
      <c r="E1237"/>
      <c r="F1237"/>
    </row>
    <row r="1238" spans="5:6" x14ac:dyDescent="0.2">
      <c r="E1238"/>
      <c r="F1238"/>
    </row>
    <row r="1239" spans="5:6" x14ac:dyDescent="0.2">
      <c r="E1239"/>
      <c r="F1239"/>
    </row>
    <row r="1240" spans="5:6" x14ac:dyDescent="0.2">
      <c r="E1240"/>
      <c r="F1240"/>
    </row>
    <row r="1241" spans="5:6" x14ac:dyDescent="0.2">
      <c r="E1241"/>
      <c r="F1241"/>
    </row>
    <row r="1242" spans="5:6" x14ac:dyDescent="0.2">
      <c r="E1242"/>
      <c r="F1242"/>
    </row>
    <row r="1243" spans="5:6" x14ac:dyDescent="0.2">
      <c r="E1243"/>
      <c r="F1243"/>
    </row>
    <row r="1244" spans="5:6" x14ac:dyDescent="0.2">
      <c r="E1244"/>
      <c r="F1244"/>
    </row>
    <row r="1245" spans="5:6" x14ac:dyDescent="0.2">
      <c r="E1245"/>
      <c r="F1245"/>
    </row>
    <row r="1246" spans="5:6" x14ac:dyDescent="0.2">
      <c r="E1246"/>
      <c r="F1246"/>
    </row>
    <row r="1247" spans="5:6" x14ac:dyDescent="0.2">
      <c r="E1247"/>
      <c r="F1247"/>
    </row>
    <row r="1248" spans="5:6" x14ac:dyDescent="0.2">
      <c r="E1248"/>
      <c r="F1248"/>
    </row>
    <row r="1249" spans="5:6" x14ac:dyDescent="0.2">
      <c r="E1249"/>
      <c r="F1249"/>
    </row>
    <row r="1250" spans="5:6" x14ac:dyDescent="0.2">
      <c r="E1250"/>
      <c r="F1250"/>
    </row>
    <row r="1251" spans="5:6" x14ac:dyDescent="0.2">
      <c r="E1251"/>
      <c r="F1251"/>
    </row>
    <row r="1252" spans="5:6" x14ac:dyDescent="0.2">
      <c r="E1252"/>
      <c r="F1252"/>
    </row>
    <row r="1253" spans="5:6" x14ac:dyDescent="0.2">
      <c r="E1253"/>
      <c r="F1253"/>
    </row>
    <row r="1254" spans="5:6" x14ac:dyDescent="0.2">
      <c r="E1254"/>
      <c r="F1254"/>
    </row>
    <row r="1255" spans="5:6" x14ac:dyDescent="0.2">
      <c r="E1255"/>
      <c r="F1255"/>
    </row>
    <row r="1256" spans="5:6" x14ac:dyDescent="0.2">
      <c r="E1256"/>
      <c r="F1256"/>
    </row>
    <row r="1257" spans="5:6" x14ac:dyDescent="0.2">
      <c r="E1257"/>
      <c r="F1257"/>
    </row>
    <row r="1258" spans="5:6" x14ac:dyDescent="0.2">
      <c r="E1258"/>
      <c r="F1258"/>
    </row>
    <row r="1259" spans="5:6" x14ac:dyDescent="0.2">
      <c r="E1259"/>
      <c r="F1259"/>
    </row>
    <row r="1260" spans="5:6" x14ac:dyDescent="0.2">
      <c r="E1260"/>
      <c r="F1260"/>
    </row>
    <row r="1261" spans="5:6" x14ac:dyDescent="0.2">
      <c r="E1261"/>
      <c r="F1261"/>
    </row>
    <row r="1262" spans="5:6" x14ac:dyDescent="0.2">
      <c r="E1262"/>
      <c r="F1262"/>
    </row>
    <row r="1263" spans="5:6" x14ac:dyDescent="0.2">
      <c r="E1263"/>
      <c r="F1263"/>
    </row>
    <row r="1264" spans="5:6" x14ac:dyDescent="0.2">
      <c r="E1264"/>
      <c r="F1264"/>
    </row>
    <row r="1265" spans="5:6" x14ac:dyDescent="0.2">
      <c r="E1265"/>
      <c r="F1265"/>
    </row>
    <row r="1266" spans="5:6" x14ac:dyDescent="0.2">
      <c r="E1266"/>
      <c r="F1266"/>
    </row>
    <row r="1267" spans="5:6" x14ac:dyDescent="0.2">
      <c r="E1267"/>
      <c r="F1267"/>
    </row>
    <row r="1268" spans="5:6" x14ac:dyDescent="0.2">
      <c r="E1268"/>
      <c r="F1268"/>
    </row>
    <row r="1269" spans="5:6" x14ac:dyDescent="0.2">
      <c r="E1269"/>
      <c r="F1269"/>
    </row>
    <row r="1270" spans="5:6" x14ac:dyDescent="0.2">
      <c r="E1270"/>
      <c r="F1270"/>
    </row>
    <row r="1271" spans="5:6" x14ac:dyDescent="0.2">
      <c r="E1271"/>
      <c r="F1271"/>
    </row>
    <row r="1272" spans="5:6" x14ac:dyDescent="0.2">
      <c r="E1272"/>
      <c r="F1272"/>
    </row>
    <row r="1273" spans="5:6" x14ac:dyDescent="0.2">
      <c r="E1273"/>
      <c r="F1273"/>
    </row>
    <row r="1274" spans="5:6" x14ac:dyDescent="0.2">
      <c r="E1274"/>
      <c r="F1274"/>
    </row>
    <row r="1275" spans="5:6" x14ac:dyDescent="0.2">
      <c r="E1275"/>
      <c r="F1275"/>
    </row>
    <row r="1276" spans="5:6" x14ac:dyDescent="0.2">
      <c r="E1276"/>
      <c r="F1276"/>
    </row>
    <row r="1277" spans="5:6" x14ac:dyDescent="0.2">
      <c r="E1277"/>
      <c r="F1277"/>
    </row>
    <row r="1278" spans="5:6" x14ac:dyDescent="0.2">
      <c r="E1278"/>
      <c r="F1278"/>
    </row>
    <row r="1279" spans="5:6" x14ac:dyDescent="0.2">
      <c r="E1279"/>
      <c r="F1279"/>
    </row>
    <row r="1280" spans="5:6" x14ac:dyDescent="0.2">
      <c r="E1280"/>
      <c r="F1280"/>
    </row>
    <row r="1281" spans="5:6" x14ac:dyDescent="0.2">
      <c r="E1281"/>
      <c r="F1281"/>
    </row>
    <row r="1282" spans="5:6" x14ac:dyDescent="0.2">
      <c r="E1282"/>
      <c r="F1282"/>
    </row>
    <row r="1283" spans="5:6" x14ac:dyDescent="0.2">
      <c r="E1283"/>
      <c r="F1283"/>
    </row>
    <row r="1284" spans="5:6" x14ac:dyDescent="0.2">
      <c r="E1284"/>
      <c r="F1284"/>
    </row>
    <row r="1285" spans="5:6" x14ac:dyDescent="0.2">
      <c r="E1285"/>
      <c r="F1285"/>
    </row>
    <row r="1286" spans="5:6" x14ac:dyDescent="0.2">
      <c r="E1286"/>
      <c r="F1286"/>
    </row>
    <row r="1287" spans="5:6" x14ac:dyDescent="0.2">
      <c r="E1287"/>
      <c r="F1287"/>
    </row>
    <row r="1288" spans="5:6" x14ac:dyDescent="0.2">
      <c r="E1288"/>
      <c r="F1288"/>
    </row>
    <row r="1289" spans="5:6" x14ac:dyDescent="0.2">
      <c r="E1289"/>
      <c r="F1289"/>
    </row>
    <row r="1290" spans="5:6" x14ac:dyDescent="0.2">
      <c r="E1290"/>
      <c r="F1290"/>
    </row>
    <row r="1291" spans="5:6" x14ac:dyDescent="0.2">
      <c r="E1291"/>
      <c r="F1291"/>
    </row>
    <row r="1292" spans="5:6" x14ac:dyDescent="0.2">
      <c r="E1292"/>
      <c r="F1292"/>
    </row>
    <row r="1293" spans="5:6" x14ac:dyDescent="0.2">
      <c r="E1293"/>
      <c r="F1293"/>
    </row>
    <row r="1294" spans="5:6" x14ac:dyDescent="0.2">
      <c r="E1294"/>
      <c r="F1294"/>
    </row>
    <row r="1295" spans="5:6" x14ac:dyDescent="0.2">
      <c r="E1295"/>
      <c r="F1295"/>
    </row>
    <row r="1296" spans="5:6" x14ac:dyDescent="0.2">
      <c r="E1296"/>
      <c r="F1296"/>
    </row>
    <row r="1297" spans="5:6" x14ac:dyDescent="0.2">
      <c r="E1297"/>
      <c r="F1297"/>
    </row>
    <row r="1298" spans="5:6" x14ac:dyDescent="0.2">
      <c r="E1298"/>
      <c r="F1298"/>
    </row>
    <row r="1299" spans="5:6" x14ac:dyDescent="0.2">
      <c r="E1299"/>
      <c r="F1299"/>
    </row>
    <row r="1300" spans="5:6" x14ac:dyDescent="0.2">
      <c r="E1300"/>
      <c r="F1300"/>
    </row>
    <row r="1301" spans="5:6" x14ac:dyDescent="0.2">
      <c r="E1301"/>
      <c r="F1301"/>
    </row>
    <row r="1302" spans="5:6" x14ac:dyDescent="0.2">
      <c r="E1302"/>
      <c r="F1302"/>
    </row>
    <row r="1303" spans="5:6" x14ac:dyDescent="0.2">
      <c r="E1303"/>
      <c r="F1303"/>
    </row>
    <row r="1304" spans="5:6" x14ac:dyDescent="0.2">
      <c r="E1304"/>
      <c r="F1304"/>
    </row>
    <row r="1305" spans="5:6" x14ac:dyDescent="0.2">
      <c r="E1305"/>
      <c r="F1305"/>
    </row>
    <row r="1306" spans="5:6" x14ac:dyDescent="0.2">
      <c r="E1306"/>
      <c r="F1306"/>
    </row>
    <row r="1307" spans="5:6" x14ac:dyDescent="0.2">
      <c r="E1307"/>
      <c r="F1307"/>
    </row>
    <row r="1308" spans="5:6" x14ac:dyDescent="0.2">
      <c r="E1308"/>
      <c r="F1308"/>
    </row>
    <row r="1309" spans="5:6" x14ac:dyDescent="0.2">
      <c r="E1309"/>
      <c r="F1309"/>
    </row>
    <row r="1310" spans="5:6" x14ac:dyDescent="0.2">
      <c r="E1310"/>
      <c r="F1310"/>
    </row>
    <row r="1311" spans="5:6" x14ac:dyDescent="0.2">
      <c r="E1311"/>
      <c r="F1311"/>
    </row>
    <row r="1312" spans="5:6" x14ac:dyDescent="0.2">
      <c r="E1312"/>
      <c r="F1312"/>
    </row>
    <row r="1313" spans="5:6" x14ac:dyDescent="0.2">
      <c r="E1313"/>
      <c r="F1313"/>
    </row>
    <row r="1314" spans="5:6" x14ac:dyDescent="0.2">
      <c r="E1314"/>
      <c r="F1314"/>
    </row>
    <row r="1315" spans="5:6" x14ac:dyDescent="0.2">
      <c r="E1315"/>
      <c r="F1315"/>
    </row>
    <row r="1316" spans="5:6" x14ac:dyDescent="0.2">
      <c r="E1316"/>
      <c r="F1316"/>
    </row>
    <row r="1317" spans="5:6" x14ac:dyDescent="0.2">
      <c r="E1317"/>
      <c r="F1317"/>
    </row>
    <row r="1318" spans="5:6" x14ac:dyDescent="0.2">
      <c r="E1318"/>
      <c r="F1318"/>
    </row>
    <row r="1319" spans="5:6" x14ac:dyDescent="0.2">
      <c r="E1319"/>
      <c r="F1319"/>
    </row>
    <row r="1320" spans="5:6" x14ac:dyDescent="0.2">
      <c r="E1320"/>
      <c r="F1320"/>
    </row>
    <row r="1321" spans="5:6" x14ac:dyDescent="0.2">
      <c r="E1321"/>
      <c r="F1321"/>
    </row>
    <row r="1322" spans="5:6" x14ac:dyDescent="0.2">
      <c r="E1322"/>
      <c r="F1322"/>
    </row>
    <row r="1323" spans="5:6" x14ac:dyDescent="0.2">
      <c r="E1323"/>
      <c r="F1323"/>
    </row>
    <row r="1324" spans="5:6" x14ac:dyDescent="0.2">
      <c r="E1324"/>
      <c r="F1324"/>
    </row>
    <row r="1325" spans="5:6" x14ac:dyDescent="0.2">
      <c r="E1325"/>
      <c r="F1325"/>
    </row>
    <row r="1326" spans="5:6" x14ac:dyDescent="0.2">
      <c r="E1326"/>
      <c r="F1326"/>
    </row>
    <row r="1327" spans="5:6" x14ac:dyDescent="0.2">
      <c r="E1327"/>
      <c r="F1327"/>
    </row>
    <row r="1328" spans="5:6" x14ac:dyDescent="0.2">
      <c r="E1328"/>
      <c r="F1328"/>
    </row>
    <row r="1329" spans="5:6" x14ac:dyDescent="0.2">
      <c r="E1329"/>
      <c r="F1329"/>
    </row>
    <row r="1330" spans="5:6" x14ac:dyDescent="0.2">
      <c r="E1330"/>
      <c r="F1330"/>
    </row>
    <row r="1331" spans="5:6" x14ac:dyDescent="0.2">
      <c r="E1331"/>
      <c r="F1331"/>
    </row>
    <row r="1332" spans="5:6" x14ac:dyDescent="0.2">
      <c r="E1332"/>
      <c r="F1332"/>
    </row>
    <row r="1333" spans="5:6" x14ac:dyDescent="0.2">
      <c r="E1333"/>
      <c r="F133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17AF4-FE86-4CFF-8D5F-8542D01C7E5C}">
  <sheetPr>
    <tabColor theme="9" tint="0.79998168889431442"/>
  </sheetPr>
  <dimension ref="A1:N1275"/>
  <sheetViews>
    <sheetView workbookViewId="0">
      <selection activeCell="H24" sqref="H24"/>
    </sheetView>
  </sheetViews>
  <sheetFormatPr defaultRowHeight="12.75" x14ac:dyDescent="0.2"/>
  <cols>
    <col min="1" max="1" width="19" bestFit="1" customWidth="1"/>
    <col min="2" max="2" width="16.140625" bestFit="1" customWidth="1"/>
    <col min="3" max="3" width="7.140625" bestFit="1" customWidth="1"/>
    <col min="4" max="4" width="27.42578125" style="2" bestFit="1" customWidth="1"/>
    <col min="5" max="5" width="26.42578125" style="2" bestFit="1" customWidth="1"/>
    <col min="6" max="6" width="20.28515625" style="2" bestFit="1" customWidth="1"/>
    <col min="8" max="8" width="18.42578125" bestFit="1" customWidth="1"/>
    <col min="9" max="9" width="19" bestFit="1" customWidth="1"/>
    <col min="10" max="10" width="14.42578125" bestFit="1" customWidth="1"/>
    <col min="11" max="11" width="7.140625" style="2" bestFit="1" customWidth="1"/>
    <col min="12" max="12" width="28" style="2" bestFit="1" customWidth="1"/>
    <col min="13" max="13" width="26.42578125" style="2" bestFit="1" customWidth="1"/>
    <col min="14" max="14" width="20.28515625" bestFit="1" customWidth="1"/>
  </cols>
  <sheetData>
    <row r="1" spans="1:14" x14ac:dyDescent="0.2">
      <c r="A1" s="3" t="s">
        <v>73</v>
      </c>
      <c r="B1" t="s">
        <v>70</v>
      </c>
    </row>
    <row r="3" spans="1:14" x14ac:dyDescent="0.2">
      <c r="A3" s="3" t="s">
        <v>128</v>
      </c>
      <c r="B3" s="3" t="s">
        <v>127</v>
      </c>
      <c r="C3" s="3" t="s">
        <v>3</v>
      </c>
      <c r="D3" t="s">
        <v>124</v>
      </c>
      <c r="E3" t="s">
        <v>123</v>
      </c>
      <c r="F3" s="53" t="s">
        <v>80</v>
      </c>
      <c r="H3" s="3" t="s">
        <v>73</v>
      </c>
      <c r="I3" s="3" t="s">
        <v>128</v>
      </c>
      <c r="J3" s="3" t="s">
        <v>127</v>
      </c>
      <c r="K3" s="3" t="s">
        <v>3</v>
      </c>
      <c r="L3" t="s">
        <v>124</v>
      </c>
      <c r="M3" t="s">
        <v>123</v>
      </c>
      <c r="N3" s="53" t="s">
        <v>80</v>
      </c>
    </row>
    <row r="4" spans="1:14" x14ac:dyDescent="0.2">
      <c r="A4" t="s">
        <v>222</v>
      </c>
      <c r="B4" t="s">
        <v>202</v>
      </c>
      <c r="C4">
        <v>1</v>
      </c>
      <c r="D4" s="5">
        <v>12.100314889788574</v>
      </c>
      <c r="E4" s="46">
        <v>254553.27036834238</v>
      </c>
      <c r="F4" s="2">
        <f>E4/D4</f>
        <v>21036.912897461803</v>
      </c>
      <c r="H4" t="s">
        <v>98</v>
      </c>
      <c r="I4" t="s">
        <v>201</v>
      </c>
      <c r="J4" t="s">
        <v>206</v>
      </c>
      <c r="K4">
        <v>1</v>
      </c>
      <c r="L4" s="5">
        <v>2</v>
      </c>
      <c r="M4" s="46">
        <v>42073.825794923607</v>
      </c>
      <c r="N4" s="2">
        <f>M4/L4</f>
        <v>21036.912897461803</v>
      </c>
    </row>
    <row r="5" spans="1:14" x14ac:dyDescent="0.2">
      <c r="A5" t="s">
        <v>45</v>
      </c>
      <c r="D5" s="5">
        <v>12.100314889788574</v>
      </c>
      <c r="E5" s="46">
        <v>254553.27036834238</v>
      </c>
      <c r="F5" s="2">
        <f t="shared" ref="F5" si="0">E5/D5</f>
        <v>21036.912897461803</v>
      </c>
      <c r="H5" t="s">
        <v>95</v>
      </c>
      <c r="I5" t="s">
        <v>201</v>
      </c>
      <c r="J5" t="s">
        <v>206</v>
      </c>
      <c r="K5">
        <v>1</v>
      </c>
      <c r="L5" s="5">
        <v>-4.7</v>
      </c>
      <c r="M5" s="46">
        <v>-69371.960317897145</v>
      </c>
      <c r="N5" s="2">
        <f>M5/L5</f>
        <v>14759.991556999392</v>
      </c>
    </row>
    <row r="6" spans="1:14" x14ac:dyDescent="0.2">
      <c r="D6"/>
      <c r="E6"/>
      <c r="H6" t="s">
        <v>88</v>
      </c>
      <c r="I6" t="s">
        <v>201</v>
      </c>
      <c r="J6" t="s">
        <v>206</v>
      </c>
      <c r="K6">
        <v>1</v>
      </c>
      <c r="L6" s="5">
        <v>10</v>
      </c>
      <c r="M6" s="46">
        <v>147599.91556999393</v>
      </c>
      <c r="N6" s="2">
        <f>M6/L6</f>
        <v>14759.991556999394</v>
      </c>
    </row>
    <row r="7" spans="1:14" x14ac:dyDescent="0.2">
      <c r="D7"/>
      <c r="E7"/>
      <c r="H7" t="s">
        <v>319</v>
      </c>
      <c r="I7" t="s">
        <v>201</v>
      </c>
      <c r="J7" t="s">
        <v>206</v>
      </c>
      <c r="K7">
        <v>1</v>
      </c>
      <c r="L7" s="5">
        <v>-0.79937022042285211</v>
      </c>
      <c r="M7" s="46">
        <v>-11798.697704358041</v>
      </c>
      <c r="N7" s="2">
        <f t="shared" ref="N7:N8" si="1">M7/L7</f>
        <v>14759.991556999394</v>
      </c>
    </row>
    <row r="8" spans="1:14" x14ac:dyDescent="0.2">
      <c r="D8"/>
      <c r="E8"/>
      <c r="H8" t="s">
        <v>45</v>
      </c>
      <c r="K8"/>
      <c r="L8" s="5">
        <v>6.5006297795771477</v>
      </c>
      <c r="M8" s="46">
        <v>108503.08334266236</v>
      </c>
      <c r="N8" s="2">
        <f t="shared" si="1"/>
        <v>16691.164859679218</v>
      </c>
    </row>
    <row r="9" spans="1:14" x14ac:dyDescent="0.2">
      <c r="D9"/>
      <c r="E9"/>
      <c r="K9"/>
      <c r="L9"/>
      <c r="M9"/>
      <c r="N9" s="2"/>
    </row>
    <row r="10" spans="1:14" x14ac:dyDescent="0.2">
      <c r="D10"/>
      <c r="E10"/>
      <c r="K10"/>
      <c r="L10"/>
      <c r="M10"/>
      <c r="N10" s="2"/>
    </row>
    <row r="11" spans="1:14" x14ac:dyDescent="0.2">
      <c r="D11"/>
      <c r="E11"/>
      <c r="K11"/>
      <c r="L11"/>
    </row>
    <row r="12" spans="1:14" x14ac:dyDescent="0.2">
      <c r="D12"/>
      <c r="E12"/>
      <c r="K12"/>
      <c r="L12"/>
    </row>
    <row r="13" spans="1:14" x14ac:dyDescent="0.2">
      <c r="D13"/>
      <c r="E13"/>
      <c r="K13"/>
      <c r="L13"/>
    </row>
    <row r="14" spans="1:14" x14ac:dyDescent="0.2">
      <c r="D14"/>
      <c r="E14"/>
      <c r="K14"/>
      <c r="L14"/>
    </row>
    <row r="15" spans="1:14" x14ac:dyDescent="0.2">
      <c r="D15"/>
      <c r="E15"/>
      <c r="K15"/>
      <c r="L15"/>
    </row>
    <row r="16" spans="1:14" x14ac:dyDescent="0.2">
      <c r="D16"/>
      <c r="E16"/>
      <c r="K16"/>
      <c r="L16"/>
    </row>
    <row r="17" spans="6:13" customFormat="1" x14ac:dyDescent="0.2">
      <c r="F17" s="2"/>
      <c r="M17" s="2"/>
    </row>
    <row r="18" spans="6:13" customFormat="1" x14ac:dyDescent="0.2">
      <c r="F18" s="2"/>
      <c r="M18" s="2"/>
    </row>
    <row r="19" spans="6:13" customFormat="1" x14ac:dyDescent="0.2">
      <c r="F19" s="2"/>
      <c r="M19" s="2"/>
    </row>
    <row r="20" spans="6:13" customFormat="1" x14ac:dyDescent="0.2">
      <c r="F20" s="2"/>
      <c r="M20" s="2"/>
    </row>
    <row r="21" spans="6:13" customFormat="1" x14ac:dyDescent="0.2">
      <c r="F21" s="2"/>
      <c r="M21" s="2"/>
    </row>
    <row r="22" spans="6:13" customFormat="1" x14ac:dyDescent="0.2">
      <c r="F22" s="2"/>
      <c r="M22" s="2"/>
    </row>
    <row r="23" spans="6:13" customFormat="1" x14ac:dyDescent="0.2">
      <c r="F23" s="2"/>
      <c r="M23" s="2"/>
    </row>
    <row r="24" spans="6:13" customFormat="1" x14ac:dyDescent="0.2">
      <c r="F24" s="2"/>
      <c r="M24" s="2"/>
    </row>
    <row r="25" spans="6:13" customFormat="1" x14ac:dyDescent="0.2">
      <c r="F25" s="2"/>
      <c r="M25" s="2"/>
    </row>
    <row r="26" spans="6:13" customFormat="1" x14ac:dyDescent="0.2">
      <c r="F26" s="2"/>
      <c r="M26" s="2"/>
    </row>
    <row r="27" spans="6:13" customFormat="1" x14ac:dyDescent="0.2">
      <c r="F27" s="2"/>
      <c r="M27" s="2"/>
    </row>
    <row r="28" spans="6:13" customFormat="1" x14ac:dyDescent="0.2">
      <c r="F28" s="2"/>
      <c r="M28" s="2"/>
    </row>
    <row r="29" spans="6:13" customFormat="1" x14ac:dyDescent="0.2">
      <c r="F29" s="2"/>
      <c r="M29" s="2"/>
    </row>
    <row r="30" spans="6:13" customFormat="1" x14ac:dyDescent="0.2">
      <c r="F30" s="2"/>
      <c r="M30" s="2"/>
    </row>
    <row r="31" spans="6:13" customFormat="1" x14ac:dyDescent="0.2">
      <c r="F31" s="2"/>
      <c r="M31" s="2"/>
    </row>
    <row r="32" spans="6:13" customFormat="1" x14ac:dyDescent="0.2">
      <c r="F32" s="2"/>
      <c r="M32" s="2"/>
    </row>
    <row r="33" spans="6:13" customFormat="1" x14ac:dyDescent="0.2">
      <c r="F33" s="2"/>
      <c r="M33" s="2"/>
    </row>
    <row r="34" spans="6:13" customFormat="1" x14ac:dyDescent="0.2">
      <c r="F34" s="2"/>
      <c r="M34" s="2"/>
    </row>
    <row r="35" spans="6:13" customFormat="1" x14ac:dyDescent="0.2">
      <c r="F35" s="2"/>
      <c r="M35" s="2"/>
    </row>
    <row r="36" spans="6:13" customFormat="1" x14ac:dyDescent="0.2">
      <c r="F36" s="2"/>
      <c r="M36" s="2"/>
    </row>
    <row r="37" spans="6:13" customFormat="1" x14ac:dyDescent="0.2">
      <c r="F37" s="2"/>
      <c r="M37" s="2"/>
    </row>
    <row r="38" spans="6:13" customFormat="1" x14ac:dyDescent="0.2">
      <c r="F38" s="2"/>
      <c r="M38" s="2"/>
    </row>
    <row r="39" spans="6:13" customFormat="1" x14ac:dyDescent="0.2">
      <c r="F39" s="2"/>
      <c r="M39" s="2"/>
    </row>
    <row r="40" spans="6:13" customFormat="1" x14ac:dyDescent="0.2">
      <c r="F40" s="2"/>
      <c r="M40" s="2"/>
    </row>
    <row r="41" spans="6:13" customFormat="1" x14ac:dyDescent="0.2">
      <c r="F41" s="2"/>
      <c r="M41" s="2"/>
    </row>
    <row r="42" spans="6:13" customFormat="1" x14ac:dyDescent="0.2">
      <c r="F42" s="2"/>
      <c r="M42" s="2"/>
    </row>
    <row r="43" spans="6:13" customFormat="1" x14ac:dyDescent="0.2">
      <c r="F43" s="2"/>
      <c r="M43" s="2"/>
    </row>
    <row r="44" spans="6:13" customFormat="1" x14ac:dyDescent="0.2">
      <c r="F44" s="2"/>
      <c r="M44" s="2"/>
    </row>
    <row r="45" spans="6:13" customFormat="1" x14ac:dyDescent="0.2">
      <c r="F45" s="2"/>
      <c r="M45" s="2"/>
    </row>
    <row r="46" spans="6:13" customFormat="1" x14ac:dyDescent="0.2">
      <c r="F46" s="2"/>
      <c r="M46" s="2"/>
    </row>
    <row r="47" spans="6:13" customFormat="1" x14ac:dyDescent="0.2">
      <c r="F47" s="2"/>
      <c r="M47" s="2"/>
    </row>
    <row r="48" spans="6:13" customFormat="1" x14ac:dyDescent="0.2">
      <c r="F48" s="2"/>
      <c r="M48" s="2"/>
    </row>
    <row r="49" spans="6:13" customFormat="1" x14ac:dyDescent="0.2">
      <c r="F49" s="2"/>
      <c r="M49" s="2"/>
    </row>
    <row r="50" spans="6:13" customFormat="1" x14ac:dyDescent="0.2">
      <c r="F50" s="2"/>
      <c r="M50" s="2"/>
    </row>
    <row r="51" spans="6:13" customFormat="1" x14ac:dyDescent="0.2">
      <c r="F51" s="2"/>
      <c r="M51" s="2"/>
    </row>
    <row r="52" spans="6:13" customFormat="1" x14ac:dyDescent="0.2">
      <c r="F52" s="2"/>
      <c r="M52" s="2"/>
    </row>
    <row r="53" spans="6:13" customFormat="1" x14ac:dyDescent="0.2">
      <c r="F53" s="2"/>
      <c r="M53" s="2"/>
    </row>
    <row r="54" spans="6:13" customFormat="1" x14ac:dyDescent="0.2">
      <c r="F54" s="2"/>
      <c r="M54" s="2"/>
    </row>
    <row r="55" spans="6:13" customFormat="1" x14ac:dyDescent="0.2">
      <c r="F55" s="2"/>
      <c r="M55" s="2"/>
    </row>
    <row r="56" spans="6:13" customFormat="1" x14ac:dyDescent="0.2">
      <c r="F56" s="2"/>
      <c r="M56" s="2"/>
    </row>
    <row r="57" spans="6:13" customFormat="1" x14ac:dyDescent="0.2">
      <c r="F57" s="2"/>
      <c r="M57" s="2"/>
    </row>
    <row r="58" spans="6:13" customFormat="1" x14ac:dyDescent="0.2">
      <c r="F58" s="2"/>
      <c r="M58" s="2"/>
    </row>
    <row r="59" spans="6:13" customFormat="1" x14ac:dyDescent="0.2">
      <c r="F59" s="2"/>
      <c r="M59" s="2"/>
    </row>
    <row r="60" spans="6:13" customFormat="1" x14ac:dyDescent="0.2">
      <c r="F60" s="2"/>
      <c r="M60" s="2"/>
    </row>
    <row r="61" spans="6:13" customFormat="1" x14ac:dyDescent="0.2">
      <c r="F61" s="2"/>
      <c r="M61" s="2"/>
    </row>
    <row r="62" spans="6:13" customFormat="1" x14ac:dyDescent="0.2">
      <c r="F62" s="2"/>
      <c r="M62" s="2"/>
    </row>
    <row r="63" spans="6:13" customFormat="1" x14ac:dyDescent="0.2">
      <c r="F63" s="2"/>
      <c r="M63" s="2"/>
    </row>
    <row r="64" spans="6:13" customFormat="1" x14ac:dyDescent="0.2">
      <c r="F64" s="2"/>
      <c r="M64" s="2"/>
    </row>
    <row r="65" spans="6:13" customFormat="1" x14ac:dyDescent="0.2">
      <c r="F65" s="2"/>
      <c r="M65" s="2"/>
    </row>
    <row r="66" spans="6:13" customFormat="1" x14ac:dyDescent="0.2">
      <c r="F66" s="2"/>
      <c r="M66" s="2"/>
    </row>
    <row r="67" spans="6:13" customFormat="1" x14ac:dyDescent="0.2">
      <c r="F67" s="2"/>
      <c r="M67" s="2"/>
    </row>
    <row r="68" spans="6:13" customFormat="1" x14ac:dyDescent="0.2">
      <c r="F68" s="2"/>
      <c r="M68" s="2"/>
    </row>
    <row r="69" spans="6:13" customFormat="1" x14ac:dyDescent="0.2">
      <c r="F69" s="2"/>
      <c r="M69" s="2"/>
    </row>
    <row r="70" spans="6:13" customFormat="1" x14ac:dyDescent="0.2">
      <c r="F70" s="2"/>
      <c r="M70" s="2"/>
    </row>
    <row r="71" spans="6:13" customFormat="1" x14ac:dyDescent="0.2">
      <c r="F71" s="2"/>
      <c r="M71" s="2"/>
    </row>
    <row r="72" spans="6:13" customFormat="1" x14ac:dyDescent="0.2">
      <c r="F72" s="2"/>
      <c r="M72" s="2"/>
    </row>
    <row r="73" spans="6:13" customFormat="1" x14ac:dyDescent="0.2">
      <c r="F73" s="2"/>
      <c r="M73" s="2"/>
    </row>
    <row r="74" spans="6:13" customFormat="1" x14ac:dyDescent="0.2">
      <c r="F74" s="2"/>
      <c r="M74" s="2"/>
    </row>
    <row r="75" spans="6:13" customFormat="1" x14ac:dyDescent="0.2">
      <c r="F75" s="2"/>
      <c r="M75" s="2"/>
    </row>
    <row r="76" spans="6:13" customFormat="1" x14ac:dyDescent="0.2">
      <c r="F76" s="2"/>
      <c r="M76" s="2"/>
    </row>
    <row r="77" spans="6:13" customFormat="1" x14ac:dyDescent="0.2">
      <c r="F77" s="2"/>
      <c r="M77" s="2"/>
    </row>
    <row r="78" spans="6:13" customFormat="1" x14ac:dyDescent="0.2">
      <c r="F78" s="2"/>
      <c r="M78" s="2"/>
    </row>
    <row r="79" spans="6:13" customFormat="1" x14ac:dyDescent="0.2">
      <c r="F79" s="2"/>
      <c r="M79" s="2"/>
    </row>
    <row r="80" spans="6:13" customFormat="1" x14ac:dyDescent="0.2">
      <c r="F80" s="2"/>
      <c r="M80" s="2"/>
    </row>
    <row r="81" spans="6:13" customFormat="1" x14ac:dyDescent="0.2">
      <c r="F81" s="2"/>
      <c r="M81" s="2"/>
    </row>
    <row r="82" spans="6:13" customFormat="1" x14ac:dyDescent="0.2">
      <c r="F82" s="2"/>
      <c r="M82" s="2"/>
    </row>
    <row r="83" spans="6:13" customFormat="1" x14ac:dyDescent="0.2">
      <c r="F83" s="2"/>
      <c r="M83" s="2"/>
    </row>
    <row r="84" spans="6:13" customFormat="1" x14ac:dyDescent="0.2">
      <c r="F84" s="2"/>
      <c r="M84" s="2"/>
    </row>
    <row r="85" spans="6:13" customFormat="1" x14ac:dyDescent="0.2">
      <c r="F85" s="2"/>
      <c r="M85" s="2"/>
    </row>
    <row r="86" spans="6:13" customFormat="1" x14ac:dyDescent="0.2">
      <c r="F86" s="2"/>
      <c r="M86" s="2"/>
    </row>
    <row r="87" spans="6:13" customFormat="1" x14ac:dyDescent="0.2">
      <c r="F87" s="2"/>
      <c r="M87" s="2"/>
    </row>
    <row r="88" spans="6:13" customFormat="1" x14ac:dyDescent="0.2">
      <c r="F88" s="2"/>
      <c r="M88" s="2"/>
    </row>
    <row r="89" spans="6:13" customFormat="1" x14ac:dyDescent="0.2">
      <c r="F89" s="2"/>
      <c r="M89" s="2"/>
    </row>
    <row r="90" spans="6:13" customFormat="1" x14ac:dyDescent="0.2">
      <c r="F90" s="2"/>
      <c r="M90" s="2"/>
    </row>
    <row r="91" spans="6:13" customFormat="1" x14ac:dyDescent="0.2">
      <c r="F91" s="2"/>
      <c r="M91" s="2"/>
    </row>
    <row r="92" spans="6:13" customFormat="1" x14ac:dyDescent="0.2">
      <c r="F92" s="2"/>
      <c r="M92" s="2"/>
    </row>
    <row r="93" spans="6:13" customFormat="1" x14ac:dyDescent="0.2">
      <c r="F93" s="2"/>
      <c r="M93" s="2"/>
    </row>
    <row r="94" spans="6:13" customFormat="1" x14ac:dyDescent="0.2">
      <c r="F94" s="2"/>
      <c r="M94" s="2"/>
    </row>
    <row r="95" spans="6:13" customFormat="1" x14ac:dyDescent="0.2">
      <c r="F95" s="2"/>
      <c r="M95" s="2"/>
    </row>
    <row r="96" spans="6:13" customFormat="1" x14ac:dyDescent="0.2">
      <c r="F96" s="2"/>
      <c r="M96" s="2"/>
    </row>
    <row r="97" spans="6:13" customFormat="1" x14ac:dyDescent="0.2">
      <c r="F97" s="2"/>
      <c r="M97" s="2"/>
    </row>
    <row r="98" spans="6:13" customFormat="1" x14ac:dyDescent="0.2">
      <c r="F98" s="2"/>
      <c r="M98" s="2"/>
    </row>
    <row r="99" spans="6:13" customFormat="1" x14ac:dyDescent="0.2">
      <c r="F99" s="2"/>
      <c r="M99" s="2"/>
    </row>
    <row r="100" spans="6:13" customFormat="1" x14ac:dyDescent="0.2">
      <c r="F100" s="2"/>
      <c r="M100" s="2"/>
    </row>
    <row r="101" spans="6:13" customFormat="1" x14ac:dyDescent="0.2">
      <c r="F101" s="2"/>
      <c r="M101" s="2"/>
    </row>
    <row r="102" spans="6:13" customFormat="1" x14ac:dyDescent="0.2">
      <c r="F102" s="2"/>
      <c r="M102" s="2"/>
    </row>
    <row r="103" spans="6:13" customFormat="1" x14ac:dyDescent="0.2">
      <c r="F103" s="2"/>
      <c r="M103" s="2"/>
    </row>
    <row r="104" spans="6:13" customFormat="1" x14ac:dyDescent="0.2">
      <c r="F104" s="2"/>
      <c r="M104" s="2"/>
    </row>
    <row r="105" spans="6:13" customFormat="1" x14ac:dyDescent="0.2">
      <c r="F105" s="2"/>
      <c r="M105" s="2"/>
    </row>
    <row r="106" spans="6:13" customFormat="1" x14ac:dyDescent="0.2">
      <c r="F106" s="2"/>
      <c r="M106" s="2"/>
    </row>
    <row r="107" spans="6:13" customFormat="1" x14ac:dyDescent="0.2">
      <c r="F107" s="2"/>
      <c r="M107" s="2"/>
    </row>
    <row r="108" spans="6:13" customFormat="1" x14ac:dyDescent="0.2">
      <c r="F108" s="2"/>
      <c r="M108" s="2"/>
    </row>
    <row r="109" spans="6:13" customFormat="1" x14ac:dyDescent="0.2">
      <c r="F109" s="2"/>
      <c r="M109" s="2"/>
    </row>
    <row r="110" spans="6:13" customFormat="1" x14ac:dyDescent="0.2">
      <c r="F110" s="2"/>
      <c r="M110" s="2"/>
    </row>
    <row r="111" spans="6:13" customFormat="1" x14ac:dyDescent="0.2">
      <c r="F111" s="2"/>
      <c r="M111" s="2"/>
    </row>
    <row r="112" spans="6:13" customFormat="1" x14ac:dyDescent="0.2">
      <c r="F112" s="2"/>
      <c r="M112" s="2"/>
    </row>
    <row r="113" spans="6:13" customFormat="1" x14ac:dyDescent="0.2">
      <c r="F113" s="2"/>
      <c r="M113" s="2"/>
    </row>
    <row r="114" spans="6:13" customFormat="1" x14ac:dyDescent="0.2">
      <c r="F114" s="2"/>
      <c r="M114" s="2"/>
    </row>
    <row r="115" spans="6:13" customFormat="1" x14ac:dyDescent="0.2">
      <c r="F115" s="2"/>
      <c r="M115" s="2"/>
    </row>
    <row r="116" spans="6:13" customFormat="1" x14ac:dyDescent="0.2">
      <c r="F116" s="2"/>
      <c r="M116" s="2"/>
    </row>
    <row r="117" spans="6:13" customFormat="1" x14ac:dyDescent="0.2">
      <c r="F117" s="2"/>
      <c r="M117" s="2"/>
    </row>
    <row r="118" spans="6:13" customFormat="1" x14ac:dyDescent="0.2">
      <c r="F118" s="2"/>
      <c r="M118" s="2"/>
    </row>
    <row r="119" spans="6:13" customFormat="1" x14ac:dyDescent="0.2">
      <c r="F119" s="2"/>
      <c r="M119" s="2"/>
    </row>
    <row r="120" spans="6:13" customFormat="1" x14ac:dyDescent="0.2">
      <c r="F120" s="2"/>
      <c r="M120" s="2"/>
    </row>
    <row r="121" spans="6:13" customFormat="1" x14ac:dyDescent="0.2">
      <c r="F121" s="2"/>
      <c r="M121" s="2"/>
    </row>
    <row r="122" spans="6:13" customFormat="1" x14ac:dyDescent="0.2">
      <c r="F122" s="2"/>
      <c r="M122" s="2"/>
    </row>
    <row r="123" spans="6:13" customFormat="1" x14ac:dyDescent="0.2">
      <c r="F123" s="2"/>
      <c r="M123" s="2"/>
    </row>
    <row r="124" spans="6:13" customFormat="1" x14ac:dyDescent="0.2">
      <c r="F124" s="2"/>
      <c r="M124" s="2"/>
    </row>
    <row r="125" spans="6:13" customFormat="1" x14ac:dyDescent="0.2">
      <c r="F125" s="2"/>
      <c r="M125" s="2"/>
    </row>
    <row r="126" spans="6:13" customFormat="1" x14ac:dyDescent="0.2">
      <c r="F126" s="2"/>
      <c r="M126" s="2"/>
    </row>
    <row r="127" spans="6:13" customFormat="1" x14ac:dyDescent="0.2">
      <c r="F127" s="2"/>
      <c r="M127" s="2"/>
    </row>
    <row r="128" spans="6:13" customFormat="1" x14ac:dyDescent="0.2">
      <c r="F128" s="2"/>
      <c r="M128" s="2"/>
    </row>
    <row r="129" spans="6:13" customFormat="1" x14ac:dyDescent="0.2">
      <c r="F129" s="2"/>
      <c r="M129" s="2"/>
    </row>
    <row r="130" spans="6:13" customFormat="1" x14ac:dyDescent="0.2">
      <c r="F130" s="2"/>
      <c r="M130" s="2"/>
    </row>
    <row r="131" spans="6:13" customFormat="1" x14ac:dyDescent="0.2">
      <c r="F131" s="2"/>
      <c r="M131" s="2"/>
    </row>
    <row r="132" spans="6:13" customFormat="1" x14ac:dyDescent="0.2">
      <c r="F132" s="2"/>
      <c r="M132" s="2"/>
    </row>
    <row r="133" spans="6:13" customFormat="1" x14ac:dyDescent="0.2">
      <c r="F133" s="2"/>
      <c r="M133" s="2"/>
    </row>
    <row r="134" spans="6:13" customFormat="1" x14ac:dyDescent="0.2">
      <c r="F134" s="2"/>
      <c r="M134" s="2"/>
    </row>
    <row r="135" spans="6:13" customFormat="1" x14ac:dyDescent="0.2">
      <c r="F135" s="2"/>
      <c r="M135" s="2"/>
    </row>
    <row r="136" spans="6:13" customFormat="1" x14ac:dyDescent="0.2">
      <c r="F136" s="2"/>
      <c r="M136" s="2"/>
    </row>
    <row r="137" spans="6:13" customFormat="1" x14ac:dyDescent="0.2">
      <c r="F137" s="2"/>
      <c r="M137" s="2"/>
    </row>
    <row r="138" spans="6:13" customFormat="1" x14ac:dyDescent="0.2">
      <c r="F138" s="2"/>
      <c r="M138" s="2"/>
    </row>
    <row r="139" spans="6:13" customFormat="1" x14ac:dyDescent="0.2">
      <c r="F139" s="2"/>
      <c r="M139" s="2"/>
    </row>
    <row r="140" spans="6:13" customFormat="1" x14ac:dyDescent="0.2">
      <c r="F140" s="2"/>
      <c r="M140" s="2"/>
    </row>
    <row r="141" spans="6:13" customFormat="1" x14ac:dyDescent="0.2">
      <c r="F141" s="2"/>
      <c r="M141" s="2"/>
    </row>
    <row r="142" spans="6:13" customFormat="1" x14ac:dyDescent="0.2">
      <c r="F142" s="2"/>
      <c r="M142" s="2"/>
    </row>
    <row r="143" spans="6:13" customFormat="1" x14ac:dyDescent="0.2">
      <c r="F143" s="2"/>
      <c r="M143" s="2"/>
    </row>
    <row r="144" spans="6:13" customFormat="1" x14ac:dyDescent="0.2">
      <c r="F144" s="2"/>
      <c r="M144" s="2"/>
    </row>
    <row r="145" spans="6:13" customFormat="1" x14ac:dyDescent="0.2">
      <c r="F145" s="2"/>
      <c r="M145" s="2"/>
    </row>
    <row r="146" spans="6:13" customFormat="1" x14ac:dyDescent="0.2">
      <c r="F146" s="2"/>
      <c r="M146" s="2"/>
    </row>
    <row r="147" spans="6:13" customFormat="1" x14ac:dyDescent="0.2">
      <c r="F147" s="2"/>
      <c r="M147" s="2"/>
    </row>
    <row r="148" spans="6:13" customFormat="1" x14ac:dyDescent="0.2">
      <c r="F148" s="2"/>
      <c r="M148" s="2"/>
    </row>
    <row r="149" spans="6:13" customFormat="1" x14ac:dyDescent="0.2">
      <c r="F149" s="2"/>
      <c r="M149" s="2"/>
    </row>
    <row r="150" spans="6:13" customFormat="1" x14ac:dyDescent="0.2">
      <c r="F150" s="2"/>
      <c r="M150" s="2"/>
    </row>
    <row r="151" spans="6:13" customFormat="1" x14ac:dyDescent="0.2">
      <c r="F151" s="2"/>
      <c r="M151" s="2"/>
    </row>
    <row r="152" spans="6:13" customFormat="1" x14ac:dyDescent="0.2">
      <c r="F152" s="2"/>
      <c r="M152" s="2"/>
    </row>
    <row r="153" spans="6:13" customFormat="1" x14ac:dyDescent="0.2">
      <c r="F153" s="2"/>
      <c r="M153" s="2"/>
    </row>
    <row r="154" spans="6:13" customFormat="1" x14ac:dyDescent="0.2">
      <c r="F154" s="2"/>
      <c r="M154" s="2"/>
    </row>
    <row r="155" spans="6:13" customFormat="1" x14ac:dyDescent="0.2">
      <c r="F155" s="2"/>
      <c r="M155" s="2"/>
    </row>
    <row r="156" spans="6:13" customFormat="1" x14ac:dyDescent="0.2">
      <c r="F156" s="2"/>
      <c r="M156" s="2"/>
    </row>
    <row r="157" spans="6:13" customFormat="1" x14ac:dyDescent="0.2">
      <c r="F157" s="2"/>
      <c r="M157" s="2"/>
    </row>
    <row r="158" spans="6:13" customFormat="1" x14ac:dyDescent="0.2">
      <c r="F158" s="2"/>
      <c r="M158" s="2"/>
    </row>
    <row r="159" spans="6:13" customFormat="1" x14ac:dyDescent="0.2">
      <c r="F159" s="2"/>
      <c r="M159" s="2"/>
    </row>
    <row r="160" spans="6:13" customFormat="1" x14ac:dyDescent="0.2">
      <c r="F160" s="2"/>
      <c r="M160" s="2"/>
    </row>
    <row r="161" spans="6:13" customFormat="1" x14ac:dyDescent="0.2">
      <c r="F161" s="2"/>
      <c r="M161" s="2"/>
    </row>
    <row r="162" spans="6:13" customFormat="1" x14ac:dyDescent="0.2">
      <c r="F162" s="2"/>
      <c r="M162" s="2"/>
    </row>
    <row r="163" spans="6:13" customFormat="1" x14ac:dyDescent="0.2">
      <c r="F163" s="2"/>
      <c r="M163" s="2"/>
    </row>
    <row r="164" spans="6:13" customFormat="1" x14ac:dyDescent="0.2">
      <c r="F164" s="2"/>
      <c r="M164" s="2"/>
    </row>
    <row r="165" spans="6:13" customFormat="1" x14ac:dyDescent="0.2">
      <c r="F165" s="2"/>
      <c r="M165" s="2"/>
    </row>
    <row r="166" spans="6:13" customFormat="1" x14ac:dyDescent="0.2">
      <c r="F166" s="2"/>
      <c r="M166" s="2"/>
    </row>
    <row r="167" spans="6:13" customFormat="1" x14ac:dyDescent="0.2">
      <c r="F167" s="2"/>
      <c r="M167" s="2"/>
    </row>
    <row r="168" spans="6:13" customFormat="1" x14ac:dyDescent="0.2">
      <c r="F168" s="2"/>
      <c r="M168" s="2"/>
    </row>
    <row r="169" spans="6:13" customFormat="1" x14ac:dyDescent="0.2">
      <c r="F169" s="2"/>
      <c r="M169" s="2"/>
    </row>
    <row r="170" spans="6:13" customFormat="1" x14ac:dyDescent="0.2">
      <c r="F170" s="2"/>
      <c r="M170" s="2"/>
    </row>
    <row r="171" spans="6:13" customFormat="1" x14ac:dyDescent="0.2">
      <c r="F171" s="2"/>
      <c r="M171" s="2"/>
    </row>
    <row r="172" spans="6:13" customFormat="1" x14ac:dyDescent="0.2">
      <c r="F172" s="2"/>
      <c r="M172" s="2"/>
    </row>
    <row r="173" spans="6:13" customFormat="1" x14ac:dyDescent="0.2">
      <c r="F173" s="2"/>
      <c r="M173" s="2"/>
    </row>
    <row r="174" spans="6:13" customFormat="1" x14ac:dyDescent="0.2">
      <c r="F174" s="2"/>
      <c r="M174" s="2"/>
    </row>
    <row r="175" spans="6:13" customFormat="1" x14ac:dyDescent="0.2">
      <c r="F175" s="2"/>
      <c r="M175" s="2"/>
    </row>
    <row r="176" spans="6:13" customFormat="1" x14ac:dyDescent="0.2">
      <c r="F176" s="2"/>
      <c r="M176" s="2"/>
    </row>
    <row r="177" spans="6:13" customFormat="1" x14ac:dyDescent="0.2">
      <c r="F177" s="2"/>
      <c r="M177" s="2"/>
    </row>
    <row r="178" spans="6:13" customFormat="1" x14ac:dyDescent="0.2">
      <c r="F178" s="2"/>
      <c r="M178" s="2"/>
    </row>
    <row r="179" spans="6:13" customFormat="1" x14ac:dyDescent="0.2">
      <c r="F179" s="2"/>
      <c r="M179" s="2"/>
    </row>
    <row r="180" spans="6:13" customFormat="1" x14ac:dyDescent="0.2">
      <c r="F180" s="2"/>
      <c r="M180" s="2"/>
    </row>
    <row r="181" spans="6:13" customFormat="1" x14ac:dyDescent="0.2">
      <c r="F181" s="2"/>
      <c r="M181" s="2"/>
    </row>
    <row r="182" spans="6:13" customFormat="1" x14ac:dyDescent="0.2">
      <c r="F182" s="2"/>
      <c r="M182" s="2"/>
    </row>
    <row r="183" spans="6:13" customFormat="1" x14ac:dyDescent="0.2">
      <c r="F183" s="2"/>
      <c r="M183" s="2"/>
    </row>
    <row r="184" spans="6:13" customFormat="1" x14ac:dyDescent="0.2">
      <c r="F184" s="2"/>
      <c r="M184" s="2"/>
    </row>
    <row r="185" spans="6:13" customFormat="1" x14ac:dyDescent="0.2">
      <c r="F185" s="2"/>
      <c r="M185" s="2"/>
    </row>
    <row r="186" spans="6:13" customFormat="1" x14ac:dyDescent="0.2">
      <c r="F186" s="2"/>
      <c r="M186" s="2"/>
    </row>
    <row r="187" spans="6:13" customFormat="1" x14ac:dyDescent="0.2">
      <c r="F187" s="2"/>
      <c r="M187" s="2"/>
    </row>
    <row r="188" spans="6:13" customFormat="1" x14ac:dyDescent="0.2">
      <c r="F188" s="2"/>
      <c r="M188" s="2"/>
    </row>
    <row r="189" spans="6:13" customFormat="1" x14ac:dyDescent="0.2">
      <c r="F189" s="2"/>
      <c r="M189" s="2"/>
    </row>
    <row r="190" spans="6:13" customFormat="1" x14ac:dyDescent="0.2">
      <c r="F190" s="2"/>
      <c r="M190" s="2"/>
    </row>
    <row r="191" spans="6:13" customFormat="1" x14ac:dyDescent="0.2">
      <c r="F191" s="2"/>
      <c r="M191" s="2"/>
    </row>
    <row r="192" spans="6:13" customFormat="1" x14ac:dyDescent="0.2">
      <c r="F192" s="2"/>
      <c r="M192" s="2"/>
    </row>
    <row r="193" spans="6:13" customFormat="1" x14ac:dyDescent="0.2">
      <c r="F193" s="2"/>
      <c r="M193" s="2"/>
    </row>
    <row r="194" spans="6:13" customFormat="1" x14ac:dyDescent="0.2">
      <c r="F194" s="2"/>
      <c r="M194" s="2"/>
    </row>
    <row r="195" spans="6:13" customFormat="1" x14ac:dyDescent="0.2">
      <c r="F195" s="2"/>
      <c r="M195" s="2"/>
    </row>
    <row r="196" spans="6:13" customFormat="1" x14ac:dyDescent="0.2">
      <c r="F196" s="2"/>
      <c r="M196" s="2"/>
    </row>
    <row r="197" spans="6:13" customFormat="1" x14ac:dyDescent="0.2">
      <c r="F197" s="2"/>
      <c r="M197" s="2"/>
    </row>
    <row r="198" spans="6:13" customFormat="1" x14ac:dyDescent="0.2">
      <c r="F198" s="2"/>
      <c r="M198" s="2"/>
    </row>
    <row r="199" spans="6:13" customFormat="1" x14ac:dyDescent="0.2">
      <c r="F199" s="2"/>
      <c r="M199" s="2"/>
    </row>
    <row r="200" spans="6:13" customFormat="1" x14ac:dyDescent="0.2">
      <c r="F200" s="2"/>
      <c r="M200" s="2"/>
    </row>
    <row r="201" spans="6:13" customFormat="1" x14ac:dyDescent="0.2">
      <c r="F201" s="2"/>
      <c r="M201" s="2"/>
    </row>
    <row r="202" spans="6:13" customFormat="1" x14ac:dyDescent="0.2">
      <c r="F202" s="2"/>
      <c r="M202" s="2"/>
    </row>
    <row r="203" spans="6:13" customFormat="1" x14ac:dyDescent="0.2">
      <c r="F203" s="2"/>
      <c r="M203" s="2"/>
    </row>
    <row r="204" spans="6:13" customFormat="1" x14ac:dyDescent="0.2">
      <c r="F204" s="2"/>
      <c r="M204" s="2"/>
    </row>
    <row r="205" spans="6:13" customFormat="1" x14ac:dyDescent="0.2">
      <c r="F205" s="2"/>
      <c r="M205" s="2"/>
    </row>
    <row r="206" spans="6:13" customFormat="1" x14ac:dyDescent="0.2">
      <c r="F206" s="2"/>
      <c r="M206" s="2"/>
    </row>
    <row r="207" spans="6:13" customFormat="1" x14ac:dyDescent="0.2">
      <c r="F207" s="2"/>
      <c r="M207" s="2"/>
    </row>
    <row r="208" spans="6:13" customFormat="1" x14ac:dyDescent="0.2">
      <c r="F208" s="2"/>
      <c r="M208" s="2"/>
    </row>
    <row r="209" spans="6:13" customFormat="1" x14ac:dyDescent="0.2">
      <c r="F209" s="2"/>
      <c r="M209" s="2"/>
    </row>
    <row r="210" spans="6:13" customFormat="1" x14ac:dyDescent="0.2">
      <c r="F210" s="2"/>
      <c r="M210" s="2"/>
    </row>
    <row r="211" spans="6:13" customFormat="1" x14ac:dyDescent="0.2">
      <c r="F211" s="2"/>
      <c r="M211" s="2"/>
    </row>
    <row r="212" spans="6:13" customFormat="1" x14ac:dyDescent="0.2">
      <c r="F212" s="2"/>
      <c r="M212" s="2"/>
    </row>
    <row r="213" spans="6:13" customFormat="1" x14ac:dyDescent="0.2">
      <c r="F213" s="2"/>
      <c r="M213" s="2"/>
    </row>
    <row r="214" spans="6:13" customFormat="1" x14ac:dyDescent="0.2">
      <c r="F214" s="2"/>
      <c r="M214" s="2"/>
    </row>
    <row r="215" spans="6:13" customFormat="1" x14ac:dyDescent="0.2">
      <c r="F215" s="2"/>
      <c r="M215" s="2"/>
    </row>
    <row r="216" spans="6:13" customFormat="1" x14ac:dyDescent="0.2">
      <c r="F216" s="2"/>
      <c r="M216" s="2"/>
    </row>
    <row r="217" spans="6:13" customFormat="1" x14ac:dyDescent="0.2">
      <c r="F217" s="2"/>
      <c r="M217" s="2"/>
    </row>
    <row r="218" spans="6:13" customFormat="1" x14ac:dyDescent="0.2">
      <c r="F218" s="2"/>
      <c r="M218" s="2"/>
    </row>
    <row r="219" spans="6:13" customFormat="1" x14ac:dyDescent="0.2">
      <c r="F219" s="2"/>
      <c r="M219" s="2"/>
    </row>
    <row r="220" spans="6:13" customFormat="1" x14ac:dyDescent="0.2">
      <c r="F220" s="2"/>
      <c r="M220" s="2"/>
    </row>
    <row r="221" spans="6:13" customFormat="1" x14ac:dyDescent="0.2">
      <c r="F221" s="2"/>
      <c r="M221" s="2"/>
    </row>
    <row r="222" spans="6:13" customFormat="1" x14ac:dyDescent="0.2">
      <c r="F222" s="2"/>
      <c r="M222" s="2"/>
    </row>
    <row r="223" spans="6:13" customFormat="1" x14ac:dyDescent="0.2">
      <c r="F223" s="2"/>
      <c r="M223" s="2"/>
    </row>
    <row r="224" spans="6:13" customFormat="1" x14ac:dyDescent="0.2">
      <c r="F224" s="2"/>
      <c r="M224" s="2"/>
    </row>
    <row r="225" spans="6:13" customFormat="1" x14ac:dyDescent="0.2">
      <c r="F225" s="2"/>
      <c r="M225" s="2"/>
    </row>
    <row r="226" spans="6:13" customFormat="1" x14ac:dyDescent="0.2">
      <c r="F226" s="2"/>
      <c r="M226" s="2"/>
    </row>
    <row r="227" spans="6:13" customFormat="1" x14ac:dyDescent="0.2">
      <c r="F227" s="2"/>
      <c r="M227" s="2"/>
    </row>
    <row r="228" spans="6:13" customFormat="1" x14ac:dyDescent="0.2">
      <c r="F228" s="2"/>
      <c r="M228" s="2"/>
    </row>
    <row r="229" spans="6:13" customFormat="1" x14ac:dyDescent="0.2">
      <c r="F229" s="2"/>
      <c r="M229" s="2"/>
    </row>
    <row r="230" spans="6:13" customFormat="1" x14ac:dyDescent="0.2">
      <c r="F230" s="2"/>
      <c r="M230" s="2"/>
    </row>
    <row r="231" spans="6:13" customFormat="1" x14ac:dyDescent="0.2">
      <c r="F231" s="2"/>
      <c r="M231" s="2"/>
    </row>
    <row r="232" spans="6:13" customFormat="1" x14ac:dyDescent="0.2">
      <c r="F232" s="2"/>
      <c r="M232" s="2"/>
    </row>
    <row r="233" spans="6:13" customFormat="1" x14ac:dyDescent="0.2">
      <c r="F233" s="2"/>
      <c r="M233" s="2"/>
    </row>
    <row r="234" spans="6:13" customFormat="1" x14ac:dyDescent="0.2">
      <c r="F234" s="2"/>
      <c r="M234" s="2"/>
    </row>
    <row r="235" spans="6:13" customFormat="1" x14ac:dyDescent="0.2">
      <c r="F235" s="2"/>
      <c r="M235" s="2"/>
    </row>
    <row r="236" spans="6:13" customFormat="1" x14ac:dyDescent="0.2">
      <c r="F236" s="2"/>
      <c r="M236" s="2"/>
    </row>
    <row r="237" spans="6:13" customFormat="1" x14ac:dyDescent="0.2">
      <c r="F237" s="2"/>
      <c r="M237" s="2"/>
    </row>
    <row r="238" spans="6:13" customFormat="1" x14ac:dyDescent="0.2">
      <c r="F238" s="2"/>
      <c r="M238" s="2"/>
    </row>
    <row r="239" spans="6:13" customFormat="1" x14ac:dyDescent="0.2">
      <c r="F239" s="2"/>
      <c r="M239" s="2"/>
    </row>
    <row r="240" spans="6:13" customFormat="1" x14ac:dyDescent="0.2">
      <c r="F240" s="2"/>
      <c r="M240" s="2"/>
    </row>
    <row r="241" spans="6:13" customFormat="1" x14ac:dyDescent="0.2">
      <c r="F241" s="2"/>
      <c r="M241" s="2"/>
    </row>
    <row r="242" spans="6:13" customFormat="1" x14ac:dyDescent="0.2">
      <c r="F242" s="2"/>
      <c r="M242" s="2"/>
    </row>
    <row r="243" spans="6:13" customFormat="1" x14ac:dyDescent="0.2">
      <c r="F243" s="2"/>
      <c r="M243" s="2"/>
    </row>
    <row r="244" spans="6:13" customFormat="1" x14ac:dyDescent="0.2">
      <c r="F244" s="2"/>
      <c r="M244" s="2"/>
    </row>
    <row r="245" spans="6:13" customFormat="1" x14ac:dyDescent="0.2">
      <c r="F245" s="2"/>
      <c r="M245" s="2"/>
    </row>
    <row r="246" spans="6:13" customFormat="1" x14ac:dyDescent="0.2">
      <c r="F246" s="2"/>
      <c r="M246" s="2"/>
    </row>
    <row r="247" spans="6:13" customFormat="1" x14ac:dyDescent="0.2">
      <c r="F247" s="2"/>
      <c r="M247" s="2"/>
    </row>
    <row r="248" spans="6:13" customFormat="1" x14ac:dyDescent="0.2">
      <c r="F248" s="2"/>
      <c r="M248" s="2"/>
    </row>
    <row r="249" spans="6:13" customFormat="1" x14ac:dyDescent="0.2">
      <c r="F249" s="2"/>
      <c r="M249" s="2"/>
    </row>
    <row r="250" spans="6:13" customFormat="1" x14ac:dyDescent="0.2">
      <c r="F250" s="2"/>
      <c r="M250" s="2"/>
    </row>
    <row r="251" spans="6:13" customFormat="1" x14ac:dyDescent="0.2">
      <c r="F251" s="2"/>
      <c r="M251" s="2"/>
    </row>
    <row r="252" spans="6:13" customFormat="1" x14ac:dyDescent="0.2">
      <c r="F252" s="2"/>
      <c r="M252" s="2"/>
    </row>
    <row r="253" spans="6:13" customFormat="1" x14ac:dyDescent="0.2">
      <c r="F253" s="2"/>
      <c r="M253" s="2"/>
    </row>
    <row r="254" spans="6:13" customFormat="1" x14ac:dyDescent="0.2">
      <c r="F254" s="2"/>
      <c r="M254" s="2"/>
    </row>
    <row r="255" spans="6:13" customFormat="1" x14ac:dyDescent="0.2">
      <c r="F255" s="2"/>
      <c r="M255" s="2"/>
    </row>
    <row r="256" spans="6:13" customFormat="1" x14ac:dyDescent="0.2">
      <c r="F256" s="2"/>
      <c r="M256" s="2"/>
    </row>
    <row r="257" spans="6:13" customFormat="1" x14ac:dyDescent="0.2">
      <c r="F257" s="2"/>
      <c r="M257" s="2"/>
    </row>
    <row r="258" spans="6:13" customFormat="1" x14ac:dyDescent="0.2">
      <c r="F258" s="2"/>
      <c r="M258" s="2"/>
    </row>
    <row r="259" spans="6:13" customFormat="1" x14ac:dyDescent="0.2">
      <c r="F259" s="2"/>
      <c r="M259" s="2"/>
    </row>
    <row r="260" spans="6:13" customFormat="1" x14ac:dyDescent="0.2">
      <c r="F260" s="2"/>
      <c r="M260" s="2"/>
    </row>
    <row r="261" spans="6:13" customFormat="1" x14ac:dyDescent="0.2">
      <c r="F261" s="2"/>
      <c r="M261" s="2"/>
    </row>
    <row r="262" spans="6:13" customFormat="1" x14ac:dyDescent="0.2">
      <c r="F262" s="2"/>
      <c r="M262" s="2"/>
    </row>
    <row r="263" spans="6:13" customFormat="1" x14ac:dyDescent="0.2">
      <c r="F263" s="2"/>
      <c r="M263" s="2"/>
    </row>
    <row r="264" spans="6:13" customFormat="1" x14ac:dyDescent="0.2">
      <c r="F264" s="2"/>
      <c r="M264" s="2"/>
    </row>
    <row r="265" spans="6:13" customFormat="1" x14ac:dyDescent="0.2">
      <c r="F265" s="2"/>
      <c r="M265" s="2"/>
    </row>
    <row r="266" spans="6:13" customFormat="1" x14ac:dyDescent="0.2">
      <c r="F266" s="2"/>
      <c r="M266" s="2"/>
    </row>
    <row r="267" spans="6:13" customFormat="1" x14ac:dyDescent="0.2">
      <c r="F267" s="2"/>
      <c r="M267" s="2"/>
    </row>
    <row r="268" spans="6:13" customFormat="1" x14ac:dyDescent="0.2">
      <c r="F268" s="2"/>
      <c r="M268" s="2"/>
    </row>
    <row r="269" spans="6:13" customFormat="1" x14ac:dyDescent="0.2">
      <c r="F269" s="2"/>
      <c r="M269" s="2"/>
    </row>
    <row r="270" spans="6:13" customFormat="1" x14ac:dyDescent="0.2">
      <c r="F270" s="2"/>
      <c r="M270" s="2"/>
    </row>
    <row r="271" spans="6:13" customFormat="1" x14ac:dyDescent="0.2">
      <c r="F271" s="2"/>
      <c r="M271" s="2"/>
    </row>
    <row r="272" spans="6:13" customFormat="1" x14ac:dyDescent="0.2">
      <c r="F272" s="2"/>
      <c r="M272" s="2"/>
    </row>
    <row r="273" spans="6:13" customFormat="1" x14ac:dyDescent="0.2">
      <c r="F273" s="2"/>
      <c r="M273" s="2"/>
    </row>
    <row r="274" spans="6:13" customFormat="1" x14ac:dyDescent="0.2">
      <c r="F274" s="2"/>
      <c r="M274" s="2"/>
    </row>
    <row r="275" spans="6:13" customFormat="1" x14ac:dyDescent="0.2">
      <c r="F275" s="2"/>
      <c r="M275" s="2"/>
    </row>
    <row r="276" spans="6:13" customFormat="1" x14ac:dyDescent="0.2">
      <c r="F276" s="2"/>
      <c r="M276" s="2"/>
    </row>
    <row r="277" spans="6:13" customFormat="1" x14ac:dyDescent="0.2">
      <c r="F277" s="2"/>
      <c r="M277" s="2"/>
    </row>
    <row r="278" spans="6:13" customFormat="1" x14ac:dyDescent="0.2">
      <c r="F278" s="2"/>
      <c r="M278" s="2"/>
    </row>
    <row r="279" spans="6:13" customFormat="1" x14ac:dyDescent="0.2">
      <c r="F279" s="2"/>
      <c r="M279" s="2"/>
    </row>
    <row r="280" spans="6:13" customFormat="1" x14ac:dyDescent="0.2">
      <c r="F280" s="2"/>
      <c r="M280" s="2"/>
    </row>
    <row r="281" spans="6:13" customFormat="1" x14ac:dyDescent="0.2">
      <c r="F281" s="2"/>
      <c r="M281" s="2"/>
    </row>
    <row r="282" spans="6:13" customFormat="1" x14ac:dyDescent="0.2">
      <c r="F282" s="2"/>
      <c r="M282" s="2"/>
    </row>
    <row r="283" spans="6:13" customFormat="1" x14ac:dyDescent="0.2">
      <c r="F283" s="2"/>
      <c r="M283" s="2"/>
    </row>
    <row r="284" spans="6:13" customFormat="1" x14ac:dyDescent="0.2">
      <c r="F284" s="2"/>
      <c r="M284" s="2"/>
    </row>
    <row r="285" spans="6:13" customFormat="1" x14ac:dyDescent="0.2">
      <c r="F285" s="2"/>
      <c r="M285" s="2"/>
    </row>
    <row r="286" spans="6:13" customFormat="1" x14ac:dyDescent="0.2">
      <c r="F286" s="2"/>
      <c r="M286" s="2"/>
    </row>
    <row r="287" spans="6:13" customFormat="1" x14ac:dyDescent="0.2">
      <c r="F287" s="2"/>
      <c r="M287" s="2"/>
    </row>
    <row r="288" spans="6:13" customFormat="1" x14ac:dyDescent="0.2">
      <c r="F288" s="2"/>
      <c r="M288" s="2"/>
    </row>
    <row r="289" spans="6:13" customFormat="1" x14ac:dyDescent="0.2">
      <c r="F289" s="2"/>
      <c r="M289" s="2"/>
    </row>
    <row r="290" spans="6:13" customFormat="1" x14ac:dyDescent="0.2">
      <c r="F290" s="2"/>
      <c r="M290" s="2"/>
    </row>
    <row r="291" spans="6:13" customFormat="1" x14ac:dyDescent="0.2">
      <c r="F291" s="2"/>
      <c r="M291" s="2"/>
    </row>
    <row r="292" spans="6:13" customFormat="1" x14ac:dyDescent="0.2">
      <c r="F292" s="2"/>
      <c r="M292" s="2"/>
    </row>
    <row r="293" spans="6:13" customFormat="1" x14ac:dyDescent="0.2">
      <c r="F293" s="2"/>
      <c r="M293" s="2"/>
    </row>
    <row r="294" spans="6:13" customFormat="1" x14ac:dyDescent="0.2">
      <c r="F294" s="2"/>
      <c r="M294" s="2"/>
    </row>
    <row r="295" spans="6:13" customFormat="1" x14ac:dyDescent="0.2">
      <c r="F295" s="2"/>
      <c r="M295" s="2"/>
    </row>
    <row r="296" spans="6:13" customFormat="1" x14ac:dyDescent="0.2">
      <c r="F296" s="2"/>
      <c r="M296" s="2"/>
    </row>
    <row r="297" spans="6:13" customFormat="1" x14ac:dyDescent="0.2">
      <c r="F297" s="2"/>
      <c r="M297" s="2"/>
    </row>
    <row r="298" spans="6:13" customFormat="1" x14ac:dyDescent="0.2">
      <c r="F298" s="2"/>
      <c r="M298" s="2"/>
    </row>
    <row r="299" spans="6:13" customFormat="1" x14ac:dyDescent="0.2">
      <c r="F299" s="2"/>
      <c r="M299" s="2"/>
    </row>
    <row r="300" spans="6:13" customFormat="1" x14ac:dyDescent="0.2">
      <c r="F300" s="2"/>
      <c r="M300" s="2"/>
    </row>
    <row r="301" spans="6:13" customFormat="1" x14ac:dyDescent="0.2">
      <c r="F301" s="2"/>
      <c r="M301" s="2"/>
    </row>
    <row r="302" spans="6:13" customFormat="1" x14ac:dyDescent="0.2">
      <c r="F302" s="2"/>
      <c r="M302" s="2"/>
    </row>
    <row r="303" spans="6:13" customFormat="1" x14ac:dyDescent="0.2">
      <c r="F303" s="2"/>
      <c r="M303" s="2"/>
    </row>
    <row r="304" spans="6:13" customFormat="1" x14ac:dyDescent="0.2">
      <c r="F304" s="2"/>
      <c r="M304" s="2"/>
    </row>
    <row r="305" spans="6:13" customFormat="1" x14ac:dyDescent="0.2">
      <c r="F305" s="2"/>
      <c r="M305" s="2"/>
    </row>
    <row r="306" spans="6:13" customFormat="1" x14ac:dyDescent="0.2">
      <c r="F306" s="2"/>
      <c r="M306" s="2"/>
    </row>
    <row r="307" spans="6:13" customFormat="1" x14ac:dyDescent="0.2">
      <c r="F307" s="2"/>
      <c r="M307" s="2"/>
    </row>
    <row r="308" spans="6:13" customFormat="1" x14ac:dyDescent="0.2">
      <c r="F308" s="2"/>
      <c r="M308" s="2"/>
    </row>
    <row r="309" spans="6:13" customFormat="1" x14ac:dyDescent="0.2">
      <c r="F309" s="2"/>
      <c r="M309" s="2"/>
    </row>
    <row r="310" spans="6:13" customFormat="1" x14ac:dyDescent="0.2">
      <c r="F310" s="2"/>
      <c r="M310" s="2"/>
    </row>
    <row r="311" spans="6:13" customFormat="1" x14ac:dyDescent="0.2">
      <c r="F311" s="2"/>
      <c r="M311" s="2"/>
    </row>
    <row r="312" spans="6:13" customFormat="1" x14ac:dyDescent="0.2">
      <c r="F312" s="2"/>
      <c r="M312" s="2"/>
    </row>
    <row r="313" spans="6:13" customFormat="1" x14ac:dyDescent="0.2">
      <c r="F313" s="2"/>
      <c r="M313" s="2"/>
    </row>
    <row r="314" spans="6:13" customFormat="1" x14ac:dyDescent="0.2">
      <c r="F314" s="2"/>
      <c r="M314" s="2"/>
    </row>
    <row r="315" spans="6:13" customFormat="1" x14ac:dyDescent="0.2">
      <c r="F315" s="2"/>
      <c r="M315" s="2"/>
    </row>
    <row r="316" spans="6:13" customFormat="1" x14ac:dyDescent="0.2">
      <c r="F316" s="2"/>
      <c r="M316" s="2"/>
    </row>
    <row r="317" spans="6:13" customFormat="1" x14ac:dyDescent="0.2">
      <c r="F317" s="2"/>
      <c r="M317" s="2"/>
    </row>
    <row r="318" spans="6:13" customFormat="1" x14ac:dyDescent="0.2">
      <c r="F318" s="2"/>
      <c r="M318" s="2"/>
    </row>
    <row r="319" spans="6:13" customFormat="1" x14ac:dyDescent="0.2">
      <c r="F319" s="2"/>
      <c r="M319" s="2"/>
    </row>
    <row r="320" spans="6:13" customFormat="1" x14ac:dyDescent="0.2">
      <c r="F320" s="2"/>
      <c r="M320" s="2"/>
    </row>
    <row r="321" spans="6:13" customFormat="1" x14ac:dyDescent="0.2">
      <c r="F321" s="2"/>
      <c r="M321" s="2"/>
    </row>
    <row r="322" spans="6:13" customFormat="1" x14ac:dyDescent="0.2">
      <c r="F322" s="2"/>
      <c r="M322" s="2"/>
    </row>
    <row r="323" spans="6:13" customFormat="1" x14ac:dyDescent="0.2">
      <c r="F323" s="2"/>
      <c r="M323" s="2"/>
    </row>
    <row r="324" spans="6:13" customFormat="1" x14ac:dyDescent="0.2">
      <c r="F324" s="2"/>
      <c r="M324" s="2"/>
    </row>
    <row r="325" spans="6:13" customFormat="1" x14ac:dyDescent="0.2">
      <c r="F325" s="2"/>
      <c r="M325" s="2"/>
    </row>
    <row r="326" spans="6:13" customFormat="1" x14ac:dyDescent="0.2">
      <c r="F326" s="2"/>
      <c r="M326" s="2"/>
    </row>
    <row r="327" spans="6:13" customFormat="1" x14ac:dyDescent="0.2">
      <c r="F327" s="2"/>
      <c r="M327" s="2"/>
    </row>
    <row r="328" spans="6:13" customFormat="1" x14ac:dyDescent="0.2">
      <c r="F328" s="2"/>
      <c r="M328" s="2"/>
    </row>
    <row r="329" spans="6:13" customFormat="1" x14ac:dyDescent="0.2">
      <c r="F329" s="2"/>
      <c r="M329" s="2"/>
    </row>
    <row r="330" spans="6:13" customFormat="1" x14ac:dyDescent="0.2">
      <c r="F330" s="2"/>
      <c r="M330" s="2"/>
    </row>
    <row r="331" spans="6:13" customFormat="1" x14ac:dyDescent="0.2">
      <c r="F331" s="2"/>
      <c r="M331" s="2"/>
    </row>
    <row r="332" spans="6:13" customFormat="1" x14ac:dyDescent="0.2">
      <c r="F332" s="2"/>
      <c r="M332" s="2"/>
    </row>
    <row r="333" spans="6:13" customFormat="1" x14ac:dyDescent="0.2">
      <c r="F333" s="2"/>
      <c r="M333" s="2"/>
    </row>
    <row r="334" spans="6:13" customFormat="1" x14ac:dyDescent="0.2">
      <c r="F334" s="2"/>
      <c r="M334" s="2"/>
    </row>
    <row r="335" spans="6:13" customFormat="1" x14ac:dyDescent="0.2">
      <c r="F335" s="2"/>
      <c r="M335" s="2"/>
    </row>
    <row r="336" spans="6:13" customFormat="1" x14ac:dyDescent="0.2">
      <c r="F336" s="2"/>
      <c r="M336" s="2"/>
    </row>
    <row r="337" spans="6:13" customFormat="1" x14ac:dyDescent="0.2">
      <c r="F337" s="2"/>
      <c r="M337" s="2"/>
    </row>
    <row r="338" spans="6:13" customFormat="1" x14ac:dyDescent="0.2">
      <c r="F338" s="2"/>
      <c r="M338" s="2"/>
    </row>
    <row r="339" spans="6:13" customFormat="1" x14ac:dyDescent="0.2">
      <c r="F339" s="2"/>
      <c r="M339" s="2"/>
    </row>
    <row r="340" spans="6:13" customFormat="1" x14ac:dyDescent="0.2">
      <c r="F340" s="2"/>
      <c r="M340" s="2"/>
    </row>
    <row r="341" spans="6:13" customFormat="1" x14ac:dyDescent="0.2">
      <c r="F341" s="2"/>
      <c r="M341" s="2"/>
    </row>
    <row r="342" spans="6:13" customFormat="1" x14ac:dyDescent="0.2">
      <c r="F342" s="2"/>
      <c r="M342" s="2"/>
    </row>
    <row r="343" spans="6:13" customFormat="1" x14ac:dyDescent="0.2">
      <c r="F343" s="2"/>
      <c r="M343" s="2"/>
    </row>
    <row r="344" spans="6:13" customFormat="1" x14ac:dyDescent="0.2">
      <c r="F344" s="2"/>
      <c r="M344" s="2"/>
    </row>
    <row r="345" spans="6:13" customFormat="1" x14ac:dyDescent="0.2">
      <c r="F345" s="2"/>
      <c r="M345" s="2"/>
    </row>
    <row r="346" spans="6:13" customFormat="1" x14ac:dyDescent="0.2">
      <c r="F346" s="2"/>
      <c r="M346" s="2"/>
    </row>
    <row r="347" spans="6:13" customFormat="1" x14ac:dyDescent="0.2">
      <c r="F347" s="2"/>
      <c r="M347" s="2"/>
    </row>
    <row r="348" spans="6:13" customFormat="1" x14ac:dyDescent="0.2">
      <c r="F348" s="2"/>
      <c r="M348" s="2"/>
    </row>
    <row r="349" spans="6:13" customFormat="1" x14ac:dyDescent="0.2">
      <c r="F349" s="2"/>
      <c r="M349" s="2"/>
    </row>
    <row r="350" spans="6:13" customFormat="1" x14ac:dyDescent="0.2">
      <c r="F350" s="2"/>
      <c r="M350" s="2"/>
    </row>
    <row r="351" spans="6:13" customFormat="1" x14ac:dyDescent="0.2">
      <c r="F351" s="2"/>
      <c r="M351" s="2"/>
    </row>
    <row r="352" spans="6:13" customFormat="1" x14ac:dyDescent="0.2">
      <c r="F352" s="2"/>
      <c r="M352" s="2"/>
    </row>
    <row r="353" spans="6:13" customFormat="1" x14ac:dyDescent="0.2">
      <c r="F353" s="2"/>
      <c r="M353" s="2"/>
    </row>
    <row r="354" spans="6:13" customFormat="1" x14ac:dyDescent="0.2">
      <c r="F354" s="2"/>
      <c r="M354" s="2"/>
    </row>
    <row r="355" spans="6:13" customFormat="1" x14ac:dyDescent="0.2">
      <c r="F355" s="2"/>
      <c r="M355" s="2"/>
    </row>
    <row r="356" spans="6:13" customFormat="1" x14ac:dyDescent="0.2">
      <c r="F356" s="2"/>
      <c r="M356" s="2"/>
    </row>
    <row r="357" spans="6:13" customFormat="1" x14ac:dyDescent="0.2">
      <c r="F357" s="2"/>
      <c r="M357" s="2"/>
    </row>
    <row r="358" spans="6:13" customFormat="1" x14ac:dyDescent="0.2">
      <c r="F358" s="2"/>
      <c r="M358" s="2"/>
    </row>
    <row r="359" spans="6:13" customFormat="1" x14ac:dyDescent="0.2">
      <c r="F359" s="2"/>
      <c r="M359" s="2"/>
    </row>
    <row r="360" spans="6:13" customFormat="1" x14ac:dyDescent="0.2">
      <c r="F360" s="2"/>
      <c r="M360" s="2"/>
    </row>
    <row r="361" spans="6:13" customFormat="1" x14ac:dyDescent="0.2">
      <c r="F361" s="2"/>
      <c r="M361" s="2"/>
    </row>
    <row r="362" spans="6:13" customFormat="1" x14ac:dyDescent="0.2">
      <c r="F362" s="2"/>
      <c r="M362" s="2"/>
    </row>
    <row r="363" spans="6:13" customFormat="1" x14ac:dyDescent="0.2">
      <c r="F363" s="2"/>
      <c r="M363" s="2"/>
    </row>
    <row r="364" spans="6:13" customFormat="1" x14ac:dyDescent="0.2">
      <c r="F364" s="2"/>
      <c r="M364" s="2"/>
    </row>
    <row r="365" spans="6:13" customFormat="1" x14ac:dyDescent="0.2">
      <c r="F365" s="2"/>
      <c r="M365" s="2"/>
    </row>
    <row r="366" spans="6:13" customFormat="1" x14ac:dyDescent="0.2">
      <c r="F366" s="2"/>
      <c r="M366" s="2"/>
    </row>
    <row r="367" spans="6:13" customFormat="1" x14ac:dyDescent="0.2">
      <c r="F367" s="2"/>
      <c r="M367" s="2"/>
    </row>
    <row r="368" spans="6:13" customFormat="1" x14ac:dyDescent="0.2">
      <c r="F368" s="2"/>
      <c r="M368" s="2"/>
    </row>
    <row r="369" spans="6:13" customFormat="1" x14ac:dyDescent="0.2">
      <c r="F369" s="2"/>
      <c r="M369" s="2"/>
    </row>
    <row r="370" spans="6:13" customFormat="1" x14ac:dyDescent="0.2">
      <c r="F370" s="2"/>
      <c r="M370" s="2"/>
    </row>
    <row r="371" spans="6:13" customFormat="1" x14ac:dyDescent="0.2">
      <c r="F371" s="2"/>
      <c r="M371" s="2"/>
    </row>
    <row r="372" spans="6:13" customFormat="1" x14ac:dyDescent="0.2">
      <c r="F372" s="2"/>
      <c r="M372" s="2"/>
    </row>
    <row r="373" spans="6:13" customFormat="1" x14ac:dyDescent="0.2">
      <c r="F373" s="2"/>
      <c r="M373" s="2"/>
    </row>
    <row r="374" spans="6:13" customFormat="1" x14ac:dyDescent="0.2">
      <c r="F374" s="2"/>
      <c r="M374" s="2"/>
    </row>
    <row r="375" spans="6:13" customFormat="1" x14ac:dyDescent="0.2">
      <c r="F375" s="2"/>
      <c r="M375" s="2"/>
    </row>
    <row r="376" spans="6:13" customFormat="1" x14ac:dyDescent="0.2">
      <c r="F376" s="2"/>
      <c r="M376" s="2"/>
    </row>
    <row r="377" spans="6:13" customFormat="1" x14ac:dyDescent="0.2">
      <c r="F377" s="2"/>
      <c r="M377" s="2"/>
    </row>
    <row r="378" spans="6:13" customFormat="1" x14ac:dyDescent="0.2">
      <c r="F378" s="2"/>
      <c r="M378" s="2"/>
    </row>
    <row r="379" spans="6:13" customFormat="1" x14ac:dyDescent="0.2">
      <c r="F379" s="2"/>
      <c r="M379" s="2"/>
    </row>
    <row r="380" spans="6:13" customFormat="1" x14ac:dyDescent="0.2">
      <c r="F380" s="2"/>
      <c r="M380" s="2"/>
    </row>
    <row r="381" spans="6:13" customFormat="1" x14ac:dyDescent="0.2">
      <c r="F381" s="2"/>
      <c r="M381" s="2"/>
    </row>
    <row r="382" spans="6:13" customFormat="1" x14ac:dyDescent="0.2">
      <c r="F382" s="2"/>
      <c r="M382" s="2"/>
    </row>
    <row r="383" spans="6:13" customFormat="1" x14ac:dyDescent="0.2">
      <c r="F383" s="2"/>
      <c r="M383" s="2"/>
    </row>
    <row r="384" spans="6:13" customFormat="1" x14ac:dyDescent="0.2">
      <c r="F384" s="2"/>
      <c r="M384" s="2"/>
    </row>
    <row r="385" spans="6:13" customFormat="1" x14ac:dyDescent="0.2">
      <c r="F385" s="2"/>
      <c r="M385" s="2"/>
    </row>
    <row r="386" spans="6:13" customFormat="1" x14ac:dyDescent="0.2">
      <c r="F386" s="2"/>
      <c r="M386" s="2"/>
    </row>
    <row r="387" spans="6:13" customFormat="1" x14ac:dyDescent="0.2">
      <c r="F387" s="2"/>
      <c r="M387" s="2"/>
    </row>
    <row r="388" spans="6:13" customFormat="1" x14ac:dyDescent="0.2">
      <c r="F388" s="2"/>
      <c r="M388" s="2"/>
    </row>
    <row r="389" spans="6:13" customFormat="1" x14ac:dyDescent="0.2">
      <c r="F389" s="2"/>
      <c r="M389" s="2"/>
    </row>
    <row r="390" spans="6:13" customFormat="1" x14ac:dyDescent="0.2">
      <c r="F390" s="2"/>
      <c r="M390" s="2"/>
    </row>
    <row r="391" spans="6:13" customFormat="1" x14ac:dyDescent="0.2">
      <c r="F391" s="2"/>
      <c r="M391" s="2"/>
    </row>
    <row r="392" spans="6:13" customFormat="1" x14ac:dyDescent="0.2">
      <c r="F392" s="2"/>
      <c r="M392" s="2"/>
    </row>
    <row r="393" spans="6:13" customFormat="1" x14ac:dyDescent="0.2">
      <c r="F393" s="2"/>
      <c r="M393" s="2"/>
    </row>
    <row r="394" spans="6:13" customFormat="1" x14ac:dyDescent="0.2">
      <c r="F394" s="2"/>
      <c r="M394" s="2"/>
    </row>
    <row r="395" spans="6:13" customFormat="1" x14ac:dyDescent="0.2">
      <c r="F395" s="2"/>
      <c r="M395" s="2"/>
    </row>
    <row r="396" spans="6:13" customFormat="1" x14ac:dyDescent="0.2">
      <c r="F396" s="2"/>
      <c r="M396" s="2"/>
    </row>
    <row r="397" spans="6:13" customFormat="1" x14ac:dyDescent="0.2">
      <c r="F397" s="2"/>
      <c r="M397" s="2"/>
    </row>
    <row r="398" spans="6:13" customFormat="1" x14ac:dyDescent="0.2">
      <c r="F398" s="2"/>
      <c r="M398" s="2"/>
    </row>
    <row r="399" spans="6:13" customFormat="1" x14ac:dyDescent="0.2">
      <c r="F399" s="2"/>
      <c r="M399" s="2"/>
    </row>
    <row r="400" spans="6:13" customFormat="1" x14ac:dyDescent="0.2">
      <c r="F400" s="2"/>
      <c r="M400" s="2"/>
    </row>
    <row r="401" spans="6:13" customFormat="1" x14ac:dyDescent="0.2">
      <c r="F401" s="2"/>
      <c r="M401" s="2"/>
    </row>
    <row r="402" spans="6:13" customFormat="1" x14ac:dyDescent="0.2">
      <c r="F402" s="2"/>
      <c r="M402" s="2"/>
    </row>
    <row r="403" spans="6:13" customFormat="1" x14ac:dyDescent="0.2">
      <c r="F403" s="2"/>
      <c r="M403" s="2"/>
    </row>
    <row r="404" spans="6:13" customFormat="1" x14ac:dyDescent="0.2">
      <c r="F404" s="2"/>
      <c r="M404" s="2"/>
    </row>
    <row r="405" spans="6:13" customFormat="1" x14ac:dyDescent="0.2">
      <c r="F405" s="2"/>
      <c r="M405" s="2"/>
    </row>
    <row r="406" spans="6:13" customFormat="1" x14ac:dyDescent="0.2">
      <c r="F406" s="2"/>
      <c r="M406" s="2"/>
    </row>
    <row r="407" spans="6:13" customFormat="1" x14ac:dyDescent="0.2">
      <c r="F407" s="2"/>
      <c r="M407" s="2"/>
    </row>
    <row r="408" spans="6:13" customFormat="1" x14ac:dyDescent="0.2">
      <c r="F408" s="2"/>
      <c r="M408" s="2"/>
    </row>
    <row r="409" spans="6:13" customFormat="1" x14ac:dyDescent="0.2">
      <c r="F409" s="2"/>
      <c r="M409" s="2"/>
    </row>
    <row r="410" spans="6:13" customFormat="1" x14ac:dyDescent="0.2">
      <c r="F410" s="2"/>
      <c r="M410" s="2"/>
    </row>
    <row r="411" spans="6:13" customFormat="1" x14ac:dyDescent="0.2">
      <c r="F411" s="2"/>
      <c r="M411" s="2"/>
    </row>
    <row r="412" spans="6:13" customFormat="1" x14ac:dyDescent="0.2">
      <c r="F412" s="2"/>
      <c r="M412" s="2"/>
    </row>
    <row r="413" spans="6:13" customFormat="1" x14ac:dyDescent="0.2">
      <c r="F413" s="2"/>
      <c r="M413" s="2"/>
    </row>
    <row r="414" spans="6:13" customFormat="1" x14ac:dyDescent="0.2">
      <c r="F414" s="2"/>
      <c r="M414" s="2"/>
    </row>
    <row r="415" spans="6:13" customFormat="1" x14ac:dyDescent="0.2">
      <c r="F415" s="2"/>
      <c r="M415" s="2"/>
    </row>
    <row r="416" spans="6:13" customFormat="1" x14ac:dyDescent="0.2">
      <c r="F416" s="2"/>
      <c r="M416" s="2"/>
    </row>
    <row r="417" spans="6:13" customFormat="1" x14ac:dyDescent="0.2">
      <c r="F417" s="2"/>
      <c r="M417" s="2"/>
    </row>
    <row r="418" spans="6:13" customFormat="1" x14ac:dyDescent="0.2">
      <c r="F418" s="2"/>
      <c r="M418" s="2"/>
    </row>
    <row r="419" spans="6:13" customFormat="1" x14ac:dyDescent="0.2">
      <c r="F419" s="2"/>
      <c r="M419" s="2"/>
    </row>
    <row r="420" spans="6:13" customFormat="1" x14ac:dyDescent="0.2">
      <c r="F420" s="2"/>
      <c r="M420" s="2"/>
    </row>
    <row r="421" spans="6:13" customFormat="1" x14ac:dyDescent="0.2">
      <c r="F421" s="2"/>
      <c r="M421" s="2"/>
    </row>
    <row r="422" spans="6:13" customFormat="1" x14ac:dyDescent="0.2">
      <c r="F422" s="2"/>
      <c r="M422" s="2"/>
    </row>
    <row r="423" spans="6:13" customFormat="1" x14ac:dyDescent="0.2">
      <c r="F423" s="2"/>
      <c r="M423" s="2"/>
    </row>
    <row r="424" spans="6:13" customFormat="1" x14ac:dyDescent="0.2">
      <c r="F424" s="2"/>
      <c r="M424" s="2"/>
    </row>
    <row r="425" spans="6:13" customFormat="1" x14ac:dyDescent="0.2">
      <c r="F425" s="2"/>
      <c r="M425" s="2"/>
    </row>
    <row r="426" spans="6:13" customFormat="1" x14ac:dyDescent="0.2">
      <c r="F426" s="2"/>
      <c r="M426" s="2"/>
    </row>
    <row r="427" spans="6:13" customFormat="1" x14ac:dyDescent="0.2">
      <c r="F427" s="2"/>
      <c r="M427" s="2"/>
    </row>
    <row r="428" spans="6:13" customFormat="1" x14ac:dyDescent="0.2">
      <c r="F428" s="2"/>
      <c r="M428" s="2"/>
    </row>
    <row r="429" spans="6:13" customFormat="1" x14ac:dyDescent="0.2">
      <c r="F429" s="2"/>
      <c r="M429" s="2"/>
    </row>
    <row r="430" spans="6:13" customFormat="1" x14ac:dyDescent="0.2">
      <c r="F430" s="2"/>
      <c r="M430" s="2"/>
    </row>
    <row r="431" spans="6:13" customFormat="1" x14ac:dyDescent="0.2">
      <c r="F431" s="2"/>
      <c r="M431" s="2"/>
    </row>
    <row r="432" spans="6:13" customFormat="1" x14ac:dyDescent="0.2">
      <c r="F432" s="2"/>
      <c r="M432" s="2"/>
    </row>
    <row r="433" spans="6:13" customFormat="1" x14ac:dyDescent="0.2">
      <c r="F433" s="2"/>
      <c r="M433" s="2"/>
    </row>
    <row r="434" spans="6:13" customFormat="1" x14ac:dyDescent="0.2">
      <c r="F434" s="2"/>
      <c r="M434" s="2"/>
    </row>
    <row r="435" spans="6:13" customFormat="1" x14ac:dyDescent="0.2">
      <c r="F435" s="2"/>
      <c r="M435" s="2"/>
    </row>
    <row r="436" spans="6:13" customFormat="1" x14ac:dyDescent="0.2">
      <c r="F436" s="2"/>
      <c r="M436" s="2"/>
    </row>
    <row r="437" spans="6:13" customFormat="1" x14ac:dyDescent="0.2">
      <c r="F437" s="2"/>
      <c r="M437" s="2"/>
    </row>
    <row r="438" spans="6:13" customFormat="1" x14ac:dyDescent="0.2">
      <c r="F438" s="2"/>
      <c r="M438" s="2"/>
    </row>
    <row r="439" spans="6:13" customFormat="1" x14ac:dyDescent="0.2">
      <c r="F439" s="2"/>
      <c r="M439" s="2"/>
    </row>
    <row r="440" spans="6:13" customFormat="1" x14ac:dyDescent="0.2">
      <c r="F440" s="2"/>
      <c r="M440" s="2"/>
    </row>
    <row r="441" spans="6:13" customFormat="1" x14ac:dyDescent="0.2">
      <c r="F441" s="2"/>
      <c r="M441" s="2"/>
    </row>
    <row r="442" spans="6:13" customFormat="1" x14ac:dyDescent="0.2">
      <c r="F442" s="2"/>
      <c r="M442" s="2"/>
    </row>
    <row r="443" spans="6:13" customFormat="1" x14ac:dyDescent="0.2">
      <c r="F443" s="2"/>
      <c r="M443" s="2"/>
    </row>
    <row r="444" spans="6:13" customFormat="1" x14ac:dyDescent="0.2">
      <c r="F444" s="2"/>
      <c r="M444" s="2"/>
    </row>
    <row r="445" spans="6:13" customFormat="1" x14ac:dyDescent="0.2">
      <c r="F445" s="2"/>
      <c r="M445" s="2"/>
    </row>
    <row r="446" spans="6:13" customFormat="1" x14ac:dyDescent="0.2">
      <c r="F446" s="2"/>
      <c r="M446" s="2"/>
    </row>
    <row r="447" spans="6:13" customFormat="1" x14ac:dyDescent="0.2">
      <c r="F447" s="2"/>
      <c r="M447" s="2"/>
    </row>
    <row r="448" spans="6:13" customFormat="1" x14ac:dyDescent="0.2">
      <c r="F448" s="2"/>
      <c r="M448" s="2"/>
    </row>
    <row r="449" spans="6:13" customFormat="1" x14ac:dyDescent="0.2">
      <c r="F449" s="2"/>
      <c r="M449" s="2"/>
    </row>
    <row r="450" spans="6:13" customFormat="1" x14ac:dyDescent="0.2">
      <c r="F450" s="2"/>
      <c r="M450" s="2"/>
    </row>
    <row r="451" spans="6:13" customFormat="1" x14ac:dyDescent="0.2">
      <c r="F451" s="2"/>
      <c r="M451" s="2"/>
    </row>
    <row r="452" spans="6:13" customFormat="1" x14ac:dyDescent="0.2">
      <c r="F452" s="2"/>
      <c r="M452" s="2"/>
    </row>
    <row r="453" spans="6:13" customFormat="1" x14ac:dyDescent="0.2">
      <c r="F453" s="2"/>
      <c r="M453" s="2"/>
    </row>
    <row r="454" spans="6:13" customFormat="1" x14ac:dyDescent="0.2">
      <c r="F454" s="2"/>
      <c r="M454" s="2"/>
    </row>
    <row r="455" spans="6:13" customFormat="1" x14ac:dyDescent="0.2">
      <c r="F455" s="2"/>
      <c r="M455" s="2"/>
    </row>
    <row r="456" spans="6:13" customFormat="1" x14ac:dyDescent="0.2">
      <c r="F456" s="2"/>
      <c r="M456" s="2"/>
    </row>
    <row r="457" spans="6:13" customFormat="1" x14ac:dyDescent="0.2">
      <c r="F457" s="2"/>
      <c r="M457" s="2"/>
    </row>
    <row r="458" spans="6:13" customFormat="1" x14ac:dyDescent="0.2">
      <c r="F458" s="2"/>
      <c r="M458" s="2"/>
    </row>
    <row r="459" spans="6:13" customFormat="1" x14ac:dyDescent="0.2">
      <c r="F459" s="2"/>
      <c r="M459" s="2"/>
    </row>
    <row r="460" spans="6:13" customFormat="1" x14ac:dyDescent="0.2">
      <c r="F460" s="2"/>
      <c r="M460" s="2"/>
    </row>
    <row r="461" spans="6:13" customFormat="1" x14ac:dyDescent="0.2">
      <c r="F461" s="2"/>
      <c r="M461" s="2"/>
    </row>
    <row r="462" spans="6:13" customFormat="1" x14ac:dyDescent="0.2">
      <c r="F462" s="2"/>
      <c r="M462" s="2"/>
    </row>
    <row r="463" spans="6:13" customFormat="1" x14ac:dyDescent="0.2">
      <c r="F463" s="2"/>
      <c r="M463" s="2"/>
    </row>
    <row r="464" spans="6:13" customFormat="1" x14ac:dyDescent="0.2">
      <c r="F464" s="2"/>
      <c r="M464" s="2"/>
    </row>
    <row r="465" spans="6:13" customFormat="1" x14ac:dyDescent="0.2">
      <c r="F465" s="2"/>
      <c r="M465" s="2"/>
    </row>
    <row r="466" spans="6:13" customFormat="1" x14ac:dyDescent="0.2">
      <c r="F466" s="2"/>
      <c r="M466" s="2"/>
    </row>
    <row r="467" spans="6:13" customFormat="1" x14ac:dyDescent="0.2">
      <c r="F467" s="2"/>
      <c r="M467" s="2"/>
    </row>
    <row r="468" spans="6:13" customFormat="1" x14ac:dyDescent="0.2">
      <c r="F468" s="2"/>
      <c r="M468" s="2"/>
    </row>
    <row r="469" spans="6:13" customFormat="1" x14ac:dyDescent="0.2">
      <c r="F469" s="2"/>
      <c r="M469" s="2"/>
    </row>
    <row r="470" spans="6:13" customFormat="1" x14ac:dyDescent="0.2">
      <c r="F470" s="2"/>
      <c r="M470" s="2"/>
    </row>
    <row r="471" spans="6:13" customFormat="1" x14ac:dyDescent="0.2">
      <c r="F471" s="2"/>
      <c r="M471" s="2"/>
    </row>
    <row r="472" spans="6:13" customFormat="1" x14ac:dyDescent="0.2">
      <c r="F472" s="2"/>
      <c r="M472" s="2"/>
    </row>
    <row r="473" spans="6:13" customFormat="1" x14ac:dyDescent="0.2">
      <c r="F473" s="2"/>
      <c r="M473" s="2"/>
    </row>
    <row r="474" spans="6:13" customFormat="1" x14ac:dyDescent="0.2">
      <c r="F474" s="2"/>
      <c r="M474" s="2"/>
    </row>
    <row r="475" spans="6:13" customFormat="1" x14ac:dyDescent="0.2">
      <c r="F475" s="2"/>
      <c r="M475" s="2"/>
    </row>
    <row r="476" spans="6:13" customFormat="1" x14ac:dyDescent="0.2">
      <c r="F476" s="2"/>
      <c r="M476" s="2"/>
    </row>
    <row r="477" spans="6:13" customFormat="1" x14ac:dyDescent="0.2">
      <c r="F477" s="2"/>
      <c r="M477" s="2"/>
    </row>
    <row r="478" spans="6:13" customFormat="1" x14ac:dyDescent="0.2">
      <c r="F478" s="2"/>
      <c r="M478" s="2"/>
    </row>
    <row r="479" spans="6:13" customFormat="1" x14ac:dyDescent="0.2">
      <c r="F479" s="2"/>
      <c r="M479" s="2"/>
    </row>
    <row r="480" spans="6:13" customFormat="1" x14ac:dyDescent="0.2">
      <c r="F480" s="2"/>
      <c r="M480" s="2"/>
    </row>
    <row r="481" spans="6:13" customFormat="1" x14ac:dyDescent="0.2">
      <c r="F481" s="2"/>
      <c r="M481" s="2"/>
    </row>
    <row r="482" spans="6:13" customFormat="1" x14ac:dyDescent="0.2">
      <c r="F482" s="2"/>
      <c r="M482" s="2"/>
    </row>
    <row r="483" spans="6:13" customFormat="1" x14ac:dyDescent="0.2">
      <c r="F483" s="2"/>
      <c r="M483" s="2"/>
    </row>
    <row r="484" spans="6:13" customFormat="1" x14ac:dyDescent="0.2">
      <c r="F484" s="2"/>
      <c r="M484" s="2"/>
    </row>
    <row r="485" spans="6:13" customFormat="1" x14ac:dyDescent="0.2">
      <c r="F485" s="2"/>
      <c r="M485" s="2"/>
    </row>
    <row r="486" spans="6:13" customFormat="1" x14ac:dyDescent="0.2">
      <c r="F486" s="2"/>
      <c r="M486" s="2"/>
    </row>
    <row r="487" spans="6:13" customFormat="1" x14ac:dyDescent="0.2">
      <c r="F487" s="2"/>
      <c r="M487" s="2"/>
    </row>
    <row r="488" spans="6:13" customFormat="1" x14ac:dyDescent="0.2">
      <c r="F488" s="2"/>
      <c r="M488" s="2"/>
    </row>
    <row r="489" spans="6:13" customFormat="1" x14ac:dyDescent="0.2">
      <c r="F489" s="2"/>
      <c r="M489" s="2"/>
    </row>
    <row r="490" spans="6:13" customFormat="1" x14ac:dyDescent="0.2">
      <c r="F490" s="2"/>
      <c r="M490" s="2"/>
    </row>
    <row r="491" spans="6:13" customFormat="1" x14ac:dyDescent="0.2">
      <c r="F491" s="2"/>
      <c r="M491" s="2"/>
    </row>
    <row r="492" spans="6:13" customFormat="1" x14ac:dyDescent="0.2">
      <c r="F492" s="2"/>
      <c r="M492" s="2"/>
    </row>
    <row r="493" spans="6:13" customFormat="1" x14ac:dyDescent="0.2">
      <c r="F493" s="2"/>
      <c r="M493" s="2"/>
    </row>
    <row r="494" spans="6:13" customFormat="1" x14ac:dyDescent="0.2">
      <c r="F494" s="2"/>
      <c r="M494" s="2"/>
    </row>
    <row r="495" spans="6:13" customFormat="1" x14ac:dyDescent="0.2">
      <c r="F495" s="2"/>
      <c r="M495" s="2"/>
    </row>
    <row r="496" spans="6:13" customFormat="1" x14ac:dyDescent="0.2">
      <c r="F496" s="2"/>
      <c r="M496" s="2"/>
    </row>
    <row r="497" spans="6:13" customFormat="1" x14ac:dyDescent="0.2">
      <c r="F497" s="2"/>
      <c r="M497" s="2"/>
    </row>
    <row r="498" spans="6:13" customFormat="1" x14ac:dyDescent="0.2">
      <c r="F498" s="2"/>
      <c r="M498" s="2"/>
    </row>
    <row r="499" spans="6:13" customFormat="1" x14ac:dyDescent="0.2">
      <c r="F499" s="2"/>
      <c r="M499" s="2"/>
    </row>
    <row r="500" spans="6:13" customFormat="1" x14ac:dyDescent="0.2">
      <c r="F500" s="2"/>
      <c r="M500" s="2"/>
    </row>
    <row r="501" spans="6:13" customFormat="1" x14ac:dyDescent="0.2">
      <c r="F501" s="2"/>
      <c r="M501" s="2"/>
    </row>
    <row r="502" spans="6:13" customFormat="1" x14ac:dyDescent="0.2">
      <c r="F502" s="2"/>
      <c r="M502" s="2"/>
    </row>
    <row r="503" spans="6:13" customFormat="1" x14ac:dyDescent="0.2">
      <c r="F503" s="2"/>
      <c r="M503" s="2"/>
    </row>
    <row r="504" spans="6:13" customFormat="1" x14ac:dyDescent="0.2">
      <c r="F504" s="2"/>
      <c r="M504" s="2"/>
    </row>
    <row r="505" spans="6:13" customFormat="1" x14ac:dyDescent="0.2">
      <c r="F505" s="2"/>
      <c r="M505" s="2"/>
    </row>
    <row r="506" spans="6:13" customFormat="1" x14ac:dyDescent="0.2">
      <c r="F506" s="2"/>
      <c r="M506" s="2"/>
    </row>
    <row r="507" spans="6:13" customFormat="1" x14ac:dyDescent="0.2">
      <c r="F507" s="2"/>
      <c r="M507" s="2"/>
    </row>
    <row r="508" spans="6:13" customFormat="1" x14ac:dyDescent="0.2">
      <c r="F508" s="2"/>
      <c r="M508" s="2"/>
    </row>
    <row r="509" spans="6:13" customFormat="1" x14ac:dyDescent="0.2">
      <c r="F509" s="2"/>
      <c r="M509" s="2"/>
    </row>
    <row r="510" spans="6:13" customFormat="1" x14ac:dyDescent="0.2">
      <c r="F510" s="2"/>
      <c r="M510" s="2"/>
    </row>
    <row r="511" spans="6:13" customFormat="1" x14ac:dyDescent="0.2">
      <c r="F511" s="2"/>
      <c r="M511" s="2"/>
    </row>
    <row r="512" spans="6:13" customFormat="1" x14ac:dyDescent="0.2">
      <c r="F512" s="2"/>
      <c r="M512" s="2"/>
    </row>
    <row r="513" spans="6:13" customFormat="1" x14ac:dyDescent="0.2">
      <c r="F513" s="2"/>
      <c r="M513" s="2"/>
    </row>
    <row r="514" spans="6:13" customFormat="1" x14ac:dyDescent="0.2">
      <c r="F514" s="2"/>
      <c r="M514" s="2"/>
    </row>
    <row r="515" spans="6:13" customFormat="1" x14ac:dyDescent="0.2">
      <c r="F515" s="2"/>
      <c r="M515" s="2"/>
    </row>
    <row r="516" spans="6:13" customFormat="1" x14ac:dyDescent="0.2">
      <c r="F516" s="2"/>
      <c r="M516" s="2"/>
    </row>
    <row r="517" spans="6:13" customFormat="1" x14ac:dyDescent="0.2">
      <c r="F517" s="2"/>
      <c r="M517" s="2"/>
    </row>
    <row r="518" spans="6:13" customFormat="1" x14ac:dyDescent="0.2">
      <c r="F518" s="2"/>
      <c r="M518" s="2"/>
    </row>
    <row r="519" spans="6:13" customFormat="1" x14ac:dyDescent="0.2">
      <c r="F519" s="2"/>
      <c r="M519" s="2"/>
    </row>
    <row r="520" spans="6:13" customFormat="1" x14ac:dyDescent="0.2">
      <c r="F520" s="2"/>
      <c r="M520" s="2"/>
    </row>
    <row r="521" spans="6:13" customFormat="1" x14ac:dyDescent="0.2">
      <c r="F521" s="2"/>
      <c r="M521" s="2"/>
    </row>
    <row r="522" spans="6:13" customFormat="1" x14ac:dyDescent="0.2">
      <c r="F522" s="2"/>
      <c r="M522" s="2"/>
    </row>
    <row r="523" spans="6:13" customFormat="1" x14ac:dyDescent="0.2">
      <c r="F523" s="2"/>
      <c r="M523" s="2"/>
    </row>
    <row r="524" spans="6:13" customFormat="1" x14ac:dyDescent="0.2">
      <c r="F524" s="2"/>
      <c r="M524" s="2"/>
    </row>
    <row r="525" spans="6:13" customFormat="1" x14ac:dyDescent="0.2">
      <c r="F525" s="2"/>
      <c r="M525" s="2"/>
    </row>
    <row r="526" spans="6:13" customFormat="1" x14ac:dyDescent="0.2">
      <c r="F526" s="2"/>
      <c r="M526" s="2"/>
    </row>
    <row r="527" spans="6:13" customFormat="1" x14ac:dyDescent="0.2">
      <c r="F527" s="2"/>
      <c r="M527" s="2"/>
    </row>
    <row r="528" spans="6:13" customFormat="1" x14ac:dyDescent="0.2">
      <c r="F528" s="2"/>
      <c r="M528" s="2"/>
    </row>
    <row r="529" spans="6:13" customFormat="1" x14ac:dyDescent="0.2">
      <c r="F529" s="2"/>
      <c r="M529" s="2"/>
    </row>
    <row r="530" spans="6:13" customFormat="1" x14ac:dyDescent="0.2">
      <c r="F530" s="2"/>
      <c r="M530" s="2"/>
    </row>
    <row r="531" spans="6:13" customFormat="1" x14ac:dyDescent="0.2">
      <c r="F531" s="2"/>
      <c r="M531" s="2"/>
    </row>
    <row r="532" spans="6:13" customFormat="1" x14ac:dyDescent="0.2">
      <c r="F532" s="2"/>
      <c r="M532" s="2"/>
    </row>
    <row r="533" spans="6:13" customFormat="1" x14ac:dyDescent="0.2">
      <c r="F533" s="2"/>
      <c r="M533" s="2"/>
    </row>
    <row r="534" spans="6:13" customFormat="1" x14ac:dyDescent="0.2">
      <c r="F534" s="2"/>
      <c r="M534" s="2"/>
    </row>
    <row r="535" spans="6:13" customFormat="1" x14ac:dyDescent="0.2">
      <c r="F535" s="2"/>
      <c r="M535" s="2"/>
    </row>
    <row r="536" spans="6:13" customFormat="1" x14ac:dyDescent="0.2">
      <c r="F536" s="2"/>
      <c r="M536" s="2"/>
    </row>
    <row r="537" spans="6:13" customFormat="1" x14ac:dyDescent="0.2">
      <c r="F537" s="2"/>
      <c r="M537" s="2"/>
    </row>
    <row r="538" spans="6:13" customFormat="1" x14ac:dyDescent="0.2">
      <c r="F538" s="2"/>
      <c r="M538" s="2"/>
    </row>
    <row r="539" spans="6:13" customFormat="1" x14ac:dyDescent="0.2">
      <c r="F539" s="2"/>
      <c r="M539" s="2"/>
    </row>
    <row r="540" spans="6:13" customFormat="1" x14ac:dyDescent="0.2">
      <c r="F540" s="2"/>
      <c r="M540" s="2"/>
    </row>
    <row r="541" spans="6:13" customFormat="1" x14ac:dyDescent="0.2">
      <c r="F541" s="2"/>
      <c r="M541" s="2"/>
    </row>
    <row r="542" spans="6:13" customFormat="1" x14ac:dyDescent="0.2">
      <c r="F542" s="2"/>
      <c r="M542" s="2"/>
    </row>
    <row r="543" spans="6:13" customFormat="1" x14ac:dyDescent="0.2">
      <c r="F543" s="2"/>
      <c r="M543" s="2"/>
    </row>
    <row r="544" spans="6:13" customFormat="1" x14ac:dyDescent="0.2">
      <c r="F544" s="2"/>
      <c r="M544" s="2"/>
    </row>
    <row r="545" spans="6:13" customFormat="1" x14ac:dyDescent="0.2">
      <c r="F545" s="2"/>
      <c r="M545" s="2"/>
    </row>
    <row r="546" spans="6:13" customFormat="1" x14ac:dyDescent="0.2">
      <c r="F546" s="2"/>
      <c r="M546" s="2"/>
    </row>
    <row r="547" spans="6:13" customFormat="1" x14ac:dyDescent="0.2">
      <c r="F547" s="2"/>
      <c r="M547" s="2"/>
    </row>
    <row r="548" spans="6:13" customFormat="1" x14ac:dyDescent="0.2">
      <c r="F548" s="2"/>
      <c r="M548" s="2"/>
    </row>
    <row r="549" spans="6:13" customFormat="1" x14ac:dyDescent="0.2">
      <c r="F549" s="2"/>
      <c r="M549" s="2"/>
    </row>
    <row r="550" spans="6:13" customFormat="1" x14ac:dyDescent="0.2">
      <c r="F550" s="2"/>
      <c r="M550" s="2"/>
    </row>
    <row r="551" spans="6:13" customFormat="1" x14ac:dyDescent="0.2">
      <c r="F551" s="2"/>
      <c r="M551" s="2"/>
    </row>
    <row r="552" spans="6:13" customFormat="1" x14ac:dyDescent="0.2">
      <c r="F552" s="2"/>
      <c r="M552" s="2"/>
    </row>
    <row r="553" spans="6:13" customFormat="1" x14ac:dyDescent="0.2">
      <c r="F553" s="2"/>
      <c r="M553" s="2"/>
    </row>
    <row r="554" spans="6:13" customFormat="1" x14ac:dyDescent="0.2">
      <c r="F554" s="2"/>
      <c r="M554" s="2"/>
    </row>
    <row r="555" spans="6:13" customFormat="1" x14ac:dyDescent="0.2">
      <c r="F555" s="2"/>
      <c r="M555" s="2"/>
    </row>
    <row r="556" spans="6:13" customFormat="1" x14ac:dyDescent="0.2">
      <c r="F556" s="2"/>
      <c r="M556" s="2"/>
    </row>
    <row r="557" spans="6:13" customFormat="1" x14ac:dyDescent="0.2">
      <c r="F557" s="2"/>
      <c r="M557" s="2"/>
    </row>
    <row r="558" spans="6:13" customFormat="1" x14ac:dyDescent="0.2">
      <c r="F558" s="2"/>
      <c r="M558" s="2"/>
    </row>
    <row r="559" spans="6:13" customFormat="1" x14ac:dyDescent="0.2">
      <c r="F559" s="2"/>
      <c r="M559" s="2"/>
    </row>
    <row r="560" spans="6:13" customFormat="1" x14ac:dyDescent="0.2">
      <c r="F560" s="2"/>
      <c r="M560" s="2"/>
    </row>
    <row r="561" spans="6:13" customFormat="1" x14ac:dyDescent="0.2">
      <c r="F561" s="2"/>
      <c r="M561" s="2"/>
    </row>
    <row r="562" spans="6:13" customFormat="1" x14ac:dyDescent="0.2">
      <c r="F562" s="2"/>
      <c r="M562" s="2"/>
    </row>
    <row r="563" spans="6:13" customFormat="1" x14ac:dyDescent="0.2">
      <c r="F563" s="2"/>
      <c r="M563" s="2"/>
    </row>
    <row r="564" spans="6:13" customFormat="1" x14ac:dyDescent="0.2">
      <c r="F564" s="2"/>
      <c r="M564" s="2"/>
    </row>
    <row r="565" spans="6:13" customFormat="1" x14ac:dyDescent="0.2">
      <c r="F565" s="2"/>
      <c r="M565" s="2"/>
    </row>
    <row r="566" spans="6:13" customFormat="1" x14ac:dyDescent="0.2">
      <c r="F566" s="2"/>
      <c r="M566" s="2"/>
    </row>
    <row r="567" spans="6:13" customFormat="1" x14ac:dyDescent="0.2">
      <c r="F567" s="2"/>
      <c r="M567" s="2"/>
    </row>
    <row r="568" spans="6:13" customFormat="1" x14ac:dyDescent="0.2">
      <c r="F568" s="2"/>
      <c r="M568" s="2"/>
    </row>
    <row r="569" spans="6:13" customFormat="1" x14ac:dyDescent="0.2">
      <c r="F569" s="2"/>
      <c r="M569" s="2"/>
    </row>
    <row r="570" spans="6:13" customFormat="1" x14ac:dyDescent="0.2">
      <c r="F570" s="2"/>
      <c r="M570" s="2"/>
    </row>
    <row r="571" spans="6:13" customFormat="1" x14ac:dyDescent="0.2">
      <c r="F571" s="2"/>
      <c r="M571" s="2"/>
    </row>
    <row r="572" spans="6:13" customFormat="1" x14ac:dyDescent="0.2">
      <c r="F572" s="2"/>
      <c r="M572" s="2"/>
    </row>
    <row r="573" spans="6:13" customFormat="1" x14ac:dyDescent="0.2">
      <c r="F573" s="2"/>
      <c r="M573" s="2"/>
    </row>
    <row r="574" spans="6:13" customFormat="1" x14ac:dyDescent="0.2">
      <c r="F574" s="2"/>
      <c r="M574" s="2"/>
    </row>
    <row r="575" spans="6:13" customFormat="1" x14ac:dyDescent="0.2">
      <c r="F575" s="2"/>
      <c r="M575" s="2"/>
    </row>
    <row r="576" spans="6:13" customFormat="1" x14ac:dyDescent="0.2">
      <c r="F576" s="2"/>
      <c r="M576" s="2"/>
    </row>
    <row r="577" spans="6:13" customFormat="1" x14ac:dyDescent="0.2">
      <c r="F577" s="2"/>
      <c r="M577" s="2"/>
    </row>
    <row r="578" spans="6:13" customFormat="1" x14ac:dyDescent="0.2">
      <c r="F578" s="2"/>
      <c r="M578" s="2"/>
    </row>
    <row r="579" spans="6:13" customFormat="1" x14ac:dyDescent="0.2">
      <c r="F579" s="2"/>
      <c r="M579" s="2"/>
    </row>
    <row r="580" spans="6:13" customFormat="1" x14ac:dyDescent="0.2">
      <c r="F580" s="2"/>
      <c r="M580" s="2"/>
    </row>
    <row r="581" spans="6:13" customFormat="1" x14ac:dyDescent="0.2">
      <c r="F581" s="2"/>
      <c r="M581" s="2"/>
    </row>
    <row r="582" spans="6:13" customFormat="1" x14ac:dyDescent="0.2">
      <c r="F582" s="2"/>
      <c r="M582" s="2"/>
    </row>
    <row r="583" spans="6:13" customFormat="1" x14ac:dyDescent="0.2">
      <c r="F583" s="2"/>
      <c r="M583" s="2"/>
    </row>
    <row r="584" spans="6:13" customFormat="1" x14ac:dyDescent="0.2">
      <c r="F584" s="2"/>
      <c r="M584" s="2"/>
    </row>
    <row r="585" spans="6:13" customFormat="1" x14ac:dyDescent="0.2">
      <c r="F585" s="2"/>
      <c r="M585" s="2"/>
    </row>
    <row r="586" spans="6:13" customFormat="1" x14ac:dyDescent="0.2">
      <c r="F586" s="2"/>
      <c r="M586" s="2"/>
    </row>
    <row r="587" spans="6:13" customFormat="1" x14ac:dyDescent="0.2">
      <c r="F587" s="2"/>
      <c r="M587" s="2"/>
    </row>
    <row r="588" spans="6:13" customFormat="1" x14ac:dyDescent="0.2">
      <c r="F588" s="2"/>
      <c r="M588" s="2"/>
    </row>
    <row r="589" spans="6:13" customFormat="1" x14ac:dyDescent="0.2">
      <c r="F589" s="2"/>
      <c r="M589" s="2"/>
    </row>
    <row r="590" spans="6:13" customFormat="1" x14ac:dyDescent="0.2">
      <c r="F590" s="2"/>
      <c r="M590" s="2"/>
    </row>
    <row r="591" spans="6:13" customFormat="1" x14ac:dyDescent="0.2">
      <c r="F591" s="2"/>
      <c r="M591" s="2"/>
    </row>
    <row r="592" spans="6:13" customFormat="1" x14ac:dyDescent="0.2">
      <c r="F592" s="2"/>
      <c r="M592" s="2"/>
    </row>
    <row r="593" spans="6:13" customFormat="1" x14ac:dyDescent="0.2">
      <c r="F593" s="2"/>
      <c r="M593" s="2"/>
    </row>
    <row r="594" spans="6:13" customFormat="1" x14ac:dyDescent="0.2">
      <c r="F594" s="2"/>
      <c r="M594" s="2"/>
    </row>
    <row r="595" spans="6:13" customFormat="1" x14ac:dyDescent="0.2">
      <c r="F595" s="2"/>
      <c r="M595" s="2"/>
    </row>
    <row r="596" spans="6:13" customFormat="1" x14ac:dyDescent="0.2">
      <c r="F596" s="2"/>
      <c r="M596" s="2"/>
    </row>
    <row r="597" spans="6:13" customFormat="1" x14ac:dyDescent="0.2">
      <c r="F597" s="2"/>
      <c r="M597" s="2"/>
    </row>
    <row r="598" spans="6:13" customFormat="1" x14ac:dyDescent="0.2">
      <c r="F598" s="2"/>
      <c r="M598" s="2"/>
    </row>
    <row r="599" spans="6:13" customFormat="1" x14ac:dyDescent="0.2">
      <c r="F599" s="2"/>
      <c r="M599" s="2"/>
    </row>
    <row r="600" spans="6:13" customFormat="1" x14ac:dyDescent="0.2">
      <c r="F600" s="2"/>
      <c r="M600" s="2"/>
    </row>
    <row r="601" spans="6:13" customFormat="1" x14ac:dyDescent="0.2">
      <c r="F601" s="2"/>
      <c r="M601" s="2"/>
    </row>
    <row r="602" spans="6:13" customFormat="1" x14ac:dyDescent="0.2">
      <c r="F602" s="2"/>
      <c r="M602" s="2"/>
    </row>
    <row r="603" spans="6:13" customFormat="1" x14ac:dyDescent="0.2">
      <c r="F603" s="2"/>
      <c r="M603" s="2"/>
    </row>
    <row r="604" spans="6:13" customFormat="1" x14ac:dyDescent="0.2">
      <c r="F604" s="2"/>
      <c r="M604" s="2"/>
    </row>
    <row r="605" spans="6:13" customFormat="1" x14ac:dyDescent="0.2">
      <c r="F605" s="2"/>
      <c r="M605" s="2"/>
    </row>
    <row r="606" spans="6:13" customFormat="1" x14ac:dyDescent="0.2">
      <c r="F606" s="2"/>
      <c r="M606" s="2"/>
    </row>
    <row r="607" spans="6:13" customFormat="1" x14ac:dyDescent="0.2">
      <c r="F607" s="2"/>
      <c r="M607" s="2"/>
    </row>
    <row r="608" spans="6:13" customFormat="1" x14ac:dyDescent="0.2">
      <c r="F608" s="2"/>
      <c r="M608" s="2"/>
    </row>
    <row r="609" spans="6:13" customFormat="1" x14ac:dyDescent="0.2">
      <c r="F609" s="2"/>
      <c r="M609" s="2"/>
    </row>
    <row r="610" spans="6:13" customFormat="1" x14ac:dyDescent="0.2">
      <c r="F610" s="2"/>
      <c r="M610" s="2"/>
    </row>
    <row r="611" spans="6:13" customFormat="1" x14ac:dyDescent="0.2">
      <c r="F611" s="2"/>
      <c r="M611" s="2"/>
    </row>
    <row r="612" spans="6:13" customFormat="1" x14ac:dyDescent="0.2">
      <c r="F612" s="2"/>
      <c r="M612" s="2"/>
    </row>
    <row r="613" spans="6:13" customFormat="1" x14ac:dyDescent="0.2">
      <c r="F613" s="2"/>
      <c r="M613" s="2"/>
    </row>
    <row r="614" spans="6:13" customFormat="1" x14ac:dyDescent="0.2">
      <c r="F614" s="2"/>
      <c r="M614" s="2"/>
    </row>
    <row r="615" spans="6:13" customFormat="1" x14ac:dyDescent="0.2">
      <c r="F615" s="2"/>
      <c r="M615" s="2"/>
    </row>
    <row r="616" spans="6:13" customFormat="1" x14ac:dyDescent="0.2">
      <c r="F616" s="2"/>
      <c r="M616" s="2"/>
    </row>
    <row r="617" spans="6:13" customFormat="1" x14ac:dyDescent="0.2">
      <c r="F617" s="2"/>
      <c r="M617" s="2"/>
    </row>
    <row r="618" spans="6:13" customFormat="1" x14ac:dyDescent="0.2">
      <c r="F618" s="2"/>
      <c r="M618" s="2"/>
    </row>
    <row r="619" spans="6:13" customFormat="1" x14ac:dyDescent="0.2">
      <c r="F619" s="2"/>
      <c r="M619" s="2"/>
    </row>
    <row r="620" spans="6:13" customFormat="1" x14ac:dyDescent="0.2">
      <c r="F620" s="2"/>
      <c r="M620" s="2"/>
    </row>
    <row r="621" spans="6:13" customFormat="1" x14ac:dyDescent="0.2">
      <c r="F621" s="2"/>
      <c r="M621" s="2"/>
    </row>
    <row r="622" spans="6:13" customFormat="1" x14ac:dyDescent="0.2">
      <c r="F622" s="2"/>
      <c r="M622" s="2"/>
    </row>
    <row r="623" spans="6:13" customFormat="1" x14ac:dyDescent="0.2">
      <c r="F623" s="2"/>
      <c r="M623" s="2"/>
    </row>
    <row r="624" spans="6:13" customFormat="1" x14ac:dyDescent="0.2">
      <c r="F624" s="2"/>
      <c r="M624" s="2"/>
    </row>
    <row r="625" spans="6:13" customFormat="1" x14ac:dyDescent="0.2">
      <c r="F625" s="2"/>
      <c r="M625" s="2"/>
    </row>
    <row r="626" spans="6:13" customFormat="1" x14ac:dyDescent="0.2">
      <c r="F626" s="2"/>
      <c r="M626" s="2"/>
    </row>
    <row r="627" spans="6:13" customFormat="1" x14ac:dyDescent="0.2">
      <c r="F627" s="2"/>
      <c r="M627" s="2"/>
    </row>
    <row r="628" spans="6:13" customFormat="1" x14ac:dyDescent="0.2">
      <c r="F628" s="2"/>
      <c r="M628" s="2"/>
    </row>
    <row r="629" spans="6:13" customFormat="1" x14ac:dyDescent="0.2">
      <c r="F629" s="2"/>
      <c r="M629" s="2"/>
    </row>
    <row r="630" spans="6:13" customFormat="1" x14ac:dyDescent="0.2">
      <c r="F630" s="2"/>
      <c r="M630" s="2"/>
    </row>
    <row r="631" spans="6:13" customFormat="1" x14ac:dyDescent="0.2">
      <c r="F631" s="2"/>
      <c r="M631" s="2"/>
    </row>
    <row r="632" spans="6:13" customFormat="1" x14ac:dyDescent="0.2">
      <c r="F632" s="2"/>
      <c r="M632" s="2"/>
    </row>
    <row r="633" spans="6:13" customFormat="1" x14ac:dyDescent="0.2">
      <c r="F633" s="2"/>
      <c r="M633" s="2"/>
    </row>
    <row r="634" spans="6:13" customFormat="1" x14ac:dyDescent="0.2">
      <c r="F634" s="2"/>
      <c r="M634" s="2"/>
    </row>
    <row r="635" spans="6:13" customFormat="1" x14ac:dyDescent="0.2">
      <c r="F635" s="2"/>
      <c r="M635" s="2"/>
    </row>
    <row r="636" spans="6:13" customFormat="1" x14ac:dyDescent="0.2">
      <c r="F636" s="2"/>
      <c r="M636" s="2"/>
    </row>
    <row r="637" spans="6:13" customFormat="1" x14ac:dyDescent="0.2">
      <c r="F637" s="2"/>
      <c r="M637" s="2"/>
    </row>
    <row r="638" spans="6:13" customFormat="1" x14ac:dyDescent="0.2">
      <c r="F638" s="2"/>
      <c r="M638" s="2"/>
    </row>
    <row r="639" spans="6:13" customFormat="1" x14ac:dyDescent="0.2">
      <c r="F639" s="2"/>
      <c r="M639" s="2"/>
    </row>
    <row r="640" spans="6:13" customFormat="1" x14ac:dyDescent="0.2">
      <c r="F640" s="2"/>
      <c r="M640" s="2"/>
    </row>
    <row r="641" spans="6:13" customFormat="1" x14ac:dyDescent="0.2">
      <c r="F641" s="2"/>
      <c r="M641" s="2"/>
    </row>
    <row r="642" spans="6:13" customFormat="1" x14ac:dyDescent="0.2">
      <c r="F642" s="2"/>
      <c r="M642" s="2"/>
    </row>
    <row r="643" spans="6:13" customFormat="1" x14ac:dyDescent="0.2">
      <c r="F643" s="2"/>
      <c r="M643" s="2"/>
    </row>
    <row r="644" spans="6:13" customFormat="1" x14ac:dyDescent="0.2">
      <c r="F644" s="2"/>
      <c r="M644" s="2"/>
    </row>
    <row r="645" spans="6:13" customFormat="1" x14ac:dyDescent="0.2">
      <c r="F645" s="2"/>
      <c r="M645" s="2"/>
    </row>
    <row r="646" spans="6:13" customFormat="1" x14ac:dyDescent="0.2">
      <c r="F646" s="2"/>
      <c r="M646" s="2"/>
    </row>
    <row r="647" spans="6:13" customFormat="1" x14ac:dyDescent="0.2">
      <c r="F647" s="2"/>
      <c r="M647" s="2"/>
    </row>
    <row r="648" spans="6:13" customFormat="1" x14ac:dyDescent="0.2">
      <c r="F648" s="2"/>
      <c r="M648" s="2"/>
    </row>
    <row r="649" spans="6:13" customFormat="1" x14ac:dyDescent="0.2">
      <c r="F649" s="2"/>
      <c r="M649" s="2"/>
    </row>
    <row r="650" spans="6:13" customFormat="1" x14ac:dyDescent="0.2">
      <c r="F650" s="2"/>
      <c r="M650" s="2"/>
    </row>
    <row r="651" spans="6:13" customFormat="1" x14ac:dyDescent="0.2">
      <c r="F651" s="2"/>
      <c r="M651" s="2"/>
    </row>
    <row r="652" spans="6:13" customFormat="1" x14ac:dyDescent="0.2">
      <c r="F652" s="2"/>
      <c r="M652" s="2"/>
    </row>
    <row r="653" spans="6:13" customFormat="1" x14ac:dyDescent="0.2">
      <c r="F653" s="2"/>
      <c r="M653" s="2"/>
    </row>
    <row r="654" spans="6:13" customFormat="1" x14ac:dyDescent="0.2">
      <c r="F654" s="2"/>
      <c r="M654" s="2"/>
    </row>
    <row r="655" spans="6:13" customFormat="1" x14ac:dyDescent="0.2">
      <c r="F655" s="2"/>
      <c r="M655" s="2"/>
    </row>
    <row r="656" spans="6:13" customFormat="1" x14ac:dyDescent="0.2">
      <c r="F656" s="2"/>
      <c r="M656" s="2"/>
    </row>
    <row r="657" spans="6:13" customFormat="1" x14ac:dyDescent="0.2">
      <c r="F657" s="2"/>
      <c r="M657" s="2"/>
    </row>
    <row r="658" spans="6:13" customFormat="1" x14ac:dyDescent="0.2">
      <c r="F658" s="2"/>
      <c r="M658" s="2"/>
    </row>
    <row r="659" spans="6:13" customFormat="1" x14ac:dyDescent="0.2">
      <c r="F659" s="2"/>
      <c r="M659" s="2"/>
    </row>
    <row r="660" spans="6:13" customFormat="1" x14ac:dyDescent="0.2">
      <c r="F660" s="2"/>
      <c r="M660" s="2"/>
    </row>
    <row r="661" spans="6:13" customFormat="1" x14ac:dyDescent="0.2">
      <c r="F661" s="2"/>
      <c r="M661" s="2"/>
    </row>
    <row r="662" spans="6:13" customFormat="1" x14ac:dyDescent="0.2">
      <c r="F662" s="2"/>
      <c r="M662" s="2"/>
    </row>
    <row r="663" spans="6:13" customFormat="1" x14ac:dyDescent="0.2">
      <c r="F663" s="2"/>
      <c r="M663" s="2"/>
    </row>
    <row r="664" spans="6:13" customFormat="1" x14ac:dyDescent="0.2">
      <c r="F664" s="2"/>
      <c r="M664" s="2"/>
    </row>
    <row r="665" spans="6:13" customFormat="1" x14ac:dyDescent="0.2">
      <c r="F665" s="2"/>
      <c r="M665" s="2"/>
    </row>
    <row r="666" spans="6:13" customFormat="1" x14ac:dyDescent="0.2">
      <c r="F666" s="2"/>
      <c r="M666" s="2"/>
    </row>
    <row r="667" spans="6:13" customFormat="1" x14ac:dyDescent="0.2">
      <c r="F667" s="2"/>
      <c r="M667" s="2"/>
    </row>
    <row r="668" spans="6:13" customFormat="1" x14ac:dyDescent="0.2">
      <c r="F668" s="2"/>
      <c r="M668" s="2"/>
    </row>
    <row r="669" spans="6:13" customFormat="1" x14ac:dyDescent="0.2">
      <c r="F669" s="2"/>
      <c r="M669" s="2"/>
    </row>
    <row r="670" spans="6:13" customFormat="1" x14ac:dyDescent="0.2">
      <c r="F670" s="2"/>
      <c r="M670" s="2"/>
    </row>
    <row r="671" spans="6:13" customFormat="1" x14ac:dyDescent="0.2">
      <c r="F671" s="2"/>
      <c r="M671" s="2"/>
    </row>
    <row r="672" spans="6:13" customFormat="1" x14ac:dyDescent="0.2">
      <c r="F672" s="2"/>
      <c r="M672" s="2"/>
    </row>
    <row r="673" spans="6:13" customFormat="1" x14ac:dyDescent="0.2">
      <c r="F673" s="2"/>
      <c r="M673" s="2"/>
    </row>
    <row r="674" spans="6:13" customFormat="1" x14ac:dyDescent="0.2">
      <c r="F674" s="2"/>
      <c r="M674" s="2"/>
    </row>
    <row r="675" spans="6:13" customFormat="1" x14ac:dyDescent="0.2">
      <c r="F675" s="2"/>
      <c r="M675" s="2"/>
    </row>
    <row r="676" spans="6:13" customFormat="1" x14ac:dyDescent="0.2">
      <c r="F676" s="2"/>
      <c r="M676" s="2"/>
    </row>
    <row r="677" spans="6:13" customFormat="1" x14ac:dyDescent="0.2">
      <c r="F677" s="2"/>
      <c r="M677" s="2"/>
    </row>
    <row r="678" spans="6:13" customFormat="1" x14ac:dyDescent="0.2">
      <c r="F678" s="2"/>
      <c r="M678" s="2"/>
    </row>
    <row r="679" spans="6:13" customFormat="1" x14ac:dyDescent="0.2">
      <c r="F679" s="2"/>
      <c r="M679" s="2"/>
    </row>
    <row r="680" spans="6:13" customFormat="1" x14ac:dyDescent="0.2">
      <c r="F680" s="2"/>
      <c r="M680" s="2"/>
    </row>
    <row r="681" spans="6:13" customFormat="1" x14ac:dyDescent="0.2">
      <c r="F681" s="2"/>
      <c r="M681" s="2"/>
    </row>
    <row r="682" spans="6:13" customFormat="1" x14ac:dyDescent="0.2">
      <c r="F682" s="2"/>
      <c r="M682" s="2"/>
    </row>
    <row r="683" spans="6:13" customFormat="1" x14ac:dyDescent="0.2">
      <c r="F683" s="2"/>
      <c r="M683" s="2"/>
    </row>
    <row r="684" spans="6:13" customFormat="1" x14ac:dyDescent="0.2">
      <c r="F684" s="2"/>
      <c r="M684" s="2"/>
    </row>
    <row r="685" spans="6:13" customFormat="1" x14ac:dyDescent="0.2">
      <c r="F685" s="2"/>
      <c r="M685" s="2"/>
    </row>
    <row r="686" spans="6:13" customFormat="1" x14ac:dyDescent="0.2">
      <c r="F686" s="2"/>
      <c r="M686" s="2"/>
    </row>
    <row r="687" spans="6:13" customFormat="1" x14ac:dyDescent="0.2">
      <c r="F687" s="2"/>
      <c r="M687" s="2"/>
    </row>
    <row r="688" spans="6:13" customFormat="1" x14ac:dyDescent="0.2">
      <c r="F688" s="2"/>
      <c r="M688" s="2"/>
    </row>
    <row r="689" spans="6:13" customFormat="1" x14ac:dyDescent="0.2">
      <c r="F689" s="2"/>
      <c r="M689" s="2"/>
    </row>
    <row r="690" spans="6:13" customFormat="1" x14ac:dyDescent="0.2">
      <c r="F690" s="2"/>
      <c r="M690" s="2"/>
    </row>
    <row r="691" spans="6:13" customFormat="1" x14ac:dyDescent="0.2">
      <c r="F691" s="2"/>
      <c r="M691" s="2"/>
    </row>
    <row r="692" spans="6:13" customFormat="1" x14ac:dyDescent="0.2">
      <c r="F692" s="2"/>
      <c r="M692" s="2"/>
    </row>
    <row r="693" spans="6:13" customFormat="1" x14ac:dyDescent="0.2">
      <c r="F693" s="2"/>
      <c r="M693" s="2"/>
    </row>
    <row r="694" spans="6:13" customFormat="1" x14ac:dyDescent="0.2">
      <c r="F694" s="2"/>
      <c r="M694" s="2"/>
    </row>
    <row r="695" spans="6:13" customFormat="1" x14ac:dyDescent="0.2">
      <c r="F695" s="2"/>
      <c r="M695" s="2"/>
    </row>
    <row r="696" spans="6:13" customFormat="1" x14ac:dyDescent="0.2">
      <c r="F696" s="2"/>
      <c r="M696" s="2"/>
    </row>
    <row r="697" spans="6:13" customFormat="1" x14ac:dyDescent="0.2">
      <c r="F697" s="2"/>
      <c r="M697" s="2"/>
    </row>
    <row r="698" spans="6:13" customFormat="1" x14ac:dyDescent="0.2">
      <c r="F698" s="2"/>
      <c r="M698" s="2"/>
    </row>
    <row r="699" spans="6:13" customFormat="1" x14ac:dyDescent="0.2">
      <c r="F699" s="2"/>
      <c r="M699" s="2"/>
    </row>
    <row r="700" spans="6:13" customFormat="1" x14ac:dyDescent="0.2">
      <c r="F700" s="2"/>
      <c r="M700" s="2"/>
    </row>
    <row r="701" spans="6:13" customFormat="1" x14ac:dyDescent="0.2">
      <c r="F701" s="2"/>
      <c r="M701" s="2"/>
    </row>
    <row r="702" spans="6:13" customFormat="1" x14ac:dyDescent="0.2">
      <c r="F702" s="2"/>
      <c r="M702" s="2"/>
    </row>
    <row r="703" spans="6:13" customFormat="1" x14ac:dyDescent="0.2">
      <c r="F703" s="2"/>
      <c r="M703" s="2"/>
    </row>
    <row r="704" spans="6:13" customFormat="1" x14ac:dyDescent="0.2">
      <c r="F704" s="2"/>
      <c r="M704" s="2"/>
    </row>
    <row r="705" spans="6:13" customFormat="1" x14ac:dyDescent="0.2">
      <c r="F705" s="2"/>
      <c r="M705" s="2"/>
    </row>
    <row r="706" spans="6:13" customFormat="1" x14ac:dyDescent="0.2">
      <c r="F706" s="2"/>
      <c r="M706" s="2"/>
    </row>
    <row r="707" spans="6:13" customFormat="1" x14ac:dyDescent="0.2">
      <c r="F707" s="2"/>
      <c r="M707" s="2"/>
    </row>
    <row r="708" spans="6:13" customFormat="1" x14ac:dyDescent="0.2">
      <c r="F708" s="2"/>
      <c r="M708" s="2"/>
    </row>
    <row r="709" spans="6:13" customFormat="1" x14ac:dyDescent="0.2">
      <c r="F709" s="2"/>
      <c r="M709" s="2"/>
    </row>
    <row r="710" spans="6:13" customFormat="1" x14ac:dyDescent="0.2">
      <c r="F710" s="2"/>
      <c r="M710" s="2"/>
    </row>
    <row r="711" spans="6:13" customFormat="1" x14ac:dyDescent="0.2">
      <c r="F711" s="2"/>
      <c r="M711" s="2"/>
    </row>
    <row r="712" spans="6:13" customFormat="1" x14ac:dyDescent="0.2">
      <c r="F712" s="2"/>
      <c r="M712" s="2"/>
    </row>
    <row r="713" spans="6:13" customFormat="1" x14ac:dyDescent="0.2">
      <c r="F713" s="2"/>
      <c r="M713" s="2"/>
    </row>
    <row r="714" spans="6:13" customFormat="1" x14ac:dyDescent="0.2">
      <c r="F714" s="2"/>
      <c r="M714" s="2"/>
    </row>
    <row r="715" spans="6:13" customFormat="1" x14ac:dyDescent="0.2">
      <c r="F715" s="2"/>
      <c r="M715" s="2"/>
    </row>
    <row r="716" spans="6:13" customFormat="1" x14ac:dyDescent="0.2">
      <c r="F716" s="2"/>
      <c r="M716" s="2"/>
    </row>
    <row r="717" spans="6:13" customFormat="1" x14ac:dyDescent="0.2">
      <c r="F717" s="2"/>
      <c r="M717" s="2"/>
    </row>
    <row r="718" spans="6:13" customFormat="1" x14ac:dyDescent="0.2">
      <c r="F718" s="2"/>
      <c r="M718" s="2"/>
    </row>
    <row r="719" spans="6:13" customFormat="1" x14ac:dyDescent="0.2">
      <c r="F719" s="2"/>
      <c r="M719" s="2"/>
    </row>
    <row r="720" spans="6:13" customFormat="1" x14ac:dyDescent="0.2">
      <c r="F720" s="2"/>
      <c r="M720" s="2"/>
    </row>
    <row r="721" spans="6:13" customFormat="1" x14ac:dyDescent="0.2">
      <c r="F721" s="2"/>
      <c r="M721" s="2"/>
    </row>
    <row r="722" spans="6:13" customFormat="1" x14ac:dyDescent="0.2">
      <c r="F722" s="2"/>
      <c r="M722" s="2"/>
    </row>
    <row r="723" spans="6:13" customFormat="1" x14ac:dyDescent="0.2">
      <c r="F723" s="2"/>
      <c r="M723" s="2"/>
    </row>
    <row r="724" spans="6:13" customFormat="1" x14ac:dyDescent="0.2">
      <c r="F724" s="2"/>
      <c r="M724" s="2"/>
    </row>
    <row r="725" spans="6:13" customFormat="1" x14ac:dyDescent="0.2">
      <c r="F725" s="2"/>
      <c r="M725" s="2"/>
    </row>
    <row r="726" spans="6:13" customFormat="1" x14ac:dyDescent="0.2">
      <c r="F726" s="2"/>
      <c r="M726" s="2"/>
    </row>
    <row r="727" spans="6:13" customFormat="1" x14ac:dyDescent="0.2">
      <c r="F727" s="2"/>
      <c r="M727" s="2"/>
    </row>
    <row r="728" spans="6:13" customFormat="1" x14ac:dyDescent="0.2">
      <c r="F728" s="2"/>
      <c r="M728" s="2"/>
    </row>
    <row r="729" spans="6:13" customFormat="1" x14ac:dyDescent="0.2">
      <c r="F729" s="2"/>
      <c r="M729" s="2"/>
    </row>
    <row r="730" spans="6:13" customFormat="1" x14ac:dyDescent="0.2">
      <c r="F730" s="2"/>
      <c r="M730" s="2"/>
    </row>
    <row r="731" spans="6:13" customFormat="1" x14ac:dyDescent="0.2">
      <c r="F731" s="2"/>
      <c r="M731" s="2"/>
    </row>
    <row r="732" spans="6:13" customFormat="1" x14ac:dyDescent="0.2">
      <c r="F732" s="2"/>
      <c r="M732" s="2"/>
    </row>
    <row r="733" spans="6:13" customFormat="1" x14ac:dyDescent="0.2">
      <c r="F733" s="2"/>
      <c r="M733" s="2"/>
    </row>
    <row r="734" spans="6:13" customFormat="1" x14ac:dyDescent="0.2">
      <c r="F734" s="2"/>
      <c r="M734" s="2"/>
    </row>
    <row r="735" spans="6:13" customFormat="1" x14ac:dyDescent="0.2">
      <c r="F735" s="2"/>
      <c r="M735" s="2"/>
    </row>
    <row r="736" spans="6:13" customFormat="1" x14ac:dyDescent="0.2">
      <c r="F736" s="2"/>
      <c r="M736" s="2"/>
    </row>
    <row r="737" spans="6:13" customFormat="1" x14ac:dyDescent="0.2">
      <c r="F737" s="2"/>
      <c r="M737" s="2"/>
    </row>
    <row r="738" spans="6:13" customFormat="1" x14ac:dyDescent="0.2">
      <c r="F738" s="2"/>
      <c r="M738" s="2"/>
    </row>
    <row r="739" spans="6:13" customFormat="1" x14ac:dyDescent="0.2">
      <c r="F739" s="2"/>
      <c r="M739" s="2"/>
    </row>
    <row r="740" spans="6:13" customFormat="1" x14ac:dyDescent="0.2">
      <c r="F740" s="2"/>
      <c r="M740" s="2"/>
    </row>
    <row r="741" spans="6:13" customFormat="1" x14ac:dyDescent="0.2">
      <c r="F741" s="2"/>
      <c r="M741" s="2"/>
    </row>
    <row r="742" spans="6:13" customFormat="1" x14ac:dyDescent="0.2">
      <c r="F742" s="2"/>
      <c r="M742" s="2"/>
    </row>
    <row r="743" spans="6:13" customFormat="1" x14ac:dyDescent="0.2">
      <c r="F743" s="2"/>
      <c r="M743" s="2"/>
    </row>
    <row r="744" spans="6:13" customFormat="1" x14ac:dyDescent="0.2">
      <c r="F744" s="2"/>
      <c r="M744" s="2"/>
    </row>
    <row r="745" spans="6:13" customFormat="1" x14ac:dyDescent="0.2">
      <c r="F745" s="2"/>
      <c r="M745" s="2"/>
    </row>
    <row r="746" spans="6:13" customFormat="1" x14ac:dyDescent="0.2">
      <c r="F746" s="2"/>
      <c r="M746" s="2"/>
    </row>
    <row r="747" spans="6:13" customFormat="1" x14ac:dyDescent="0.2">
      <c r="F747" s="2"/>
      <c r="M747" s="2"/>
    </row>
    <row r="748" spans="6:13" customFormat="1" x14ac:dyDescent="0.2">
      <c r="F748" s="2"/>
      <c r="M748" s="2"/>
    </row>
    <row r="749" spans="6:13" customFormat="1" x14ac:dyDescent="0.2">
      <c r="F749" s="2"/>
      <c r="M749" s="2"/>
    </row>
    <row r="750" spans="6:13" customFormat="1" x14ac:dyDescent="0.2">
      <c r="F750" s="2"/>
      <c r="M750" s="2"/>
    </row>
    <row r="751" spans="6:13" customFormat="1" x14ac:dyDescent="0.2">
      <c r="F751" s="2"/>
      <c r="M751" s="2"/>
    </row>
    <row r="752" spans="6:13" customFormat="1" x14ac:dyDescent="0.2">
      <c r="F752" s="2"/>
      <c r="M752" s="2"/>
    </row>
    <row r="753" spans="6:13" customFormat="1" x14ac:dyDescent="0.2">
      <c r="F753" s="2"/>
      <c r="M753" s="2"/>
    </row>
    <row r="754" spans="6:13" customFormat="1" x14ac:dyDescent="0.2">
      <c r="F754" s="2"/>
      <c r="M754" s="2"/>
    </row>
    <row r="755" spans="6:13" customFormat="1" x14ac:dyDescent="0.2">
      <c r="F755" s="2"/>
      <c r="M755" s="2"/>
    </row>
    <row r="756" spans="6:13" customFormat="1" x14ac:dyDescent="0.2">
      <c r="F756" s="2"/>
      <c r="M756" s="2"/>
    </row>
    <row r="757" spans="6:13" customFormat="1" x14ac:dyDescent="0.2">
      <c r="F757" s="2"/>
      <c r="M757" s="2"/>
    </row>
    <row r="758" spans="6:13" customFormat="1" x14ac:dyDescent="0.2">
      <c r="F758" s="2"/>
      <c r="M758" s="2"/>
    </row>
    <row r="759" spans="6:13" customFormat="1" x14ac:dyDescent="0.2">
      <c r="F759" s="2"/>
      <c r="M759" s="2"/>
    </row>
    <row r="760" spans="6:13" customFormat="1" x14ac:dyDescent="0.2">
      <c r="F760" s="2"/>
      <c r="M760" s="2"/>
    </row>
    <row r="761" spans="6:13" customFormat="1" x14ac:dyDescent="0.2">
      <c r="F761" s="2"/>
      <c r="M761" s="2"/>
    </row>
    <row r="762" spans="6:13" customFormat="1" x14ac:dyDescent="0.2">
      <c r="F762" s="2"/>
      <c r="M762" s="2"/>
    </row>
    <row r="763" spans="6:13" customFormat="1" x14ac:dyDescent="0.2">
      <c r="F763" s="2"/>
      <c r="M763" s="2"/>
    </row>
    <row r="764" spans="6:13" customFormat="1" x14ac:dyDescent="0.2">
      <c r="F764" s="2"/>
      <c r="M764" s="2"/>
    </row>
    <row r="765" spans="6:13" customFormat="1" x14ac:dyDescent="0.2">
      <c r="F765" s="2"/>
      <c r="M765" s="2"/>
    </row>
    <row r="766" spans="6:13" customFormat="1" x14ac:dyDescent="0.2">
      <c r="F766" s="2"/>
      <c r="M766" s="2"/>
    </row>
    <row r="767" spans="6:13" customFormat="1" x14ac:dyDescent="0.2">
      <c r="F767" s="2"/>
      <c r="M767" s="2"/>
    </row>
    <row r="768" spans="6:13" customFormat="1" x14ac:dyDescent="0.2">
      <c r="F768" s="2"/>
      <c r="M768" s="2"/>
    </row>
    <row r="769" spans="6:13" customFormat="1" x14ac:dyDescent="0.2">
      <c r="F769" s="2"/>
      <c r="M769" s="2"/>
    </row>
    <row r="770" spans="6:13" customFormat="1" x14ac:dyDescent="0.2">
      <c r="F770" s="2"/>
      <c r="M770" s="2"/>
    </row>
    <row r="771" spans="6:13" customFormat="1" x14ac:dyDescent="0.2">
      <c r="F771" s="2"/>
      <c r="M771" s="2"/>
    </row>
    <row r="772" spans="6:13" customFormat="1" x14ac:dyDescent="0.2">
      <c r="F772" s="2"/>
      <c r="M772" s="2"/>
    </row>
    <row r="773" spans="6:13" customFormat="1" x14ac:dyDescent="0.2">
      <c r="F773" s="2"/>
      <c r="M773" s="2"/>
    </row>
    <row r="774" spans="6:13" customFormat="1" x14ac:dyDescent="0.2">
      <c r="F774" s="2"/>
      <c r="M774" s="2"/>
    </row>
    <row r="775" spans="6:13" customFormat="1" x14ac:dyDescent="0.2">
      <c r="F775" s="2"/>
      <c r="M775" s="2"/>
    </row>
    <row r="776" spans="6:13" customFormat="1" x14ac:dyDescent="0.2">
      <c r="F776" s="2"/>
      <c r="M776" s="2"/>
    </row>
    <row r="777" spans="6:13" customFormat="1" x14ac:dyDescent="0.2">
      <c r="F777" s="2"/>
      <c r="M777" s="2"/>
    </row>
    <row r="778" spans="6:13" customFormat="1" x14ac:dyDescent="0.2">
      <c r="F778" s="2"/>
      <c r="M778" s="2"/>
    </row>
    <row r="779" spans="6:13" customFormat="1" x14ac:dyDescent="0.2">
      <c r="F779" s="2"/>
      <c r="M779" s="2"/>
    </row>
    <row r="780" spans="6:13" customFormat="1" x14ac:dyDescent="0.2">
      <c r="F780" s="2"/>
      <c r="M780" s="2"/>
    </row>
    <row r="781" spans="6:13" customFormat="1" x14ac:dyDescent="0.2">
      <c r="F781" s="2"/>
      <c r="M781" s="2"/>
    </row>
    <row r="782" spans="6:13" customFormat="1" x14ac:dyDescent="0.2">
      <c r="F782" s="2"/>
      <c r="M782" s="2"/>
    </row>
    <row r="783" spans="6:13" customFormat="1" x14ac:dyDescent="0.2">
      <c r="F783" s="2"/>
      <c r="M783" s="2"/>
    </row>
    <row r="784" spans="6:13" customFormat="1" x14ac:dyDescent="0.2">
      <c r="F784" s="2"/>
      <c r="M784" s="2"/>
    </row>
    <row r="785" spans="6:13" customFormat="1" x14ac:dyDescent="0.2">
      <c r="F785" s="2"/>
      <c r="M785" s="2"/>
    </row>
    <row r="786" spans="6:13" customFormat="1" x14ac:dyDescent="0.2">
      <c r="F786" s="2"/>
      <c r="M786" s="2"/>
    </row>
    <row r="787" spans="6:13" customFormat="1" x14ac:dyDescent="0.2">
      <c r="F787" s="2"/>
      <c r="M787" s="2"/>
    </row>
    <row r="788" spans="6:13" customFormat="1" x14ac:dyDescent="0.2">
      <c r="F788" s="2"/>
      <c r="M788" s="2"/>
    </row>
    <row r="789" spans="6:13" customFormat="1" x14ac:dyDescent="0.2">
      <c r="F789" s="2"/>
      <c r="M789" s="2"/>
    </row>
    <row r="790" spans="6:13" customFormat="1" x14ac:dyDescent="0.2">
      <c r="F790" s="2"/>
      <c r="M790" s="2"/>
    </row>
    <row r="791" spans="6:13" customFormat="1" x14ac:dyDescent="0.2">
      <c r="F791" s="2"/>
      <c r="M791" s="2"/>
    </row>
    <row r="792" spans="6:13" customFormat="1" x14ac:dyDescent="0.2">
      <c r="F792" s="2"/>
      <c r="M792" s="2"/>
    </row>
    <row r="793" spans="6:13" customFormat="1" x14ac:dyDescent="0.2">
      <c r="F793" s="2"/>
      <c r="M793" s="2"/>
    </row>
    <row r="794" spans="6:13" customFormat="1" x14ac:dyDescent="0.2">
      <c r="F794" s="2"/>
      <c r="M794" s="2"/>
    </row>
    <row r="795" spans="6:13" customFormat="1" x14ac:dyDescent="0.2">
      <c r="F795" s="2"/>
      <c r="M795" s="2"/>
    </row>
    <row r="796" spans="6:13" customFormat="1" x14ac:dyDescent="0.2">
      <c r="F796" s="2"/>
      <c r="M796" s="2"/>
    </row>
    <row r="797" spans="6:13" customFormat="1" x14ac:dyDescent="0.2">
      <c r="F797" s="2"/>
      <c r="M797" s="2"/>
    </row>
    <row r="798" spans="6:13" customFormat="1" x14ac:dyDescent="0.2">
      <c r="F798" s="2"/>
      <c r="M798" s="2"/>
    </row>
    <row r="799" spans="6:13" customFormat="1" x14ac:dyDescent="0.2">
      <c r="F799" s="2"/>
      <c r="M799" s="2"/>
    </row>
    <row r="800" spans="6:13" customFormat="1" x14ac:dyDescent="0.2">
      <c r="F800" s="2"/>
      <c r="M800" s="2"/>
    </row>
    <row r="801" spans="11:12" x14ac:dyDescent="0.2">
      <c r="K801"/>
      <c r="L801"/>
    </row>
    <row r="802" spans="11:12" x14ac:dyDescent="0.2">
      <c r="K802"/>
      <c r="L802"/>
    </row>
    <row r="803" spans="11:12" x14ac:dyDescent="0.2">
      <c r="K803"/>
      <c r="L803"/>
    </row>
    <row r="804" spans="11:12" x14ac:dyDescent="0.2">
      <c r="K804"/>
      <c r="L804"/>
    </row>
    <row r="805" spans="11:12" x14ac:dyDescent="0.2">
      <c r="K805"/>
      <c r="L805"/>
    </row>
    <row r="806" spans="11:12" x14ac:dyDescent="0.2">
      <c r="K806"/>
      <c r="L806"/>
    </row>
    <row r="807" spans="11:12" x14ac:dyDescent="0.2">
      <c r="K807"/>
      <c r="L807"/>
    </row>
    <row r="808" spans="11:12" x14ac:dyDescent="0.2">
      <c r="K808"/>
      <c r="L808"/>
    </row>
    <row r="809" spans="11:12" x14ac:dyDescent="0.2">
      <c r="K809"/>
      <c r="L809"/>
    </row>
    <row r="810" spans="11:12" x14ac:dyDescent="0.2">
      <c r="K810"/>
      <c r="L810"/>
    </row>
    <row r="811" spans="11:12" x14ac:dyDescent="0.2">
      <c r="K811"/>
      <c r="L811"/>
    </row>
    <row r="812" spans="11:12" x14ac:dyDescent="0.2">
      <c r="K812"/>
      <c r="L812"/>
    </row>
    <row r="813" spans="11:12" x14ac:dyDescent="0.2">
      <c r="K813"/>
      <c r="L813"/>
    </row>
    <row r="814" spans="11:12" x14ac:dyDescent="0.2">
      <c r="K814"/>
      <c r="L814"/>
    </row>
    <row r="815" spans="11:12" x14ac:dyDescent="0.2">
      <c r="K815"/>
      <c r="L815"/>
    </row>
    <row r="816" spans="11:12" x14ac:dyDescent="0.2">
      <c r="K816"/>
      <c r="L816"/>
    </row>
    <row r="817" spans="11:12" x14ac:dyDescent="0.2">
      <c r="K817"/>
      <c r="L817"/>
    </row>
    <row r="818" spans="11:12" x14ac:dyDescent="0.2">
      <c r="K818"/>
      <c r="L818"/>
    </row>
    <row r="819" spans="11:12" x14ac:dyDescent="0.2">
      <c r="K819"/>
      <c r="L819"/>
    </row>
    <row r="820" spans="11:12" x14ac:dyDescent="0.2">
      <c r="K820"/>
      <c r="L820"/>
    </row>
    <row r="821" spans="11:12" x14ac:dyDescent="0.2">
      <c r="K821"/>
      <c r="L821"/>
    </row>
    <row r="822" spans="11:12" x14ac:dyDescent="0.2">
      <c r="K822"/>
      <c r="L822"/>
    </row>
    <row r="823" spans="11:12" x14ac:dyDescent="0.2">
      <c r="K823"/>
      <c r="L823"/>
    </row>
    <row r="824" spans="11:12" x14ac:dyDescent="0.2">
      <c r="K824"/>
      <c r="L824"/>
    </row>
    <row r="825" spans="11:12" x14ac:dyDescent="0.2">
      <c r="K825"/>
      <c r="L825"/>
    </row>
    <row r="826" spans="11:12" x14ac:dyDescent="0.2">
      <c r="K826"/>
      <c r="L826"/>
    </row>
    <row r="827" spans="11:12" x14ac:dyDescent="0.2">
      <c r="K827"/>
      <c r="L827"/>
    </row>
    <row r="828" spans="11:12" x14ac:dyDescent="0.2">
      <c r="K828"/>
      <c r="L828"/>
    </row>
    <row r="829" spans="11:12" x14ac:dyDescent="0.2">
      <c r="K829"/>
      <c r="L829"/>
    </row>
    <row r="830" spans="11:12" x14ac:dyDescent="0.2">
      <c r="K830"/>
      <c r="L830"/>
    </row>
    <row r="831" spans="11:12" x14ac:dyDescent="0.2">
      <c r="K831"/>
      <c r="L831"/>
    </row>
    <row r="832" spans="11:12" x14ac:dyDescent="0.2">
      <c r="K832"/>
      <c r="L832"/>
    </row>
    <row r="833" spans="11:12" x14ac:dyDescent="0.2">
      <c r="K833"/>
      <c r="L833"/>
    </row>
    <row r="834" spans="11:12" x14ac:dyDescent="0.2">
      <c r="K834"/>
      <c r="L834"/>
    </row>
    <row r="835" spans="11:12" x14ac:dyDescent="0.2">
      <c r="K835"/>
      <c r="L835"/>
    </row>
    <row r="836" spans="11:12" x14ac:dyDescent="0.2">
      <c r="K836"/>
      <c r="L836"/>
    </row>
    <row r="837" spans="11:12" x14ac:dyDescent="0.2">
      <c r="K837"/>
      <c r="L837"/>
    </row>
    <row r="838" spans="11:12" x14ac:dyDescent="0.2">
      <c r="K838"/>
      <c r="L838"/>
    </row>
    <row r="839" spans="11:12" x14ac:dyDescent="0.2">
      <c r="K839"/>
      <c r="L839"/>
    </row>
    <row r="840" spans="11:12" x14ac:dyDescent="0.2">
      <c r="K840"/>
      <c r="L840"/>
    </row>
    <row r="841" spans="11:12" x14ac:dyDescent="0.2">
      <c r="K841"/>
      <c r="L841"/>
    </row>
    <row r="842" spans="11:12" x14ac:dyDescent="0.2">
      <c r="K842"/>
      <c r="L842"/>
    </row>
    <row r="843" spans="11:12" x14ac:dyDescent="0.2">
      <c r="K843"/>
      <c r="L843"/>
    </row>
    <row r="844" spans="11:12" x14ac:dyDescent="0.2">
      <c r="K844"/>
      <c r="L844"/>
    </row>
    <row r="845" spans="11:12" x14ac:dyDescent="0.2">
      <c r="K845"/>
      <c r="L845"/>
    </row>
    <row r="846" spans="11:12" x14ac:dyDescent="0.2">
      <c r="K846"/>
      <c r="L846"/>
    </row>
    <row r="847" spans="11:12" x14ac:dyDescent="0.2">
      <c r="K847"/>
      <c r="L847"/>
    </row>
    <row r="848" spans="11:12" x14ac:dyDescent="0.2">
      <c r="K848"/>
      <c r="L848"/>
    </row>
    <row r="849" spans="11:12" x14ac:dyDescent="0.2">
      <c r="K849"/>
      <c r="L849"/>
    </row>
    <row r="850" spans="11:12" x14ac:dyDescent="0.2">
      <c r="K850"/>
      <c r="L850"/>
    </row>
    <row r="851" spans="11:12" x14ac:dyDescent="0.2">
      <c r="K851"/>
      <c r="L851"/>
    </row>
    <row r="852" spans="11:12" x14ac:dyDescent="0.2">
      <c r="K852"/>
      <c r="L852"/>
    </row>
    <row r="853" spans="11:12" x14ac:dyDescent="0.2">
      <c r="K853"/>
      <c r="L853"/>
    </row>
    <row r="854" spans="11:12" x14ac:dyDescent="0.2">
      <c r="K854"/>
      <c r="L854"/>
    </row>
    <row r="855" spans="11:12" x14ac:dyDescent="0.2">
      <c r="K855"/>
      <c r="L855"/>
    </row>
    <row r="856" spans="11:12" x14ac:dyDescent="0.2">
      <c r="K856"/>
      <c r="L856"/>
    </row>
    <row r="857" spans="11:12" x14ac:dyDescent="0.2">
      <c r="K857"/>
      <c r="L857"/>
    </row>
    <row r="858" spans="11:12" x14ac:dyDescent="0.2">
      <c r="K858"/>
      <c r="L858"/>
    </row>
    <row r="859" spans="11:12" x14ac:dyDescent="0.2">
      <c r="K859"/>
      <c r="L859"/>
    </row>
    <row r="860" spans="11:12" x14ac:dyDescent="0.2">
      <c r="K860"/>
      <c r="L860"/>
    </row>
    <row r="861" spans="11:12" x14ac:dyDescent="0.2">
      <c r="K861"/>
      <c r="L861"/>
    </row>
    <row r="862" spans="11:12" x14ac:dyDescent="0.2">
      <c r="K862"/>
      <c r="L862"/>
    </row>
    <row r="863" spans="11:12" x14ac:dyDescent="0.2">
      <c r="K863"/>
      <c r="L863"/>
    </row>
    <row r="864" spans="11:12" x14ac:dyDescent="0.2">
      <c r="K864"/>
      <c r="L864"/>
    </row>
    <row r="865" spans="11:12" x14ac:dyDescent="0.2">
      <c r="K865"/>
      <c r="L865"/>
    </row>
    <row r="866" spans="11:12" x14ac:dyDescent="0.2">
      <c r="K866"/>
      <c r="L866"/>
    </row>
    <row r="867" spans="11:12" x14ac:dyDescent="0.2">
      <c r="K867"/>
      <c r="L867"/>
    </row>
    <row r="868" spans="11:12" x14ac:dyDescent="0.2">
      <c r="K868"/>
      <c r="L868"/>
    </row>
    <row r="869" spans="11:12" x14ac:dyDescent="0.2">
      <c r="K869"/>
      <c r="L869"/>
    </row>
    <row r="870" spans="11:12" x14ac:dyDescent="0.2">
      <c r="K870"/>
      <c r="L870"/>
    </row>
    <row r="871" spans="11:12" x14ac:dyDescent="0.2">
      <c r="K871"/>
      <c r="L871"/>
    </row>
    <row r="872" spans="11:12" x14ac:dyDescent="0.2">
      <c r="K872"/>
      <c r="L872"/>
    </row>
    <row r="873" spans="11:12" x14ac:dyDescent="0.2">
      <c r="K873"/>
      <c r="L873"/>
    </row>
    <row r="874" spans="11:12" x14ac:dyDescent="0.2">
      <c r="K874"/>
      <c r="L874"/>
    </row>
    <row r="875" spans="11:12" x14ac:dyDescent="0.2">
      <c r="K875"/>
      <c r="L875"/>
    </row>
    <row r="876" spans="11:12" x14ac:dyDescent="0.2">
      <c r="K876"/>
      <c r="L876"/>
    </row>
    <row r="877" spans="11:12" x14ac:dyDescent="0.2">
      <c r="K877"/>
      <c r="L877"/>
    </row>
    <row r="878" spans="11:12" x14ac:dyDescent="0.2">
      <c r="K878"/>
      <c r="L878"/>
    </row>
    <row r="879" spans="11:12" x14ac:dyDescent="0.2">
      <c r="K879"/>
      <c r="L879"/>
    </row>
    <row r="880" spans="11:12" x14ac:dyDescent="0.2">
      <c r="K880"/>
      <c r="L880"/>
    </row>
    <row r="881" spans="11:12" x14ac:dyDescent="0.2">
      <c r="K881"/>
      <c r="L881"/>
    </row>
    <row r="882" spans="11:12" x14ac:dyDescent="0.2">
      <c r="K882"/>
      <c r="L882"/>
    </row>
    <row r="883" spans="11:12" x14ac:dyDescent="0.2">
      <c r="K883"/>
      <c r="L883"/>
    </row>
    <row r="884" spans="11:12" x14ac:dyDescent="0.2">
      <c r="K884"/>
      <c r="L884"/>
    </row>
    <row r="885" spans="11:12" x14ac:dyDescent="0.2">
      <c r="K885"/>
      <c r="L885"/>
    </row>
    <row r="886" spans="11:12" x14ac:dyDescent="0.2">
      <c r="K886"/>
      <c r="L886"/>
    </row>
    <row r="887" spans="11:12" x14ac:dyDescent="0.2">
      <c r="K887"/>
      <c r="L887"/>
    </row>
    <row r="888" spans="11:12" x14ac:dyDescent="0.2">
      <c r="K888"/>
      <c r="L888"/>
    </row>
    <row r="889" spans="11:12" x14ac:dyDescent="0.2">
      <c r="K889"/>
      <c r="L889"/>
    </row>
    <row r="890" spans="11:12" x14ac:dyDescent="0.2">
      <c r="K890"/>
      <c r="L890"/>
    </row>
    <row r="891" spans="11:12" x14ac:dyDescent="0.2">
      <c r="K891"/>
      <c r="L891"/>
    </row>
    <row r="892" spans="11:12" x14ac:dyDescent="0.2">
      <c r="K892"/>
      <c r="L892"/>
    </row>
    <row r="893" spans="11:12" x14ac:dyDescent="0.2">
      <c r="K893"/>
      <c r="L893"/>
    </row>
    <row r="894" spans="11:12" x14ac:dyDescent="0.2">
      <c r="K894"/>
      <c r="L894"/>
    </row>
    <row r="895" spans="11:12" x14ac:dyDescent="0.2">
      <c r="K895"/>
      <c r="L895"/>
    </row>
    <row r="896" spans="11:12" x14ac:dyDescent="0.2">
      <c r="K896"/>
      <c r="L896"/>
    </row>
    <row r="897" spans="11:12" x14ac:dyDescent="0.2">
      <c r="K897"/>
      <c r="L897"/>
    </row>
    <row r="898" spans="11:12" x14ac:dyDescent="0.2">
      <c r="K898"/>
      <c r="L898"/>
    </row>
    <row r="899" spans="11:12" x14ac:dyDescent="0.2">
      <c r="K899"/>
      <c r="L899"/>
    </row>
    <row r="900" spans="11:12" x14ac:dyDescent="0.2">
      <c r="K900"/>
      <c r="L900"/>
    </row>
    <row r="901" spans="11:12" x14ac:dyDescent="0.2">
      <c r="K901"/>
      <c r="L901"/>
    </row>
    <row r="902" spans="11:12" x14ac:dyDescent="0.2">
      <c r="K902"/>
      <c r="L902"/>
    </row>
    <row r="903" spans="11:12" x14ac:dyDescent="0.2">
      <c r="K903"/>
      <c r="L903"/>
    </row>
    <row r="904" spans="11:12" x14ac:dyDescent="0.2">
      <c r="K904"/>
      <c r="L904"/>
    </row>
    <row r="905" spans="11:12" x14ac:dyDescent="0.2">
      <c r="K905"/>
      <c r="L905"/>
    </row>
    <row r="906" spans="11:12" x14ac:dyDescent="0.2">
      <c r="K906"/>
      <c r="L906"/>
    </row>
    <row r="907" spans="11:12" x14ac:dyDescent="0.2">
      <c r="K907"/>
      <c r="L907"/>
    </row>
    <row r="908" spans="11:12" x14ac:dyDescent="0.2">
      <c r="K908"/>
      <c r="L908"/>
    </row>
    <row r="909" spans="11:12" x14ac:dyDescent="0.2">
      <c r="K909"/>
      <c r="L909"/>
    </row>
    <row r="910" spans="11:12" x14ac:dyDescent="0.2">
      <c r="K910"/>
      <c r="L910"/>
    </row>
    <row r="911" spans="11:12" x14ac:dyDescent="0.2">
      <c r="K911"/>
      <c r="L911"/>
    </row>
    <row r="912" spans="11:12" x14ac:dyDescent="0.2">
      <c r="K912"/>
      <c r="L912"/>
    </row>
    <row r="913" spans="11:12" x14ac:dyDescent="0.2">
      <c r="K913"/>
      <c r="L913"/>
    </row>
    <row r="914" spans="11:12" x14ac:dyDescent="0.2">
      <c r="K914"/>
      <c r="L914"/>
    </row>
    <row r="915" spans="11:12" x14ac:dyDescent="0.2">
      <c r="K915"/>
      <c r="L915"/>
    </row>
    <row r="916" spans="11:12" x14ac:dyDescent="0.2">
      <c r="K916"/>
      <c r="L916"/>
    </row>
    <row r="917" spans="11:12" x14ac:dyDescent="0.2">
      <c r="K917"/>
      <c r="L917"/>
    </row>
    <row r="918" spans="11:12" x14ac:dyDescent="0.2">
      <c r="K918"/>
      <c r="L918"/>
    </row>
    <row r="919" spans="11:12" x14ac:dyDescent="0.2">
      <c r="K919"/>
      <c r="L919"/>
    </row>
    <row r="920" spans="11:12" x14ac:dyDescent="0.2">
      <c r="K920"/>
      <c r="L920"/>
    </row>
    <row r="921" spans="11:12" x14ac:dyDescent="0.2">
      <c r="K921"/>
      <c r="L921"/>
    </row>
    <row r="922" spans="11:12" x14ac:dyDescent="0.2">
      <c r="K922"/>
      <c r="L922"/>
    </row>
    <row r="923" spans="11:12" x14ac:dyDescent="0.2">
      <c r="K923"/>
      <c r="L923"/>
    </row>
    <row r="924" spans="11:12" x14ac:dyDescent="0.2">
      <c r="K924"/>
      <c r="L924"/>
    </row>
    <row r="925" spans="11:12" x14ac:dyDescent="0.2">
      <c r="K925"/>
      <c r="L925"/>
    </row>
    <row r="926" spans="11:12" x14ac:dyDescent="0.2">
      <c r="K926"/>
      <c r="L926"/>
    </row>
    <row r="927" spans="11:12" x14ac:dyDescent="0.2">
      <c r="K927"/>
      <c r="L927"/>
    </row>
    <row r="928" spans="11:12" x14ac:dyDescent="0.2">
      <c r="K928"/>
      <c r="L928"/>
    </row>
    <row r="929" spans="11:12" x14ac:dyDescent="0.2">
      <c r="K929"/>
      <c r="L929"/>
    </row>
    <row r="930" spans="11:12" x14ac:dyDescent="0.2">
      <c r="K930"/>
      <c r="L930"/>
    </row>
    <row r="931" spans="11:12" x14ac:dyDescent="0.2">
      <c r="K931"/>
      <c r="L931"/>
    </row>
    <row r="932" spans="11:12" x14ac:dyDescent="0.2">
      <c r="K932"/>
      <c r="L932"/>
    </row>
    <row r="933" spans="11:12" x14ac:dyDescent="0.2">
      <c r="K933"/>
      <c r="L933"/>
    </row>
    <row r="934" spans="11:12" x14ac:dyDescent="0.2">
      <c r="K934"/>
      <c r="L934"/>
    </row>
    <row r="935" spans="11:12" x14ac:dyDescent="0.2">
      <c r="K935"/>
      <c r="L935"/>
    </row>
    <row r="936" spans="11:12" x14ac:dyDescent="0.2">
      <c r="K936"/>
      <c r="L936"/>
    </row>
    <row r="937" spans="11:12" x14ac:dyDescent="0.2">
      <c r="K937"/>
      <c r="L937"/>
    </row>
    <row r="938" spans="11:12" x14ac:dyDescent="0.2">
      <c r="K938"/>
      <c r="L938"/>
    </row>
    <row r="939" spans="11:12" x14ac:dyDescent="0.2">
      <c r="K939"/>
      <c r="L939"/>
    </row>
    <row r="940" spans="11:12" x14ac:dyDescent="0.2">
      <c r="K940"/>
      <c r="L940"/>
    </row>
    <row r="941" spans="11:12" x14ac:dyDescent="0.2">
      <c r="K941"/>
      <c r="L941"/>
    </row>
    <row r="942" spans="11:12" x14ac:dyDescent="0.2">
      <c r="K942"/>
      <c r="L942"/>
    </row>
    <row r="943" spans="11:12" x14ac:dyDescent="0.2">
      <c r="K943"/>
      <c r="L943"/>
    </row>
    <row r="944" spans="11:12" x14ac:dyDescent="0.2">
      <c r="K944"/>
      <c r="L944"/>
    </row>
    <row r="945" spans="11:12" x14ac:dyDescent="0.2">
      <c r="K945"/>
      <c r="L945"/>
    </row>
    <row r="946" spans="11:12" x14ac:dyDescent="0.2">
      <c r="K946"/>
      <c r="L946"/>
    </row>
    <row r="947" spans="11:12" x14ac:dyDescent="0.2">
      <c r="K947"/>
      <c r="L947"/>
    </row>
    <row r="948" spans="11:12" x14ac:dyDescent="0.2">
      <c r="K948"/>
      <c r="L948"/>
    </row>
    <row r="949" spans="11:12" x14ac:dyDescent="0.2">
      <c r="K949"/>
      <c r="L949"/>
    </row>
    <row r="950" spans="11:12" x14ac:dyDescent="0.2">
      <c r="K950"/>
      <c r="L950"/>
    </row>
    <row r="951" spans="11:12" x14ac:dyDescent="0.2">
      <c r="K951"/>
      <c r="L951"/>
    </row>
    <row r="952" spans="11:12" x14ac:dyDescent="0.2">
      <c r="K952"/>
      <c r="L952"/>
    </row>
    <row r="953" spans="11:12" x14ac:dyDescent="0.2">
      <c r="K953"/>
      <c r="L953"/>
    </row>
    <row r="954" spans="11:12" x14ac:dyDescent="0.2">
      <c r="K954"/>
      <c r="L954"/>
    </row>
    <row r="955" spans="11:12" x14ac:dyDescent="0.2">
      <c r="K955"/>
      <c r="L955"/>
    </row>
    <row r="956" spans="11:12" x14ac:dyDescent="0.2">
      <c r="K956"/>
      <c r="L956"/>
    </row>
    <row r="957" spans="11:12" x14ac:dyDescent="0.2">
      <c r="K957"/>
      <c r="L957"/>
    </row>
    <row r="958" spans="11:12" x14ac:dyDescent="0.2">
      <c r="K958"/>
      <c r="L958"/>
    </row>
    <row r="959" spans="11:12" x14ac:dyDescent="0.2">
      <c r="K959"/>
      <c r="L959"/>
    </row>
    <row r="960" spans="11:12" x14ac:dyDescent="0.2">
      <c r="K960"/>
      <c r="L960"/>
    </row>
    <row r="961" spans="11:12" x14ac:dyDescent="0.2">
      <c r="K961"/>
      <c r="L961"/>
    </row>
    <row r="962" spans="11:12" x14ac:dyDescent="0.2">
      <c r="K962"/>
      <c r="L962"/>
    </row>
    <row r="963" spans="11:12" x14ac:dyDescent="0.2">
      <c r="K963"/>
      <c r="L963"/>
    </row>
    <row r="964" spans="11:12" x14ac:dyDescent="0.2">
      <c r="K964"/>
      <c r="L964"/>
    </row>
    <row r="965" spans="11:12" x14ac:dyDescent="0.2">
      <c r="K965"/>
      <c r="L965"/>
    </row>
    <row r="966" spans="11:12" x14ac:dyDescent="0.2">
      <c r="K966"/>
      <c r="L966"/>
    </row>
    <row r="967" spans="11:12" x14ac:dyDescent="0.2">
      <c r="K967"/>
      <c r="L967"/>
    </row>
    <row r="968" spans="11:12" x14ac:dyDescent="0.2">
      <c r="K968"/>
      <c r="L968"/>
    </row>
    <row r="969" spans="11:12" x14ac:dyDescent="0.2">
      <c r="K969"/>
      <c r="L969"/>
    </row>
    <row r="970" spans="11:12" x14ac:dyDescent="0.2">
      <c r="K970"/>
      <c r="L970"/>
    </row>
    <row r="971" spans="11:12" x14ac:dyDescent="0.2">
      <c r="K971"/>
      <c r="L971"/>
    </row>
    <row r="972" spans="11:12" x14ac:dyDescent="0.2">
      <c r="K972"/>
      <c r="L972"/>
    </row>
    <row r="973" spans="11:12" x14ac:dyDescent="0.2">
      <c r="K973"/>
      <c r="L973"/>
    </row>
    <row r="974" spans="11:12" x14ac:dyDescent="0.2">
      <c r="K974"/>
      <c r="L974"/>
    </row>
    <row r="975" spans="11:12" x14ac:dyDescent="0.2">
      <c r="K975"/>
      <c r="L975"/>
    </row>
    <row r="976" spans="11:12" x14ac:dyDescent="0.2">
      <c r="K976"/>
      <c r="L976"/>
    </row>
    <row r="977" spans="11:12" x14ac:dyDescent="0.2">
      <c r="K977"/>
      <c r="L977"/>
    </row>
    <row r="978" spans="11:12" x14ac:dyDescent="0.2">
      <c r="K978"/>
      <c r="L978"/>
    </row>
    <row r="979" spans="11:12" x14ac:dyDescent="0.2">
      <c r="K979"/>
      <c r="L979"/>
    </row>
    <row r="980" spans="11:12" x14ac:dyDescent="0.2">
      <c r="K980"/>
      <c r="L980"/>
    </row>
    <row r="981" spans="11:12" x14ac:dyDescent="0.2">
      <c r="K981"/>
      <c r="L981"/>
    </row>
    <row r="982" spans="11:12" x14ac:dyDescent="0.2">
      <c r="K982"/>
      <c r="L982"/>
    </row>
    <row r="983" spans="11:12" x14ac:dyDescent="0.2">
      <c r="K983"/>
      <c r="L983"/>
    </row>
    <row r="984" spans="11:12" x14ac:dyDescent="0.2">
      <c r="K984"/>
      <c r="L984"/>
    </row>
    <row r="985" spans="11:12" x14ac:dyDescent="0.2">
      <c r="K985"/>
      <c r="L985"/>
    </row>
    <row r="986" spans="11:12" x14ac:dyDescent="0.2">
      <c r="K986"/>
      <c r="L986"/>
    </row>
    <row r="987" spans="11:12" x14ac:dyDescent="0.2">
      <c r="K987"/>
      <c r="L987"/>
    </row>
    <row r="988" spans="11:12" x14ac:dyDescent="0.2">
      <c r="K988"/>
      <c r="L988"/>
    </row>
    <row r="989" spans="11:12" x14ac:dyDescent="0.2">
      <c r="K989"/>
      <c r="L989"/>
    </row>
    <row r="990" spans="11:12" x14ac:dyDescent="0.2">
      <c r="K990"/>
      <c r="L990"/>
    </row>
    <row r="991" spans="11:12" x14ac:dyDescent="0.2">
      <c r="K991"/>
      <c r="L991"/>
    </row>
    <row r="992" spans="11:12" x14ac:dyDescent="0.2">
      <c r="K992"/>
      <c r="L992"/>
    </row>
    <row r="993" spans="11:12" x14ac:dyDescent="0.2">
      <c r="K993"/>
      <c r="L993"/>
    </row>
    <row r="994" spans="11:12" x14ac:dyDescent="0.2">
      <c r="K994"/>
      <c r="L994"/>
    </row>
    <row r="995" spans="11:12" x14ac:dyDescent="0.2">
      <c r="K995"/>
      <c r="L995"/>
    </row>
    <row r="996" spans="11:12" x14ac:dyDescent="0.2">
      <c r="K996"/>
      <c r="L996"/>
    </row>
    <row r="997" spans="11:12" x14ac:dyDescent="0.2">
      <c r="K997"/>
      <c r="L997"/>
    </row>
    <row r="998" spans="11:12" x14ac:dyDescent="0.2">
      <c r="K998"/>
      <c r="L998"/>
    </row>
    <row r="999" spans="11:12" x14ac:dyDescent="0.2">
      <c r="K999"/>
      <c r="L999"/>
    </row>
    <row r="1000" spans="11:12" x14ac:dyDescent="0.2">
      <c r="K1000"/>
      <c r="L1000"/>
    </row>
    <row r="1001" spans="11:12" x14ac:dyDescent="0.2">
      <c r="K1001"/>
      <c r="L1001"/>
    </row>
    <row r="1002" spans="11:12" x14ac:dyDescent="0.2">
      <c r="K1002"/>
      <c r="L1002"/>
    </row>
    <row r="1003" spans="11:12" x14ac:dyDescent="0.2">
      <c r="K1003"/>
      <c r="L1003"/>
    </row>
    <row r="1004" spans="11:12" x14ac:dyDescent="0.2">
      <c r="K1004"/>
      <c r="L1004"/>
    </row>
    <row r="1005" spans="11:12" x14ac:dyDescent="0.2">
      <c r="K1005"/>
      <c r="L1005"/>
    </row>
    <row r="1006" spans="11:12" x14ac:dyDescent="0.2">
      <c r="K1006"/>
      <c r="L1006"/>
    </row>
    <row r="1007" spans="11:12" x14ac:dyDescent="0.2">
      <c r="K1007"/>
      <c r="L1007"/>
    </row>
    <row r="1008" spans="11:12" x14ac:dyDescent="0.2">
      <c r="K1008"/>
      <c r="L1008"/>
    </row>
    <row r="1009" spans="11:12" x14ac:dyDescent="0.2">
      <c r="K1009"/>
      <c r="L1009"/>
    </row>
    <row r="1010" spans="11:12" x14ac:dyDescent="0.2">
      <c r="K1010"/>
      <c r="L1010"/>
    </row>
    <row r="1011" spans="11:12" x14ac:dyDescent="0.2">
      <c r="K1011"/>
      <c r="L1011"/>
    </row>
    <row r="1012" spans="11:12" x14ac:dyDescent="0.2">
      <c r="K1012"/>
      <c r="L1012"/>
    </row>
    <row r="1013" spans="11:12" x14ac:dyDescent="0.2">
      <c r="K1013"/>
      <c r="L1013"/>
    </row>
    <row r="1014" spans="11:12" x14ac:dyDescent="0.2">
      <c r="K1014"/>
      <c r="L1014"/>
    </row>
    <row r="1015" spans="11:12" x14ac:dyDescent="0.2">
      <c r="K1015"/>
      <c r="L1015"/>
    </row>
    <row r="1016" spans="11:12" x14ac:dyDescent="0.2">
      <c r="K1016"/>
      <c r="L1016"/>
    </row>
    <row r="1017" spans="11:12" x14ac:dyDescent="0.2">
      <c r="K1017"/>
      <c r="L1017"/>
    </row>
    <row r="1018" spans="11:12" x14ac:dyDescent="0.2">
      <c r="K1018"/>
      <c r="L1018"/>
    </row>
    <row r="1019" spans="11:12" x14ac:dyDescent="0.2">
      <c r="K1019"/>
      <c r="L1019"/>
    </row>
    <row r="1020" spans="11:12" x14ac:dyDescent="0.2">
      <c r="K1020"/>
      <c r="L1020"/>
    </row>
    <row r="1021" spans="11:12" x14ac:dyDescent="0.2">
      <c r="K1021"/>
      <c r="L1021"/>
    </row>
    <row r="1022" spans="11:12" x14ac:dyDescent="0.2">
      <c r="K1022"/>
      <c r="L1022"/>
    </row>
    <row r="1023" spans="11:12" x14ac:dyDescent="0.2">
      <c r="K1023"/>
      <c r="L1023"/>
    </row>
    <row r="1024" spans="11:12" x14ac:dyDescent="0.2">
      <c r="K1024"/>
      <c r="L1024"/>
    </row>
    <row r="1025" spans="11:12" x14ac:dyDescent="0.2">
      <c r="K1025"/>
      <c r="L1025"/>
    </row>
    <row r="1026" spans="11:12" x14ac:dyDescent="0.2">
      <c r="K1026"/>
      <c r="L1026"/>
    </row>
    <row r="1027" spans="11:12" x14ac:dyDescent="0.2">
      <c r="K1027"/>
      <c r="L1027"/>
    </row>
    <row r="1028" spans="11:12" x14ac:dyDescent="0.2">
      <c r="K1028"/>
      <c r="L1028"/>
    </row>
    <row r="1029" spans="11:12" x14ac:dyDescent="0.2">
      <c r="K1029"/>
      <c r="L1029"/>
    </row>
    <row r="1030" spans="11:12" x14ac:dyDescent="0.2">
      <c r="K1030"/>
      <c r="L1030"/>
    </row>
    <row r="1031" spans="11:12" x14ac:dyDescent="0.2">
      <c r="K1031"/>
      <c r="L1031"/>
    </row>
    <row r="1032" spans="11:12" x14ac:dyDescent="0.2">
      <c r="K1032"/>
      <c r="L1032"/>
    </row>
    <row r="1033" spans="11:12" x14ac:dyDescent="0.2">
      <c r="K1033"/>
      <c r="L1033"/>
    </row>
    <row r="1034" spans="11:12" x14ac:dyDescent="0.2">
      <c r="K1034"/>
      <c r="L1034"/>
    </row>
    <row r="1035" spans="11:12" x14ac:dyDescent="0.2">
      <c r="K1035"/>
      <c r="L1035"/>
    </row>
    <row r="1036" spans="11:12" x14ac:dyDescent="0.2">
      <c r="K1036"/>
      <c r="L1036"/>
    </row>
    <row r="1037" spans="11:12" x14ac:dyDescent="0.2">
      <c r="K1037"/>
      <c r="L1037"/>
    </row>
    <row r="1038" spans="11:12" x14ac:dyDescent="0.2">
      <c r="K1038"/>
      <c r="L1038"/>
    </row>
    <row r="1039" spans="11:12" x14ac:dyDescent="0.2">
      <c r="K1039"/>
      <c r="L1039"/>
    </row>
    <row r="1040" spans="11:12" x14ac:dyDescent="0.2">
      <c r="K1040"/>
      <c r="L1040"/>
    </row>
    <row r="1041" spans="11:12" x14ac:dyDescent="0.2">
      <c r="K1041"/>
      <c r="L1041"/>
    </row>
    <row r="1042" spans="11:12" x14ac:dyDescent="0.2">
      <c r="K1042"/>
      <c r="L1042"/>
    </row>
    <row r="1043" spans="11:12" x14ac:dyDescent="0.2">
      <c r="K1043"/>
      <c r="L1043"/>
    </row>
    <row r="1044" spans="11:12" x14ac:dyDescent="0.2">
      <c r="K1044"/>
      <c r="L1044"/>
    </row>
    <row r="1045" spans="11:12" x14ac:dyDescent="0.2">
      <c r="K1045"/>
      <c r="L1045"/>
    </row>
    <row r="1046" spans="11:12" x14ac:dyDescent="0.2">
      <c r="K1046"/>
      <c r="L1046"/>
    </row>
    <row r="1047" spans="11:12" x14ac:dyDescent="0.2">
      <c r="K1047"/>
      <c r="L1047"/>
    </row>
    <row r="1048" spans="11:12" x14ac:dyDescent="0.2">
      <c r="K1048"/>
      <c r="L1048"/>
    </row>
    <row r="1049" spans="11:12" x14ac:dyDescent="0.2">
      <c r="K1049"/>
      <c r="L1049"/>
    </row>
    <row r="1050" spans="11:12" x14ac:dyDescent="0.2">
      <c r="K1050"/>
      <c r="L1050"/>
    </row>
    <row r="1051" spans="11:12" x14ac:dyDescent="0.2">
      <c r="K1051"/>
      <c r="L1051"/>
    </row>
    <row r="1052" spans="11:12" x14ac:dyDescent="0.2">
      <c r="K1052"/>
      <c r="L1052"/>
    </row>
    <row r="1053" spans="11:12" x14ac:dyDescent="0.2">
      <c r="K1053"/>
      <c r="L1053"/>
    </row>
    <row r="1054" spans="11:12" x14ac:dyDescent="0.2">
      <c r="K1054"/>
      <c r="L1054"/>
    </row>
    <row r="1055" spans="11:12" x14ac:dyDescent="0.2">
      <c r="K1055"/>
      <c r="L1055"/>
    </row>
    <row r="1056" spans="11:12" x14ac:dyDescent="0.2">
      <c r="K1056"/>
      <c r="L1056"/>
    </row>
    <row r="1057" spans="11:12" x14ac:dyDescent="0.2">
      <c r="K1057"/>
      <c r="L1057"/>
    </row>
    <row r="1058" spans="11:12" x14ac:dyDescent="0.2">
      <c r="K1058"/>
      <c r="L1058"/>
    </row>
    <row r="1059" spans="11:12" x14ac:dyDescent="0.2">
      <c r="K1059"/>
      <c r="L1059"/>
    </row>
    <row r="1060" spans="11:12" x14ac:dyDescent="0.2">
      <c r="K1060"/>
      <c r="L1060"/>
    </row>
    <row r="1061" spans="11:12" x14ac:dyDescent="0.2">
      <c r="K1061"/>
      <c r="L1061"/>
    </row>
    <row r="1062" spans="11:12" x14ac:dyDescent="0.2">
      <c r="K1062"/>
      <c r="L1062"/>
    </row>
    <row r="1063" spans="11:12" x14ac:dyDescent="0.2">
      <c r="K1063"/>
      <c r="L1063"/>
    </row>
    <row r="1064" spans="11:12" x14ac:dyDescent="0.2">
      <c r="K1064"/>
      <c r="L1064"/>
    </row>
    <row r="1065" spans="11:12" x14ac:dyDescent="0.2">
      <c r="K1065"/>
      <c r="L1065"/>
    </row>
    <row r="1066" spans="11:12" x14ac:dyDescent="0.2">
      <c r="K1066"/>
      <c r="L1066"/>
    </row>
    <row r="1067" spans="11:12" x14ac:dyDescent="0.2">
      <c r="K1067"/>
      <c r="L1067"/>
    </row>
    <row r="1068" spans="11:12" x14ac:dyDescent="0.2">
      <c r="K1068"/>
      <c r="L1068"/>
    </row>
    <row r="1069" spans="11:12" x14ac:dyDescent="0.2">
      <c r="K1069"/>
      <c r="L1069"/>
    </row>
    <row r="1070" spans="11:12" x14ac:dyDescent="0.2">
      <c r="K1070"/>
      <c r="L1070"/>
    </row>
    <row r="1071" spans="11:12" x14ac:dyDescent="0.2">
      <c r="K1071"/>
      <c r="L1071"/>
    </row>
    <row r="1072" spans="11:12" x14ac:dyDescent="0.2">
      <c r="K1072"/>
      <c r="L1072"/>
    </row>
    <row r="1073" spans="11:12" x14ac:dyDescent="0.2">
      <c r="K1073"/>
      <c r="L1073"/>
    </row>
    <row r="1074" spans="11:12" x14ac:dyDescent="0.2">
      <c r="K1074"/>
      <c r="L1074"/>
    </row>
    <row r="1075" spans="11:12" x14ac:dyDescent="0.2">
      <c r="K1075"/>
      <c r="L1075"/>
    </row>
    <row r="1076" spans="11:12" x14ac:dyDescent="0.2">
      <c r="K1076"/>
      <c r="L1076"/>
    </row>
    <row r="1077" spans="11:12" x14ac:dyDescent="0.2">
      <c r="K1077"/>
      <c r="L1077"/>
    </row>
    <row r="1078" spans="11:12" x14ac:dyDescent="0.2">
      <c r="K1078"/>
      <c r="L1078"/>
    </row>
    <row r="1079" spans="11:12" x14ac:dyDescent="0.2">
      <c r="K1079"/>
      <c r="L1079"/>
    </row>
    <row r="1080" spans="11:12" x14ac:dyDescent="0.2">
      <c r="K1080"/>
      <c r="L1080"/>
    </row>
    <row r="1081" spans="11:12" x14ac:dyDescent="0.2">
      <c r="K1081"/>
      <c r="L1081"/>
    </row>
    <row r="1082" spans="11:12" x14ac:dyDescent="0.2">
      <c r="K1082"/>
      <c r="L1082"/>
    </row>
    <row r="1083" spans="11:12" x14ac:dyDescent="0.2">
      <c r="K1083"/>
      <c r="L1083"/>
    </row>
    <row r="1084" spans="11:12" x14ac:dyDescent="0.2">
      <c r="K1084"/>
      <c r="L1084"/>
    </row>
    <row r="1085" spans="11:12" x14ac:dyDescent="0.2">
      <c r="K1085"/>
      <c r="L1085"/>
    </row>
    <row r="1086" spans="11:12" x14ac:dyDescent="0.2">
      <c r="K1086"/>
      <c r="L1086"/>
    </row>
    <row r="1087" spans="11:12" x14ac:dyDescent="0.2">
      <c r="K1087"/>
      <c r="L1087"/>
    </row>
    <row r="1088" spans="11:12" x14ac:dyDescent="0.2">
      <c r="K1088"/>
      <c r="L1088"/>
    </row>
    <row r="1089" spans="11:12" x14ac:dyDescent="0.2">
      <c r="K1089"/>
      <c r="L1089"/>
    </row>
    <row r="1090" spans="11:12" x14ac:dyDescent="0.2">
      <c r="K1090"/>
      <c r="L1090"/>
    </row>
    <row r="1091" spans="11:12" x14ac:dyDescent="0.2">
      <c r="K1091"/>
      <c r="L1091"/>
    </row>
    <row r="1092" spans="11:12" x14ac:dyDescent="0.2">
      <c r="K1092"/>
      <c r="L1092"/>
    </row>
    <row r="1093" spans="11:12" x14ac:dyDescent="0.2">
      <c r="K1093"/>
      <c r="L1093"/>
    </row>
    <row r="1094" spans="11:12" x14ac:dyDescent="0.2">
      <c r="K1094"/>
      <c r="L1094"/>
    </row>
    <row r="1095" spans="11:12" x14ac:dyDescent="0.2">
      <c r="K1095"/>
      <c r="L1095"/>
    </row>
    <row r="1096" spans="11:12" x14ac:dyDescent="0.2">
      <c r="K1096"/>
      <c r="L1096"/>
    </row>
    <row r="1097" spans="11:12" x14ac:dyDescent="0.2">
      <c r="K1097"/>
      <c r="L1097"/>
    </row>
    <row r="1098" spans="11:12" x14ac:dyDescent="0.2">
      <c r="K1098"/>
      <c r="L1098"/>
    </row>
    <row r="1099" spans="11:12" x14ac:dyDescent="0.2">
      <c r="K1099"/>
      <c r="L1099"/>
    </row>
    <row r="1100" spans="11:12" x14ac:dyDescent="0.2">
      <c r="K1100"/>
      <c r="L1100"/>
    </row>
    <row r="1101" spans="11:12" x14ac:dyDescent="0.2">
      <c r="K1101"/>
      <c r="L1101"/>
    </row>
    <row r="1102" spans="11:12" x14ac:dyDescent="0.2">
      <c r="K1102"/>
      <c r="L1102"/>
    </row>
    <row r="1103" spans="11:12" x14ac:dyDescent="0.2">
      <c r="K1103"/>
      <c r="L1103"/>
    </row>
    <row r="1104" spans="11:12" x14ac:dyDescent="0.2">
      <c r="K1104"/>
      <c r="L1104"/>
    </row>
    <row r="1105" spans="11:12" x14ac:dyDescent="0.2">
      <c r="K1105"/>
      <c r="L1105"/>
    </row>
    <row r="1106" spans="11:12" x14ac:dyDescent="0.2">
      <c r="K1106"/>
      <c r="L1106"/>
    </row>
    <row r="1107" spans="11:12" x14ac:dyDescent="0.2">
      <c r="K1107"/>
      <c r="L1107"/>
    </row>
    <row r="1108" spans="11:12" x14ac:dyDescent="0.2">
      <c r="K1108"/>
      <c r="L1108"/>
    </row>
    <row r="1109" spans="11:12" x14ac:dyDescent="0.2">
      <c r="K1109"/>
      <c r="L1109"/>
    </row>
    <row r="1110" spans="11:12" x14ac:dyDescent="0.2">
      <c r="K1110"/>
      <c r="L1110"/>
    </row>
    <row r="1111" spans="11:12" x14ac:dyDescent="0.2">
      <c r="K1111"/>
      <c r="L1111"/>
    </row>
    <row r="1112" spans="11:12" x14ac:dyDescent="0.2">
      <c r="K1112"/>
      <c r="L1112"/>
    </row>
    <row r="1113" spans="11:12" x14ac:dyDescent="0.2">
      <c r="K1113"/>
      <c r="L1113"/>
    </row>
    <row r="1114" spans="11:12" x14ac:dyDescent="0.2">
      <c r="K1114"/>
      <c r="L1114"/>
    </row>
    <row r="1115" spans="11:12" x14ac:dyDescent="0.2">
      <c r="K1115"/>
      <c r="L1115"/>
    </row>
    <row r="1116" spans="11:12" x14ac:dyDescent="0.2">
      <c r="K1116"/>
      <c r="L1116"/>
    </row>
    <row r="1117" spans="11:12" x14ac:dyDescent="0.2">
      <c r="K1117"/>
      <c r="L1117"/>
    </row>
    <row r="1118" spans="11:12" x14ac:dyDescent="0.2">
      <c r="K1118"/>
      <c r="L1118"/>
    </row>
    <row r="1119" spans="11:12" x14ac:dyDescent="0.2">
      <c r="K1119"/>
      <c r="L1119"/>
    </row>
    <row r="1120" spans="11:12" x14ac:dyDescent="0.2">
      <c r="K1120"/>
      <c r="L1120"/>
    </row>
    <row r="1121" spans="11:12" x14ac:dyDescent="0.2">
      <c r="K1121"/>
      <c r="L1121"/>
    </row>
    <row r="1122" spans="11:12" x14ac:dyDescent="0.2">
      <c r="K1122"/>
      <c r="L1122"/>
    </row>
    <row r="1123" spans="11:12" x14ac:dyDescent="0.2">
      <c r="K1123"/>
      <c r="L1123"/>
    </row>
    <row r="1124" spans="11:12" x14ac:dyDescent="0.2">
      <c r="K1124"/>
      <c r="L1124"/>
    </row>
    <row r="1125" spans="11:12" x14ac:dyDescent="0.2">
      <c r="K1125"/>
      <c r="L1125"/>
    </row>
    <row r="1126" spans="11:12" x14ac:dyDescent="0.2">
      <c r="K1126"/>
      <c r="L1126"/>
    </row>
    <row r="1127" spans="11:12" x14ac:dyDescent="0.2">
      <c r="K1127"/>
      <c r="L1127"/>
    </row>
    <row r="1128" spans="11:12" x14ac:dyDescent="0.2">
      <c r="K1128"/>
      <c r="L1128"/>
    </row>
    <row r="1129" spans="11:12" x14ac:dyDescent="0.2">
      <c r="K1129"/>
      <c r="L1129"/>
    </row>
    <row r="1130" spans="11:12" x14ac:dyDescent="0.2">
      <c r="K1130"/>
      <c r="L1130"/>
    </row>
    <row r="1131" spans="11:12" x14ac:dyDescent="0.2">
      <c r="K1131"/>
      <c r="L1131"/>
    </row>
    <row r="1132" spans="11:12" x14ac:dyDescent="0.2">
      <c r="K1132"/>
      <c r="L1132"/>
    </row>
    <row r="1133" spans="11:12" x14ac:dyDescent="0.2">
      <c r="K1133"/>
      <c r="L1133"/>
    </row>
    <row r="1134" spans="11:12" x14ac:dyDescent="0.2">
      <c r="K1134"/>
      <c r="L1134"/>
    </row>
    <row r="1135" spans="11:12" x14ac:dyDescent="0.2">
      <c r="K1135"/>
      <c r="L1135"/>
    </row>
    <row r="1136" spans="11:12" x14ac:dyDescent="0.2">
      <c r="K1136"/>
      <c r="L1136"/>
    </row>
    <row r="1137" spans="11:12" x14ac:dyDescent="0.2">
      <c r="K1137"/>
      <c r="L1137"/>
    </row>
    <row r="1138" spans="11:12" x14ac:dyDescent="0.2">
      <c r="K1138"/>
      <c r="L1138"/>
    </row>
    <row r="1139" spans="11:12" x14ac:dyDescent="0.2">
      <c r="K1139"/>
      <c r="L1139"/>
    </row>
    <row r="1140" spans="11:12" x14ac:dyDescent="0.2">
      <c r="K1140"/>
      <c r="L1140"/>
    </row>
    <row r="1141" spans="11:12" x14ac:dyDescent="0.2">
      <c r="K1141"/>
      <c r="L1141"/>
    </row>
    <row r="1142" spans="11:12" x14ac:dyDescent="0.2">
      <c r="K1142"/>
      <c r="L1142"/>
    </row>
    <row r="1143" spans="11:12" x14ac:dyDescent="0.2">
      <c r="K1143"/>
      <c r="L1143"/>
    </row>
    <row r="1144" spans="11:12" x14ac:dyDescent="0.2">
      <c r="K1144"/>
      <c r="L1144"/>
    </row>
    <row r="1145" spans="11:12" x14ac:dyDescent="0.2">
      <c r="K1145"/>
      <c r="L1145"/>
    </row>
    <row r="1146" spans="11:12" x14ac:dyDescent="0.2">
      <c r="K1146"/>
      <c r="L1146"/>
    </row>
    <row r="1147" spans="11:12" x14ac:dyDescent="0.2">
      <c r="K1147"/>
      <c r="L1147"/>
    </row>
    <row r="1148" spans="11:12" x14ac:dyDescent="0.2">
      <c r="K1148"/>
      <c r="L1148"/>
    </row>
    <row r="1149" spans="11:12" x14ac:dyDescent="0.2">
      <c r="K1149"/>
      <c r="L1149"/>
    </row>
    <row r="1150" spans="11:12" x14ac:dyDescent="0.2">
      <c r="K1150"/>
      <c r="L1150"/>
    </row>
    <row r="1151" spans="11:12" x14ac:dyDescent="0.2">
      <c r="K1151"/>
      <c r="L1151"/>
    </row>
    <row r="1152" spans="11:12" x14ac:dyDescent="0.2">
      <c r="K1152"/>
      <c r="L1152"/>
    </row>
    <row r="1153" spans="11:12" x14ac:dyDescent="0.2">
      <c r="K1153"/>
      <c r="L1153"/>
    </row>
    <row r="1154" spans="11:12" x14ac:dyDescent="0.2">
      <c r="K1154"/>
      <c r="L1154"/>
    </row>
    <row r="1155" spans="11:12" x14ac:dyDescent="0.2">
      <c r="K1155"/>
      <c r="L1155"/>
    </row>
    <row r="1156" spans="11:12" x14ac:dyDescent="0.2">
      <c r="K1156"/>
      <c r="L1156"/>
    </row>
    <row r="1157" spans="11:12" x14ac:dyDescent="0.2">
      <c r="K1157"/>
      <c r="L1157"/>
    </row>
    <row r="1158" spans="11:12" x14ac:dyDescent="0.2">
      <c r="K1158"/>
      <c r="L1158"/>
    </row>
    <row r="1159" spans="11:12" x14ac:dyDescent="0.2">
      <c r="K1159"/>
      <c r="L1159"/>
    </row>
    <row r="1160" spans="11:12" x14ac:dyDescent="0.2">
      <c r="K1160"/>
      <c r="L1160"/>
    </row>
    <row r="1161" spans="11:12" x14ac:dyDescent="0.2">
      <c r="K1161"/>
      <c r="L1161"/>
    </row>
    <row r="1162" spans="11:12" x14ac:dyDescent="0.2">
      <c r="K1162"/>
      <c r="L1162"/>
    </row>
    <row r="1163" spans="11:12" x14ac:dyDescent="0.2">
      <c r="K1163"/>
      <c r="L1163"/>
    </row>
    <row r="1164" spans="11:12" x14ac:dyDescent="0.2">
      <c r="K1164"/>
      <c r="L1164"/>
    </row>
    <row r="1165" spans="11:12" x14ac:dyDescent="0.2">
      <c r="K1165"/>
      <c r="L1165"/>
    </row>
    <row r="1166" spans="11:12" x14ac:dyDescent="0.2">
      <c r="K1166"/>
      <c r="L1166"/>
    </row>
    <row r="1167" spans="11:12" x14ac:dyDescent="0.2">
      <c r="K1167"/>
      <c r="L1167"/>
    </row>
    <row r="1168" spans="11:12" x14ac:dyDescent="0.2">
      <c r="K1168"/>
      <c r="L1168"/>
    </row>
    <row r="1169" spans="11:12" x14ac:dyDescent="0.2">
      <c r="K1169"/>
      <c r="L1169"/>
    </row>
    <row r="1170" spans="11:12" x14ac:dyDescent="0.2">
      <c r="K1170"/>
      <c r="L1170"/>
    </row>
    <row r="1171" spans="11:12" x14ac:dyDescent="0.2">
      <c r="K1171"/>
      <c r="L1171"/>
    </row>
    <row r="1172" spans="11:12" x14ac:dyDescent="0.2">
      <c r="K1172"/>
      <c r="L1172"/>
    </row>
    <row r="1173" spans="11:12" x14ac:dyDescent="0.2">
      <c r="K1173"/>
      <c r="L1173"/>
    </row>
    <row r="1174" spans="11:12" x14ac:dyDescent="0.2">
      <c r="K1174"/>
      <c r="L1174"/>
    </row>
    <row r="1175" spans="11:12" x14ac:dyDescent="0.2">
      <c r="K1175"/>
      <c r="L1175"/>
    </row>
    <row r="1176" spans="11:12" x14ac:dyDescent="0.2">
      <c r="K1176"/>
      <c r="L1176"/>
    </row>
    <row r="1177" spans="11:12" x14ac:dyDescent="0.2">
      <c r="K1177"/>
      <c r="L1177"/>
    </row>
    <row r="1178" spans="11:12" x14ac:dyDescent="0.2">
      <c r="K1178"/>
      <c r="L1178"/>
    </row>
    <row r="1179" spans="11:12" x14ac:dyDescent="0.2">
      <c r="K1179"/>
      <c r="L1179"/>
    </row>
    <row r="1180" spans="11:12" x14ac:dyDescent="0.2">
      <c r="K1180"/>
      <c r="L1180"/>
    </row>
    <row r="1181" spans="11:12" x14ac:dyDescent="0.2">
      <c r="K1181"/>
      <c r="L1181"/>
    </row>
    <row r="1182" spans="11:12" x14ac:dyDescent="0.2">
      <c r="K1182"/>
      <c r="L1182"/>
    </row>
    <row r="1183" spans="11:12" x14ac:dyDescent="0.2">
      <c r="K1183"/>
      <c r="L1183"/>
    </row>
    <row r="1184" spans="11:12" x14ac:dyDescent="0.2">
      <c r="K1184"/>
      <c r="L1184"/>
    </row>
    <row r="1185" spans="11:12" x14ac:dyDescent="0.2">
      <c r="K1185"/>
      <c r="L1185"/>
    </row>
    <row r="1186" spans="11:12" x14ac:dyDescent="0.2">
      <c r="K1186"/>
      <c r="L1186"/>
    </row>
    <row r="1187" spans="11:12" x14ac:dyDescent="0.2">
      <c r="K1187"/>
      <c r="L1187"/>
    </row>
    <row r="1188" spans="11:12" x14ac:dyDescent="0.2">
      <c r="K1188"/>
      <c r="L1188"/>
    </row>
    <row r="1189" spans="11:12" x14ac:dyDescent="0.2">
      <c r="K1189"/>
      <c r="L1189"/>
    </row>
    <row r="1190" spans="11:12" x14ac:dyDescent="0.2">
      <c r="K1190"/>
      <c r="L1190"/>
    </row>
    <row r="1191" spans="11:12" x14ac:dyDescent="0.2">
      <c r="K1191"/>
      <c r="L1191"/>
    </row>
    <row r="1192" spans="11:12" x14ac:dyDescent="0.2">
      <c r="K1192"/>
      <c r="L1192"/>
    </row>
    <row r="1193" spans="11:12" x14ac:dyDescent="0.2">
      <c r="K1193"/>
      <c r="L1193"/>
    </row>
    <row r="1194" spans="11:12" x14ac:dyDescent="0.2">
      <c r="K1194"/>
      <c r="L1194"/>
    </row>
    <row r="1195" spans="11:12" x14ac:dyDescent="0.2">
      <c r="K1195"/>
      <c r="L1195"/>
    </row>
    <row r="1196" spans="11:12" x14ac:dyDescent="0.2">
      <c r="K1196"/>
      <c r="L1196"/>
    </row>
    <row r="1197" spans="11:12" x14ac:dyDescent="0.2">
      <c r="K1197"/>
      <c r="L1197"/>
    </row>
    <row r="1198" spans="11:12" x14ac:dyDescent="0.2">
      <c r="K1198"/>
      <c r="L1198"/>
    </row>
    <row r="1199" spans="11:12" x14ac:dyDescent="0.2">
      <c r="K1199"/>
      <c r="L1199"/>
    </row>
    <row r="1200" spans="11:12" x14ac:dyDescent="0.2">
      <c r="K1200"/>
      <c r="L1200"/>
    </row>
    <row r="1201" spans="11:12" x14ac:dyDescent="0.2">
      <c r="K1201"/>
      <c r="L1201"/>
    </row>
    <row r="1202" spans="11:12" x14ac:dyDescent="0.2">
      <c r="K1202"/>
      <c r="L1202"/>
    </row>
    <row r="1203" spans="11:12" x14ac:dyDescent="0.2">
      <c r="K1203"/>
      <c r="L1203"/>
    </row>
    <row r="1204" spans="11:12" x14ac:dyDescent="0.2">
      <c r="K1204"/>
      <c r="L1204"/>
    </row>
    <row r="1205" spans="11:12" x14ac:dyDescent="0.2">
      <c r="K1205"/>
      <c r="L1205"/>
    </row>
    <row r="1206" spans="11:12" x14ac:dyDescent="0.2">
      <c r="K1206"/>
      <c r="L1206"/>
    </row>
    <row r="1207" spans="11:12" x14ac:dyDescent="0.2">
      <c r="K1207"/>
      <c r="L1207"/>
    </row>
    <row r="1208" spans="11:12" x14ac:dyDescent="0.2">
      <c r="K1208"/>
      <c r="L1208"/>
    </row>
    <row r="1209" spans="11:12" x14ac:dyDescent="0.2">
      <c r="K1209"/>
      <c r="L1209"/>
    </row>
    <row r="1210" spans="11:12" x14ac:dyDescent="0.2">
      <c r="K1210"/>
      <c r="L1210"/>
    </row>
    <row r="1211" spans="11:12" x14ac:dyDescent="0.2">
      <c r="K1211"/>
      <c r="L1211"/>
    </row>
    <row r="1212" spans="11:12" x14ac:dyDescent="0.2">
      <c r="K1212"/>
      <c r="L1212"/>
    </row>
    <row r="1213" spans="11:12" x14ac:dyDescent="0.2">
      <c r="K1213"/>
      <c r="L1213"/>
    </row>
    <row r="1214" spans="11:12" x14ac:dyDescent="0.2">
      <c r="K1214"/>
      <c r="L1214"/>
    </row>
    <row r="1215" spans="11:12" x14ac:dyDescent="0.2">
      <c r="K1215"/>
      <c r="L1215"/>
    </row>
    <row r="1216" spans="11:12" x14ac:dyDescent="0.2">
      <c r="K1216"/>
      <c r="L1216"/>
    </row>
    <row r="1217" spans="11:12" x14ac:dyDescent="0.2">
      <c r="K1217"/>
      <c r="L1217"/>
    </row>
    <row r="1218" spans="11:12" x14ac:dyDescent="0.2">
      <c r="K1218"/>
      <c r="L1218"/>
    </row>
    <row r="1219" spans="11:12" x14ac:dyDescent="0.2">
      <c r="K1219"/>
      <c r="L1219"/>
    </row>
    <row r="1220" spans="11:12" x14ac:dyDescent="0.2">
      <c r="K1220"/>
      <c r="L1220"/>
    </row>
    <row r="1221" spans="11:12" x14ac:dyDescent="0.2">
      <c r="K1221"/>
      <c r="L1221"/>
    </row>
    <row r="1222" spans="11:12" x14ac:dyDescent="0.2">
      <c r="K1222"/>
      <c r="L1222"/>
    </row>
    <row r="1223" spans="11:12" x14ac:dyDescent="0.2">
      <c r="K1223"/>
      <c r="L1223"/>
    </row>
    <row r="1224" spans="11:12" x14ac:dyDescent="0.2">
      <c r="K1224"/>
      <c r="L1224"/>
    </row>
    <row r="1225" spans="11:12" x14ac:dyDescent="0.2">
      <c r="K1225"/>
      <c r="L1225"/>
    </row>
    <row r="1226" spans="11:12" x14ac:dyDescent="0.2">
      <c r="K1226"/>
      <c r="L1226"/>
    </row>
    <row r="1227" spans="11:12" x14ac:dyDescent="0.2">
      <c r="K1227"/>
      <c r="L1227"/>
    </row>
    <row r="1228" spans="11:12" x14ac:dyDescent="0.2">
      <c r="K1228"/>
      <c r="L1228"/>
    </row>
    <row r="1229" spans="11:12" x14ac:dyDescent="0.2">
      <c r="K1229"/>
      <c r="L1229"/>
    </row>
    <row r="1230" spans="11:12" x14ac:dyDescent="0.2">
      <c r="K1230"/>
      <c r="L1230"/>
    </row>
    <row r="1231" spans="11:12" x14ac:dyDescent="0.2">
      <c r="K1231"/>
      <c r="L1231"/>
    </row>
    <row r="1232" spans="11:12" x14ac:dyDescent="0.2">
      <c r="K1232"/>
      <c r="L1232"/>
    </row>
    <row r="1233" spans="11:12" x14ac:dyDescent="0.2">
      <c r="K1233"/>
      <c r="L1233"/>
    </row>
    <row r="1234" spans="11:12" x14ac:dyDescent="0.2">
      <c r="K1234"/>
      <c r="L1234"/>
    </row>
    <row r="1235" spans="11:12" x14ac:dyDescent="0.2">
      <c r="K1235"/>
      <c r="L1235"/>
    </row>
    <row r="1236" spans="11:12" x14ac:dyDescent="0.2">
      <c r="K1236"/>
      <c r="L1236"/>
    </row>
    <row r="1237" spans="11:12" x14ac:dyDescent="0.2">
      <c r="K1237"/>
      <c r="L1237"/>
    </row>
    <row r="1238" spans="11:12" x14ac:dyDescent="0.2">
      <c r="K1238"/>
      <c r="L1238"/>
    </row>
    <row r="1239" spans="11:12" x14ac:dyDescent="0.2">
      <c r="K1239"/>
      <c r="L1239"/>
    </row>
    <row r="1240" spans="11:12" x14ac:dyDescent="0.2">
      <c r="K1240"/>
      <c r="L1240"/>
    </row>
    <row r="1241" spans="11:12" x14ac:dyDescent="0.2">
      <c r="K1241"/>
      <c r="L1241"/>
    </row>
    <row r="1242" spans="11:12" x14ac:dyDescent="0.2">
      <c r="K1242"/>
      <c r="L1242"/>
    </row>
    <row r="1243" spans="11:12" x14ac:dyDescent="0.2">
      <c r="K1243"/>
      <c r="L1243"/>
    </row>
    <row r="1244" spans="11:12" x14ac:dyDescent="0.2">
      <c r="K1244"/>
      <c r="L1244"/>
    </row>
    <row r="1245" spans="11:12" x14ac:dyDescent="0.2">
      <c r="K1245"/>
      <c r="L1245"/>
    </row>
    <row r="1246" spans="11:12" x14ac:dyDescent="0.2">
      <c r="K1246"/>
      <c r="L1246"/>
    </row>
    <row r="1247" spans="11:12" x14ac:dyDescent="0.2">
      <c r="K1247"/>
      <c r="L1247"/>
    </row>
    <row r="1248" spans="11:12" x14ac:dyDescent="0.2">
      <c r="K1248"/>
      <c r="L1248"/>
    </row>
    <row r="1249" spans="11:12" x14ac:dyDescent="0.2">
      <c r="K1249"/>
      <c r="L1249"/>
    </row>
    <row r="1250" spans="11:12" x14ac:dyDescent="0.2">
      <c r="K1250"/>
      <c r="L1250"/>
    </row>
    <row r="1251" spans="11:12" x14ac:dyDescent="0.2">
      <c r="K1251"/>
      <c r="L1251"/>
    </row>
    <row r="1252" spans="11:12" x14ac:dyDescent="0.2">
      <c r="K1252"/>
      <c r="L1252"/>
    </row>
    <row r="1253" spans="11:12" x14ac:dyDescent="0.2">
      <c r="K1253"/>
      <c r="L1253"/>
    </row>
    <row r="1254" spans="11:12" x14ac:dyDescent="0.2">
      <c r="K1254"/>
      <c r="L1254"/>
    </row>
    <row r="1255" spans="11:12" x14ac:dyDescent="0.2">
      <c r="K1255"/>
      <c r="L1255"/>
    </row>
    <row r="1256" spans="11:12" x14ac:dyDescent="0.2">
      <c r="K1256"/>
      <c r="L1256"/>
    </row>
    <row r="1257" spans="11:12" x14ac:dyDescent="0.2">
      <c r="K1257"/>
      <c r="L1257"/>
    </row>
    <row r="1258" spans="11:12" x14ac:dyDescent="0.2">
      <c r="K1258"/>
      <c r="L1258"/>
    </row>
    <row r="1259" spans="11:12" x14ac:dyDescent="0.2">
      <c r="K1259"/>
      <c r="L1259"/>
    </row>
    <row r="1260" spans="11:12" x14ac:dyDescent="0.2">
      <c r="K1260"/>
      <c r="L1260"/>
    </row>
    <row r="1261" spans="11:12" x14ac:dyDescent="0.2">
      <c r="K1261"/>
      <c r="L1261"/>
    </row>
    <row r="1262" spans="11:12" x14ac:dyDescent="0.2">
      <c r="K1262"/>
      <c r="L1262"/>
    </row>
    <row r="1263" spans="11:12" x14ac:dyDescent="0.2">
      <c r="K1263"/>
      <c r="L1263"/>
    </row>
    <row r="1264" spans="11:12" x14ac:dyDescent="0.2">
      <c r="K1264"/>
      <c r="L1264"/>
    </row>
    <row r="1265" spans="11:12" x14ac:dyDescent="0.2">
      <c r="K1265"/>
      <c r="L1265"/>
    </row>
    <row r="1266" spans="11:12" x14ac:dyDescent="0.2">
      <c r="K1266"/>
      <c r="L1266"/>
    </row>
    <row r="1267" spans="11:12" x14ac:dyDescent="0.2">
      <c r="K1267"/>
      <c r="L1267"/>
    </row>
    <row r="1268" spans="11:12" x14ac:dyDescent="0.2">
      <c r="K1268"/>
      <c r="L1268"/>
    </row>
    <row r="1269" spans="11:12" x14ac:dyDescent="0.2">
      <c r="K1269"/>
      <c r="L1269"/>
    </row>
    <row r="1270" spans="11:12" x14ac:dyDescent="0.2">
      <c r="K1270"/>
      <c r="L1270"/>
    </row>
    <row r="1271" spans="11:12" x14ac:dyDescent="0.2">
      <c r="K1271"/>
      <c r="L1271"/>
    </row>
    <row r="1272" spans="11:12" x14ac:dyDescent="0.2">
      <c r="K1272"/>
      <c r="L1272"/>
    </row>
    <row r="1273" spans="11:12" x14ac:dyDescent="0.2">
      <c r="K1273"/>
      <c r="L1273"/>
    </row>
    <row r="1274" spans="11:12" x14ac:dyDescent="0.2">
      <c r="K1274"/>
      <c r="L1274"/>
    </row>
    <row r="1275" spans="11:12" x14ac:dyDescent="0.2">
      <c r="K1275"/>
      <c r="L1275"/>
    </row>
  </sheetData>
  <conditionalFormatting sqref="F4:F26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A3905-D228-4FBB-A2F2-6D0CC90DFBFB}">
  <sheetPr>
    <tabColor theme="9" tint="0.79998168889431442"/>
  </sheetPr>
  <dimension ref="A1:D270"/>
  <sheetViews>
    <sheetView workbookViewId="0">
      <selection activeCell="D28" sqref="D28"/>
    </sheetView>
  </sheetViews>
  <sheetFormatPr defaultRowHeight="12.75" x14ac:dyDescent="0.2"/>
  <cols>
    <col min="1" max="1" width="14.42578125" bestFit="1" customWidth="1"/>
    <col min="2" max="2" width="13" bestFit="1" customWidth="1"/>
    <col min="3" max="3" width="26.42578125" style="2" bestFit="1" customWidth="1"/>
    <col min="4" max="4" width="31" style="2" bestFit="1" customWidth="1"/>
  </cols>
  <sheetData>
    <row r="1" spans="1:4" x14ac:dyDescent="0.2">
      <c r="A1" s="3" t="s">
        <v>73</v>
      </c>
      <c r="B1" t="s">
        <v>70</v>
      </c>
      <c r="D1"/>
    </row>
    <row r="2" spans="1:4" x14ac:dyDescent="0.2">
      <c r="D2"/>
    </row>
    <row r="3" spans="1:4" x14ac:dyDescent="0.2">
      <c r="A3" s="3" t="s">
        <v>127</v>
      </c>
      <c r="B3" s="3" t="s">
        <v>3</v>
      </c>
      <c r="C3" t="s">
        <v>123</v>
      </c>
      <c r="D3"/>
    </row>
    <row r="4" spans="1:4" x14ac:dyDescent="0.2">
      <c r="A4" t="s">
        <v>202</v>
      </c>
      <c r="B4">
        <v>1</v>
      </c>
      <c r="C4" s="46">
        <v>-61000.423093584701</v>
      </c>
      <c r="D4"/>
    </row>
    <row r="5" spans="1:4" x14ac:dyDescent="0.2">
      <c r="A5" t="s">
        <v>206</v>
      </c>
      <c r="B5">
        <v>1</v>
      </c>
      <c r="C5" s="46">
        <v>-39096.832227331579</v>
      </c>
      <c r="D5"/>
    </row>
    <row r="6" spans="1:4" x14ac:dyDescent="0.2">
      <c r="A6" t="s">
        <v>199</v>
      </c>
      <c r="B6">
        <v>1</v>
      </c>
      <c r="C6" s="46">
        <v>58627.683707657336</v>
      </c>
      <c r="D6"/>
    </row>
    <row r="7" spans="1:4" x14ac:dyDescent="0.2">
      <c r="A7" t="s">
        <v>208</v>
      </c>
      <c r="B7">
        <v>1</v>
      </c>
      <c r="C7" s="46">
        <v>-58627.683707657336</v>
      </c>
      <c r="D7"/>
    </row>
    <row r="8" spans="1:4" x14ac:dyDescent="0.2">
      <c r="A8" t="s">
        <v>204</v>
      </c>
      <c r="B8">
        <v>1</v>
      </c>
      <c r="C8" s="46">
        <v>-166439.56415859103</v>
      </c>
      <c r="D8"/>
    </row>
    <row r="9" spans="1:4" x14ac:dyDescent="0.2">
      <c r="A9" t="s">
        <v>204</v>
      </c>
      <c r="B9">
        <v>2</v>
      </c>
      <c r="C9" s="46">
        <v>-62668.185911497458</v>
      </c>
      <c r="D9"/>
    </row>
    <row r="10" spans="1:4" x14ac:dyDescent="0.2">
      <c r="A10" t="s">
        <v>203</v>
      </c>
      <c r="B10">
        <v>3</v>
      </c>
      <c r="C10" s="46">
        <v>-116670.43946427312</v>
      </c>
      <c r="D10"/>
    </row>
    <row r="11" spans="1:4" x14ac:dyDescent="0.2">
      <c r="A11" t="s">
        <v>307</v>
      </c>
      <c r="B11">
        <v>1</v>
      </c>
      <c r="C11" s="46">
        <v>30725.295003019135</v>
      </c>
      <c r="D11"/>
    </row>
    <row r="12" spans="1:4" x14ac:dyDescent="0.2">
      <c r="A12" t="s">
        <v>307</v>
      </c>
      <c r="B12">
        <v>2</v>
      </c>
      <c r="C12" s="46">
        <v>-50961.262747114408</v>
      </c>
      <c r="D12"/>
    </row>
    <row r="13" spans="1:4" x14ac:dyDescent="0.2">
      <c r="A13" t="s">
        <v>300</v>
      </c>
      <c r="B13">
        <v>1</v>
      </c>
      <c r="C13" s="46">
        <v>127589.76203709867</v>
      </c>
      <c r="D13"/>
    </row>
    <row r="14" spans="1:4" x14ac:dyDescent="0.2">
      <c r="A14" t="s">
        <v>300</v>
      </c>
      <c r="B14">
        <v>2</v>
      </c>
      <c r="C14" s="46">
        <v>28254.878318986754</v>
      </c>
      <c r="D14"/>
    </row>
    <row r="15" spans="1:4" x14ac:dyDescent="0.2">
      <c r="A15" t="s">
        <v>298</v>
      </c>
      <c r="B15">
        <v>1</v>
      </c>
      <c r="C15" s="46">
        <v>38849.802121492372</v>
      </c>
      <c r="D15"/>
    </row>
    <row r="16" spans="1:4" x14ac:dyDescent="0.2">
      <c r="A16" t="s">
        <v>298</v>
      </c>
      <c r="B16">
        <v>2</v>
      </c>
      <c r="C16" s="46">
        <v>34413.307592510704</v>
      </c>
      <c r="D16"/>
    </row>
    <row r="17" spans="1:4" x14ac:dyDescent="0.2">
      <c r="A17" t="s">
        <v>276</v>
      </c>
      <c r="B17">
        <v>1</v>
      </c>
      <c r="C17" s="46">
        <v>-116031.18140687412</v>
      </c>
      <c r="D17"/>
    </row>
    <row r="18" spans="1:4" x14ac:dyDescent="0.2">
      <c r="A18" t="s">
        <v>276</v>
      </c>
      <c r="B18">
        <v>3</v>
      </c>
      <c r="C18" s="46">
        <v>-297809.16737186769</v>
      </c>
      <c r="D18"/>
    </row>
    <row r="19" spans="1:4" x14ac:dyDescent="0.2">
      <c r="A19" t="s">
        <v>277</v>
      </c>
      <c r="B19">
        <v>1</v>
      </c>
      <c r="C19" s="46">
        <v>-12016.422300369082</v>
      </c>
      <c r="D19"/>
    </row>
    <row r="20" spans="1:4" x14ac:dyDescent="0.2">
      <c r="A20" t="s">
        <v>277</v>
      </c>
      <c r="B20">
        <v>3</v>
      </c>
      <c r="C20" s="46">
        <v>9691.7701356084999</v>
      </c>
      <c r="D20"/>
    </row>
    <row r="21" spans="1:4" x14ac:dyDescent="0.2">
      <c r="A21" t="s">
        <v>279</v>
      </c>
      <c r="B21">
        <v>1</v>
      </c>
      <c r="C21" s="46">
        <v>102699.7394871197</v>
      </c>
      <c r="D21"/>
    </row>
    <row r="22" spans="1:4" x14ac:dyDescent="0.2">
      <c r="A22" t="s">
        <v>279</v>
      </c>
      <c r="B22">
        <v>3</v>
      </c>
      <c r="C22" s="46">
        <v>324657.42562231061</v>
      </c>
      <c r="D22"/>
    </row>
    <row r="23" spans="1:4" x14ac:dyDescent="0.2">
      <c r="A23" t="s">
        <v>278</v>
      </c>
      <c r="B23">
        <v>1</v>
      </c>
      <c r="C23" s="46">
        <v>22252.490980289189</v>
      </c>
      <c r="D23"/>
    </row>
    <row r="24" spans="1:4" x14ac:dyDescent="0.2">
      <c r="A24" t="s">
        <v>278</v>
      </c>
      <c r="B24">
        <v>3</v>
      </c>
      <c r="C24" s="46">
        <v>70345.226496416217</v>
      </c>
      <c r="D24"/>
    </row>
    <row r="25" spans="1:4" x14ac:dyDescent="0.2">
      <c r="A25" t="s">
        <v>292</v>
      </c>
      <c r="B25">
        <v>1</v>
      </c>
      <c r="C25" s="46">
        <v>3095.3732398343141</v>
      </c>
      <c r="D25"/>
    </row>
    <row r="26" spans="1:4" x14ac:dyDescent="0.2">
      <c r="A26" t="s">
        <v>292</v>
      </c>
      <c r="B26">
        <v>3</v>
      </c>
      <c r="C26" s="46">
        <v>9785.1845818054426</v>
      </c>
      <c r="D26"/>
    </row>
    <row r="27" spans="1:4" x14ac:dyDescent="0.2">
      <c r="A27" t="s">
        <v>189</v>
      </c>
      <c r="B27">
        <v>1</v>
      </c>
      <c r="C27" s="46">
        <v>9593.994512049605</v>
      </c>
      <c r="D27"/>
    </row>
    <row r="28" spans="1:4" x14ac:dyDescent="0.2">
      <c r="A28" t="s">
        <v>293</v>
      </c>
      <c r="B28">
        <v>1</v>
      </c>
      <c r="C28" s="46">
        <v>59777.96580584754</v>
      </c>
      <c r="D28"/>
    </row>
    <row r="29" spans="1:4" x14ac:dyDescent="0.2">
      <c r="A29" t="s">
        <v>45</v>
      </c>
      <c r="C29" s="46">
        <v>-50961.262747114415</v>
      </c>
      <c r="D29"/>
    </row>
    <row r="30" spans="1:4" x14ac:dyDescent="0.2">
      <c r="C30"/>
      <c r="D30"/>
    </row>
    <row r="31" spans="1:4" x14ac:dyDescent="0.2">
      <c r="C31"/>
      <c r="D31"/>
    </row>
    <row r="32" spans="1:4" x14ac:dyDescent="0.2">
      <c r="C32"/>
      <c r="D32"/>
    </row>
    <row r="33" spans="3:4" x14ac:dyDescent="0.2">
      <c r="C33"/>
      <c r="D33"/>
    </row>
    <row r="34" spans="3:4" x14ac:dyDescent="0.2">
      <c r="C34"/>
      <c r="D34"/>
    </row>
    <row r="35" spans="3:4" x14ac:dyDescent="0.2">
      <c r="C35"/>
      <c r="D35"/>
    </row>
    <row r="36" spans="3:4" x14ac:dyDescent="0.2">
      <c r="C36"/>
      <c r="D36"/>
    </row>
    <row r="37" spans="3:4" x14ac:dyDescent="0.2">
      <c r="C37"/>
      <c r="D37"/>
    </row>
    <row r="38" spans="3:4" x14ac:dyDescent="0.2">
      <c r="C38"/>
      <c r="D38"/>
    </row>
    <row r="39" spans="3:4" x14ac:dyDescent="0.2">
      <c r="C39"/>
      <c r="D39"/>
    </row>
    <row r="40" spans="3:4" x14ac:dyDescent="0.2">
      <c r="C40"/>
      <c r="D40"/>
    </row>
    <row r="41" spans="3:4" x14ac:dyDescent="0.2">
      <c r="C41"/>
      <c r="D41"/>
    </row>
    <row r="42" spans="3:4" x14ac:dyDescent="0.2">
      <c r="C42"/>
      <c r="D42"/>
    </row>
    <row r="43" spans="3:4" x14ac:dyDescent="0.2">
      <c r="C43"/>
      <c r="D43"/>
    </row>
    <row r="44" spans="3:4" x14ac:dyDescent="0.2">
      <c r="C44"/>
      <c r="D44"/>
    </row>
    <row r="45" spans="3:4" x14ac:dyDescent="0.2">
      <c r="C45"/>
      <c r="D45"/>
    </row>
    <row r="46" spans="3:4" x14ac:dyDescent="0.2">
      <c r="C46"/>
      <c r="D46"/>
    </row>
    <row r="47" spans="3:4" x14ac:dyDescent="0.2">
      <c r="C47"/>
      <c r="D47"/>
    </row>
    <row r="48" spans="3:4" x14ac:dyDescent="0.2">
      <c r="C48"/>
      <c r="D48"/>
    </row>
    <row r="49" spans="3:4" x14ac:dyDescent="0.2">
      <c r="C49"/>
      <c r="D49"/>
    </row>
    <row r="50" spans="3:4" x14ac:dyDescent="0.2">
      <c r="C50"/>
      <c r="D50"/>
    </row>
    <row r="51" spans="3:4" x14ac:dyDescent="0.2">
      <c r="C51"/>
      <c r="D51"/>
    </row>
    <row r="52" spans="3:4" x14ac:dyDescent="0.2">
      <c r="C52"/>
      <c r="D52"/>
    </row>
    <row r="53" spans="3:4" x14ac:dyDescent="0.2">
      <c r="C53"/>
      <c r="D53"/>
    </row>
    <row r="54" spans="3:4" x14ac:dyDescent="0.2">
      <c r="C54"/>
      <c r="D54"/>
    </row>
    <row r="55" spans="3:4" x14ac:dyDescent="0.2">
      <c r="C55"/>
      <c r="D55"/>
    </row>
    <row r="56" spans="3:4" x14ac:dyDescent="0.2">
      <c r="C56"/>
      <c r="D56"/>
    </row>
    <row r="57" spans="3:4" x14ac:dyDescent="0.2">
      <c r="C57"/>
      <c r="D57"/>
    </row>
    <row r="58" spans="3:4" x14ac:dyDescent="0.2">
      <c r="C58"/>
      <c r="D58"/>
    </row>
    <row r="59" spans="3:4" x14ac:dyDescent="0.2">
      <c r="C59"/>
      <c r="D59"/>
    </row>
    <row r="60" spans="3:4" x14ac:dyDescent="0.2">
      <c r="C60"/>
      <c r="D60"/>
    </row>
    <row r="61" spans="3:4" x14ac:dyDescent="0.2">
      <c r="C61"/>
      <c r="D61"/>
    </row>
    <row r="62" spans="3:4" x14ac:dyDescent="0.2">
      <c r="C62"/>
      <c r="D62"/>
    </row>
    <row r="63" spans="3:4" x14ac:dyDescent="0.2">
      <c r="C63"/>
      <c r="D63"/>
    </row>
    <row r="64" spans="3:4" x14ac:dyDescent="0.2">
      <c r="C64"/>
      <c r="D64"/>
    </row>
    <row r="65" spans="3:4" x14ac:dyDescent="0.2">
      <c r="C65"/>
      <c r="D65"/>
    </row>
    <row r="66" spans="3:4" x14ac:dyDescent="0.2">
      <c r="C66"/>
      <c r="D66"/>
    </row>
    <row r="67" spans="3:4" x14ac:dyDescent="0.2">
      <c r="C67"/>
      <c r="D67"/>
    </row>
    <row r="68" spans="3:4" x14ac:dyDescent="0.2">
      <c r="C68"/>
      <c r="D68"/>
    </row>
    <row r="69" spans="3:4" x14ac:dyDescent="0.2">
      <c r="C69"/>
      <c r="D69"/>
    </row>
    <row r="70" spans="3:4" x14ac:dyDescent="0.2">
      <c r="C70"/>
      <c r="D70"/>
    </row>
    <row r="71" spans="3:4" x14ac:dyDescent="0.2">
      <c r="C71"/>
      <c r="D71"/>
    </row>
    <row r="72" spans="3:4" x14ac:dyDescent="0.2">
      <c r="C72"/>
      <c r="D72"/>
    </row>
    <row r="73" spans="3:4" x14ac:dyDescent="0.2">
      <c r="C73"/>
      <c r="D73"/>
    </row>
    <row r="74" spans="3:4" x14ac:dyDescent="0.2">
      <c r="C74"/>
      <c r="D74"/>
    </row>
    <row r="75" spans="3:4" x14ac:dyDescent="0.2">
      <c r="C75"/>
      <c r="D75"/>
    </row>
    <row r="76" spans="3:4" x14ac:dyDescent="0.2">
      <c r="C76"/>
      <c r="D76"/>
    </row>
    <row r="77" spans="3:4" x14ac:dyDescent="0.2">
      <c r="C77"/>
      <c r="D77"/>
    </row>
    <row r="78" spans="3:4" x14ac:dyDescent="0.2">
      <c r="D78"/>
    </row>
    <row r="79" spans="3:4" x14ac:dyDescent="0.2">
      <c r="D79"/>
    </row>
    <row r="80" spans="3:4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  <row r="107" spans="4:4" x14ac:dyDescent="0.2">
      <c r="D107"/>
    </row>
    <row r="108" spans="4:4" x14ac:dyDescent="0.2">
      <c r="D108"/>
    </row>
    <row r="109" spans="4:4" x14ac:dyDescent="0.2">
      <c r="D109"/>
    </row>
    <row r="110" spans="4:4" x14ac:dyDescent="0.2">
      <c r="D110"/>
    </row>
    <row r="111" spans="4:4" x14ac:dyDescent="0.2">
      <c r="D111"/>
    </row>
    <row r="112" spans="4:4" x14ac:dyDescent="0.2">
      <c r="D112"/>
    </row>
    <row r="113" spans="4:4" x14ac:dyDescent="0.2">
      <c r="D113"/>
    </row>
    <row r="114" spans="4:4" x14ac:dyDescent="0.2">
      <c r="D114"/>
    </row>
    <row r="115" spans="4:4" x14ac:dyDescent="0.2">
      <c r="D115"/>
    </row>
    <row r="116" spans="4:4" x14ac:dyDescent="0.2">
      <c r="D116"/>
    </row>
    <row r="117" spans="4:4" x14ac:dyDescent="0.2">
      <c r="D117"/>
    </row>
    <row r="118" spans="4:4" x14ac:dyDescent="0.2">
      <c r="D118"/>
    </row>
    <row r="119" spans="4:4" x14ac:dyDescent="0.2">
      <c r="D119"/>
    </row>
    <row r="120" spans="4:4" x14ac:dyDescent="0.2">
      <c r="D120"/>
    </row>
    <row r="121" spans="4:4" x14ac:dyDescent="0.2">
      <c r="D121"/>
    </row>
    <row r="122" spans="4:4" x14ac:dyDescent="0.2">
      <c r="D122"/>
    </row>
    <row r="123" spans="4:4" x14ac:dyDescent="0.2">
      <c r="D123"/>
    </row>
    <row r="124" spans="4:4" x14ac:dyDescent="0.2">
      <c r="D124"/>
    </row>
    <row r="125" spans="4:4" x14ac:dyDescent="0.2">
      <c r="D125"/>
    </row>
    <row r="126" spans="4:4" x14ac:dyDescent="0.2">
      <c r="D126"/>
    </row>
    <row r="127" spans="4:4" x14ac:dyDescent="0.2">
      <c r="D127"/>
    </row>
    <row r="128" spans="4:4" x14ac:dyDescent="0.2">
      <c r="D128"/>
    </row>
    <row r="129" spans="4:4" x14ac:dyDescent="0.2">
      <c r="D129"/>
    </row>
    <row r="130" spans="4:4" x14ac:dyDescent="0.2">
      <c r="D130"/>
    </row>
    <row r="131" spans="4:4" x14ac:dyDescent="0.2">
      <c r="D131"/>
    </row>
    <row r="132" spans="4:4" x14ac:dyDescent="0.2">
      <c r="D132"/>
    </row>
    <row r="133" spans="4:4" x14ac:dyDescent="0.2">
      <c r="D133"/>
    </row>
    <row r="134" spans="4:4" x14ac:dyDescent="0.2">
      <c r="D134"/>
    </row>
    <row r="135" spans="4:4" x14ac:dyDescent="0.2">
      <c r="D135"/>
    </row>
    <row r="136" spans="4:4" x14ac:dyDescent="0.2">
      <c r="D136"/>
    </row>
    <row r="137" spans="4:4" x14ac:dyDescent="0.2">
      <c r="D137"/>
    </row>
    <row r="138" spans="4:4" x14ac:dyDescent="0.2">
      <c r="D138"/>
    </row>
    <row r="139" spans="4:4" x14ac:dyDescent="0.2">
      <c r="D139"/>
    </row>
    <row r="140" spans="4:4" x14ac:dyDescent="0.2">
      <c r="D140"/>
    </row>
    <row r="141" spans="4:4" x14ac:dyDescent="0.2">
      <c r="D141"/>
    </row>
    <row r="142" spans="4:4" x14ac:dyDescent="0.2">
      <c r="D142"/>
    </row>
    <row r="143" spans="4:4" x14ac:dyDescent="0.2">
      <c r="D143"/>
    </row>
    <row r="144" spans="4:4" x14ac:dyDescent="0.2">
      <c r="D144"/>
    </row>
    <row r="145" spans="4:4" x14ac:dyDescent="0.2">
      <c r="D145"/>
    </row>
    <row r="146" spans="4:4" x14ac:dyDescent="0.2">
      <c r="D146"/>
    </row>
    <row r="147" spans="4:4" x14ac:dyDescent="0.2">
      <c r="D147"/>
    </row>
    <row r="148" spans="4:4" x14ac:dyDescent="0.2">
      <c r="D148"/>
    </row>
    <row r="149" spans="4:4" x14ac:dyDescent="0.2">
      <c r="D149"/>
    </row>
    <row r="150" spans="4:4" x14ac:dyDescent="0.2">
      <c r="D150"/>
    </row>
    <row r="151" spans="4:4" x14ac:dyDescent="0.2">
      <c r="D151"/>
    </row>
    <row r="152" spans="4:4" x14ac:dyDescent="0.2">
      <c r="D152"/>
    </row>
    <row r="153" spans="4:4" x14ac:dyDescent="0.2">
      <c r="D153"/>
    </row>
    <row r="154" spans="4:4" x14ac:dyDescent="0.2">
      <c r="D154"/>
    </row>
    <row r="155" spans="4:4" x14ac:dyDescent="0.2">
      <c r="D155"/>
    </row>
    <row r="156" spans="4:4" x14ac:dyDescent="0.2">
      <c r="D156"/>
    </row>
    <row r="157" spans="4:4" x14ac:dyDescent="0.2">
      <c r="D157"/>
    </row>
    <row r="158" spans="4:4" x14ac:dyDescent="0.2">
      <c r="D158"/>
    </row>
    <row r="159" spans="4:4" x14ac:dyDescent="0.2">
      <c r="D159"/>
    </row>
    <row r="160" spans="4:4" x14ac:dyDescent="0.2">
      <c r="D160"/>
    </row>
    <row r="161" spans="4:4" x14ac:dyDescent="0.2">
      <c r="D161"/>
    </row>
    <row r="162" spans="4:4" x14ac:dyDescent="0.2">
      <c r="D162"/>
    </row>
    <row r="163" spans="4:4" x14ac:dyDescent="0.2">
      <c r="D163"/>
    </row>
    <row r="164" spans="4:4" x14ac:dyDescent="0.2">
      <c r="D164"/>
    </row>
    <row r="165" spans="4:4" x14ac:dyDescent="0.2">
      <c r="D165"/>
    </row>
    <row r="166" spans="4:4" x14ac:dyDescent="0.2">
      <c r="D166"/>
    </row>
    <row r="167" spans="4:4" x14ac:dyDescent="0.2">
      <c r="D167"/>
    </row>
    <row r="168" spans="4:4" x14ac:dyDescent="0.2">
      <c r="D168"/>
    </row>
    <row r="169" spans="4:4" x14ac:dyDescent="0.2">
      <c r="D169"/>
    </row>
    <row r="170" spans="4:4" x14ac:dyDescent="0.2">
      <c r="D170"/>
    </row>
    <row r="171" spans="4:4" x14ac:dyDescent="0.2">
      <c r="D171"/>
    </row>
    <row r="172" spans="4:4" x14ac:dyDescent="0.2">
      <c r="D172"/>
    </row>
    <row r="173" spans="4:4" x14ac:dyDescent="0.2">
      <c r="D173"/>
    </row>
    <row r="174" spans="4:4" x14ac:dyDescent="0.2">
      <c r="D174"/>
    </row>
    <row r="175" spans="4:4" x14ac:dyDescent="0.2">
      <c r="D175"/>
    </row>
    <row r="176" spans="4:4" x14ac:dyDescent="0.2">
      <c r="D176"/>
    </row>
    <row r="177" spans="4:4" x14ac:dyDescent="0.2">
      <c r="D177"/>
    </row>
    <row r="178" spans="4:4" x14ac:dyDescent="0.2">
      <c r="D178"/>
    </row>
    <row r="179" spans="4:4" x14ac:dyDescent="0.2">
      <c r="D179"/>
    </row>
    <row r="180" spans="4:4" x14ac:dyDescent="0.2">
      <c r="D180"/>
    </row>
    <row r="181" spans="4:4" x14ac:dyDescent="0.2">
      <c r="D181"/>
    </row>
    <row r="182" spans="4:4" x14ac:dyDescent="0.2">
      <c r="D182"/>
    </row>
    <row r="183" spans="4:4" x14ac:dyDescent="0.2">
      <c r="D183"/>
    </row>
    <row r="184" spans="4:4" x14ac:dyDescent="0.2">
      <c r="D184"/>
    </row>
    <row r="185" spans="4:4" x14ac:dyDescent="0.2">
      <c r="D185"/>
    </row>
    <row r="186" spans="4:4" x14ac:dyDescent="0.2">
      <c r="D186"/>
    </row>
    <row r="187" spans="4:4" x14ac:dyDescent="0.2">
      <c r="D187"/>
    </row>
    <row r="188" spans="4:4" x14ac:dyDescent="0.2">
      <c r="D188"/>
    </row>
    <row r="189" spans="4:4" x14ac:dyDescent="0.2">
      <c r="D189"/>
    </row>
    <row r="190" spans="4:4" x14ac:dyDescent="0.2">
      <c r="D190"/>
    </row>
    <row r="191" spans="4:4" x14ac:dyDescent="0.2">
      <c r="D191"/>
    </row>
    <row r="192" spans="4:4" x14ac:dyDescent="0.2">
      <c r="D192"/>
    </row>
    <row r="193" spans="4:4" x14ac:dyDescent="0.2">
      <c r="D193"/>
    </row>
    <row r="194" spans="4:4" x14ac:dyDescent="0.2">
      <c r="D194"/>
    </row>
    <row r="195" spans="4:4" x14ac:dyDescent="0.2">
      <c r="D195"/>
    </row>
    <row r="196" spans="4:4" x14ac:dyDescent="0.2">
      <c r="D196"/>
    </row>
    <row r="197" spans="4:4" x14ac:dyDescent="0.2">
      <c r="D197"/>
    </row>
    <row r="198" spans="4:4" x14ac:dyDescent="0.2">
      <c r="D198"/>
    </row>
    <row r="199" spans="4:4" x14ac:dyDescent="0.2">
      <c r="D199"/>
    </row>
    <row r="200" spans="4:4" x14ac:dyDescent="0.2">
      <c r="D200"/>
    </row>
    <row r="201" spans="4:4" x14ac:dyDescent="0.2">
      <c r="D201"/>
    </row>
    <row r="202" spans="4:4" x14ac:dyDescent="0.2">
      <c r="D202"/>
    </row>
    <row r="203" spans="4:4" x14ac:dyDescent="0.2">
      <c r="D203"/>
    </row>
    <row r="204" spans="4:4" x14ac:dyDescent="0.2">
      <c r="D204"/>
    </row>
    <row r="205" spans="4:4" x14ac:dyDescent="0.2">
      <c r="D205"/>
    </row>
    <row r="206" spans="4:4" x14ac:dyDescent="0.2">
      <c r="D206"/>
    </row>
    <row r="207" spans="4:4" x14ac:dyDescent="0.2">
      <c r="D207"/>
    </row>
    <row r="208" spans="4:4" x14ac:dyDescent="0.2">
      <c r="D208"/>
    </row>
    <row r="209" spans="4:4" x14ac:dyDescent="0.2">
      <c r="D209"/>
    </row>
    <row r="210" spans="4:4" x14ac:dyDescent="0.2">
      <c r="D210"/>
    </row>
    <row r="211" spans="4:4" x14ac:dyDescent="0.2">
      <c r="D211"/>
    </row>
    <row r="212" spans="4:4" x14ac:dyDescent="0.2">
      <c r="D212"/>
    </row>
    <row r="213" spans="4:4" x14ac:dyDescent="0.2">
      <c r="D213"/>
    </row>
    <row r="214" spans="4:4" x14ac:dyDescent="0.2">
      <c r="D214"/>
    </row>
    <row r="215" spans="4:4" x14ac:dyDescent="0.2">
      <c r="D215"/>
    </row>
    <row r="216" spans="4:4" x14ac:dyDescent="0.2">
      <c r="D216"/>
    </row>
    <row r="217" spans="4:4" x14ac:dyDescent="0.2">
      <c r="D217"/>
    </row>
    <row r="218" spans="4:4" x14ac:dyDescent="0.2">
      <c r="D218"/>
    </row>
    <row r="219" spans="4:4" x14ac:dyDescent="0.2">
      <c r="D219"/>
    </row>
    <row r="220" spans="4:4" x14ac:dyDescent="0.2">
      <c r="D220"/>
    </row>
    <row r="221" spans="4:4" x14ac:dyDescent="0.2">
      <c r="D221"/>
    </row>
    <row r="222" spans="4:4" x14ac:dyDescent="0.2">
      <c r="D222"/>
    </row>
    <row r="223" spans="4:4" x14ac:dyDescent="0.2">
      <c r="D223"/>
    </row>
    <row r="224" spans="4:4" x14ac:dyDescent="0.2">
      <c r="D224"/>
    </row>
    <row r="225" spans="4:4" x14ac:dyDescent="0.2">
      <c r="D225"/>
    </row>
    <row r="226" spans="4:4" x14ac:dyDescent="0.2">
      <c r="D226"/>
    </row>
    <row r="227" spans="4:4" x14ac:dyDescent="0.2">
      <c r="D227"/>
    </row>
    <row r="228" spans="4:4" x14ac:dyDescent="0.2">
      <c r="D228"/>
    </row>
    <row r="229" spans="4:4" x14ac:dyDescent="0.2">
      <c r="D229"/>
    </row>
    <row r="230" spans="4:4" x14ac:dyDescent="0.2">
      <c r="D230"/>
    </row>
    <row r="231" spans="4:4" x14ac:dyDescent="0.2">
      <c r="D231"/>
    </row>
    <row r="232" spans="4:4" x14ac:dyDescent="0.2">
      <c r="D232"/>
    </row>
    <row r="233" spans="4:4" x14ac:dyDescent="0.2">
      <c r="D233"/>
    </row>
    <row r="234" spans="4:4" x14ac:dyDescent="0.2">
      <c r="D234"/>
    </row>
    <row r="235" spans="4:4" x14ac:dyDescent="0.2">
      <c r="D235"/>
    </row>
    <row r="236" spans="4:4" x14ac:dyDescent="0.2">
      <c r="D236"/>
    </row>
    <row r="237" spans="4:4" x14ac:dyDescent="0.2">
      <c r="D237"/>
    </row>
    <row r="238" spans="4:4" x14ac:dyDescent="0.2">
      <c r="D238"/>
    </row>
    <row r="239" spans="4:4" x14ac:dyDescent="0.2">
      <c r="D239"/>
    </row>
    <row r="240" spans="4:4" x14ac:dyDescent="0.2">
      <c r="D240"/>
    </row>
    <row r="241" spans="4:4" x14ac:dyDescent="0.2">
      <c r="D241"/>
    </row>
    <row r="242" spans="4:4" x14ac:dyDescent="0.2">
      <c r="D242"/>
    </row>
    <row r="243" spans="4:4" x14ac:dyDescent="0.2">
      <c r="D243"/>
    </row>
    <row r="244" spans="4:4" x14ac:dyDescent="0.2">
      <c r="D244"/>
    </row>
    <row r="245" spans="4:4" x14ac:dyDescent="0.2">
      <c r="D245"/>
    </row>
    <row r="246" spans="4:4" x14ac:dyDescent="0.2">
      <c r="D246"/>
    </row>
    <row r="247" spans="4:4" x14ac:dyDescent="0.2">
      <c r="D247"/>
    </row>
    <row r="248" spans="4:4" x14ac:dyDescent="0.2">
      <c r="D248"/>
    </row>
    <row r="249" spans="4:4" x14ac:dyDescent="0.2">
      <c r="D249"/>
    </row>
    <row r="250" spans="4:4" x14ac:dyDescent="0.2">
      <c r="D250"/>
    </row>
    <row r="251" spans="4:4" x14ac:dyDescent="0.2">
      <c r="D251"/>
    </row>
    <row r="252" spans="4:4" x14ac:dyDescent="0.2">
      <c r="D252"/>
    </row>
    <row r="253" spans="4:4" x14ac:dyDescent="0.2">
      <c r="D253"/>
    </row>
    <row r="254" spans="4:4" x14ac:dyDescent="0.2">
      <c r="D254"/>
    </row>
    <row r="255" spans="4:4" x14ac:dyDescent="0.2">
      <c r="D255"/>
    </row>
    <row r="256" spans="4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8EBAA-F198-4E46-A970-0FF1059B4346}">
  <sheetPr>
    <tabColor theme="9" tint="0.59999389629810485"/>
  </sheetPr>
  <dimension ref="A1:G779"/>
  <sheetViews>
    <sheetView zoomScaleNormal="100" workbookViewId="0">
      <pane ySplit="1" topLeftCell="A716" activePane="bottomLeft" state="frozen"/>
      <selection activeCell="I4" sqref="I4"/>
      <selection pane="bottomLeft" activeCell="H749" sqref="H749"/>
    </sheetView>
  </sheetViews>
  <sheetFormatPr defaultColWidth="11.5703125" defaultRowHeight="12.75" x14ac:dyDescent="0.2"/>
  <cols>
    <col min="1" max="1" width="13.7109375" customWidth="1"/>
    <col min="2" max="2" width="10.28515625" style="1" bestFit="1" customWidth="1"/>
    <col min="3" max="3" width="11.85546875" style="2" bestFit="1" customWidth="1"/>
    <col min="4" max="4" width="9.28515625" bestFit="1" customWidth="1"/>
  </cols>
  <sheetData>
    <row r="1" spans="1:7" x14ac:dyDescent="0.2">
      <c r="A1" s="9" t="s">
        <v>0</v>
      </c>
      <c r="B1" s="26" t="s">
        <v>1</v>
      </c>
      <c r="C1" s="27" t="s">
        <v>2</v>
      </c>
      <c r="D1" s="24" t="s">
        <v>3</v>
      </c>
      <c r="F1" s="2"/>
      <c r="G1" s="2"/>
    </row>
    <row r="2" spans="1:7" x14ac:dyDescent="0.2">
      <c r="A2" t="s">
        <v>4</v>
      </c>
      <c r="B2" t="s">
        <v>203</v>
      </c>
      <c r="C2" s="2">
        <v>7525.5704278898902</v>
      </c>
      <c r="D2">
        <v>1</v>
      </c>
    </row>
    <row r="3" spans="1:7" x14ac:dyDescent="0.2">
      <c r="A3" t="s">
        <v>5</v>
      </c>
      <c r="B3" t="s">
        <v>203</v>
      </c>
      <c r="C3" s="2">
        <v>419803.42413472541</v>
      </c>
      <c r="D3">
        <v>1</v>
      </c>
    </row>
    <row r="4" spans="1:7" x14ac:dyDescent="0.2">
      <c r="A4" t="s">
        <v>6</v>
      </c>
      <c r="B4" t="s">
        <v>203</v>
      </c>
      <c r="C4" s="2">
        <v>40832.224129513132</v>
      </c>
      <c r="D4">
        <v>3</v>
      </c>
    </row>
    <row r="5" spans="1:7" x14ac:dyDescent="0.2">
      <c r="A5" t="s">
        <v>7</v>
      </c>
      <c r="B5" t="s">
        <v>203</v>
      </c>
      <c r="C5" s="2">
        <v>46265.706786050177</v>
      </c>
      <c r="D5">
        <v>2</v>
      </c>
    </row>
    <row r="6" spans="1:7" x14ac:dyDescent="0.2">
      <c r="A6" t="s">
        <v>8</v>
      </c>
      <c r="B6" t="s">
        <v>203</v>
      </c>
      <c r="C6" s="2">
        <v>51143.883091148411</v>
      </c>
      <c r="D6">
        <v>1</v>
      </c>
    </row>
    <row r="7" spans="1:7" x14ac:dyDescent="0.2">
      <c r="A7" t="s">
        <v>9</v>
      </c>
      <c r="B7" t="s">
        <v>203</v>
      </c>
      <c r="C7" s="2">
        <v>2420.4865442125988</v>
      </c>
      <c r="D7">
        <v>3</v>
      </c>
    </row>
    <row r="8" spans="1:7" x14ac:dyDescent="0.2">
      <c r="A8" t="s">
        <v>10</v>
      </c>
      <c r="B8" t="s">
        <v>203</v>
      </c>
      <c r="C8" s="2">
        <v>34558.300597925052</v>
      </c>
      <c r="D8">
        <v>2</v>
      </c>
    </row>
    <row r="9" spans="1:7" x14ac:dyDescent="0.2">
      <c r="A9" t="s">
        <v>11</v>
      </c>
      <c r="B9" t="s">
        <v>203</v>
      </c>
      <c r="C9" s="2">
        <v>5603.7172596243954</v>
      </c>
      <c r="D9">
        <v>1</v>
      </c>
    </row>
    <row r="10" spans="1:7" x14ac:dyDescent="0.2">
      <c r="A10" t="s">
        <v>12</v>
      </c>
      <c r="B10" t="s">
        <v>203</v>
      </c>
      <c r="C10" s="2">
        <v>1722.3296883733633</v>
      </c>
      <c r="D10">
        <v>3</v>
      </c>
    </row>
    <row r="11" spans="1:7" x14ac:dyDescent="0.2">
      <c r="A11" t="s">
        <v>13</v>
      </c>
      <c r="B11" t="s">
        <v>203</v>
      </c>
      <c r="C11" s="2">
        <v>5483.8971397763489</v>
      </c>
      <c r="D11">
        <v>2</v>
      </c>
    </row>
    <row r="12" spans="1:7" x14ac:dyDescent="0.2">
      <c r="A12" t="s">
        <v>14</v>
      </c>
      <c r="B12" t="s">
        <v>203</v>
      </c>
      <c r="C12" s="2">
        <v>47391.074841829344</v>
      </c>
      <c r="D12">
        <v>1</v>
      </c>
    </row>
    <row r="13" spans="1:7" x14ac:dyDescent="0.2">
      <c r="A13" t="s">
        <v>15</v>
      </c>
      <c r="B13" t="s">
        <v>203</v>
      </c>
      <c r="C13" s="2">
        <v>7914.4990297429049</v>
      </c>
      <c r="D13">
        <v>3</v>
      </c>
    </row>
    <row r="14" spans="1:7" x14ac:dyDescent="0.2">
      <c r="A14" t="s">
        <v>16</v>
      </c>
      <c r="B14" t="s">
        <v>203</v>
      </c>
      <c r="C14" s="2">
        <v>30852.307703023271</v>
      </c>
      <c r="D14">
        <v>2</v>
      </c>
    </row>
    <row r="15" spans="1:7" x14ac:dyDescent="0.2">
      <c r="A15" t="s">
        <v>17</v>
      </c>
      <c r="B15" t="s">
        <v>203</v>
      </c>
      <c r="C15" s="2">
        <v>856.53709108983048</v>
      </c>
      <c r="D15">
        <v>1</v>
      </c>
    </row>
    <row r="16" spans="1:7" x14ac:dyDescent="0.2">
      <c r="A16" t="s">
        <v>18</v>
      </c>
      <c r="B16" t="s">
        <v>203</v>
      </c>
      <c r="C16" s="2">
        <v>414.34456482491373</v>
      </c>
      <c r="D16">
        <v>3</v>
      </c>
    </row>
    <row r="17" spans="1:4" x14ac:dyDescent="0.2">
      <c r="A17" t="s">
        <v>19</v>
      </c>
      <c r="B17" t="s">
        <v>203</v>
      </c>
      <c r="C17" s="2">
        <v>1856.4227583544555</v>
      </c>
      <c r="D17">
        <v>2</v>
      </c>
    </row>
    <row r="18" spans="1:4" x14ac:dyDescent="0.2">
      <c r="A18" t="s">
        <v>20</v>
      </c>
      <c r="B18" t="s">
        <v>203</v>
      </c>
      <c r="C18" s="2">
        <v>13094.013848156281</v>
      </c>
      <c r="D18">
        <v>1</v>
      </c>
    </row>
    <row r="19" spans="1:4" x14ac:dyDescent="0.2">
      <c r="A19" t="s">
        <v>21</v>
      </c>
      <c r="B19" t="s">
        <v>203</v>
      </c>
      <c r="C19" s="2">
        <v>2807.359604963071</v>
      </c>
      <c r="D19">
        <v>3</v>
      </c>
    </row>
    <row r="20" spans="1:4" x14ac:dyDescent="0.2">
      <c r="A20" t="s">
        <v>22</v>
      </c>
      <c r="B20" t="s">
        <v>203</v>
      </c>
      <c r="C20" s="2">
        <v>7752.733170945392</v>
      </c>
      <c r="D20">
        <v>2</v>
      </c>
    </row>
    <row r="21" spans="1:4" x14ac:dyDescent="0.2">
      <c r="A21" t="s">
        <v>23</v>
      </c>
      <c r="B21" t="s">
        <v>203</v>
      </c>
      <c r="C21" s="2">
        <v>4781.2762250028463</v>
      </c>
      <c r="D21">
        <v>1</v>
      </c>
    </row>
    <row r="22" spans="1:4" x14ac:dyDescent="0.2">
      <c r="A22" t="s">
        <v>24</v>
      </c>
      <c r="B22" t="s">
        <v>203</v>
      </c>
      <c r="C22" s="2">
        <v>748.37901152422853</v>
      </c>
      <c r="D22">
        <v>3</v>
      </c>
    </row>
    <row r="23" spans="1:4" x14ac:dyDescent="0.2">
      <c r="A23" t="s">
        <v>25</v>
      </c>
      <c r="B23" t="s">
        <v>203</v>
      </c>
      <c r="C23" s="2">
        <v>3670.7411686502492</v>
      </c>
      <c r="D23">
        <v>2</v>
      </c>
    </row>
    <row r="24" spans="1:4" x14ac:dyDescent="0.2">
      <c r="A24" t="s">
        <v>26</v>
      </c>
      <c r="B24" t="s">
        <v>203</v>
      </c>
      <c r="C24" s="2">
        <v>27251.510402839987</v>
      </c>
      <c r="D24">
        <v>1</v>
      </c>
    </row>
    <row r="25" spans="1:4" x14ac:dyDescent="0.2">
      <c r="A25" t="s">
        <v>27</v>
      </c>
      <c r="B25" t="s">
        <v>203</v>
      </c>
      <c r="C25" s="2">
        <v>3793.110863184811</v>
      </c>
      <c r="D25">
        <v>3</v>
      </c>
    </row>
    <row r="26" spans="1:4" x14ac:dyDescent="0.2">
      <c r="A26" t="s">
        <v>28</v>
      </c>
      <c r="B26" t="s">
        <v>203</v>
      </c>
      <c r="C26" s="2">
        <v>24295.67698814192</v>
      </c>
      <c r="D26">
        <v>2</v>
      </c>
    </row>
    <row r="27" spans="1:4" x14ac:dyDescent="0.2">
      <c r="A27" t="s">
        <v>29</v>
      </c>
      <c r="B27" t="s">
        <v>203</v>
      </c>
      <c r="C27" s="2">
        <v>570.64993768810609</v>
      </c>
      <c r="D27">
        <v>1</v>
      </c>
    </row>
    <row r="28" spans="1:4" x14ac:dyDescent="0.2">
      <c r="A28" t="s">
        <v>30</v>
      </c>
      <c r="B28" t="s">
        <v>203</v>
      </c>
      <c r="C28" s="2">
        <v>321.39379538786091</v>
      </c>
      <c r="D28">
        <v>3</v>
      </c>
    </row>
    <row r="29" spans="1:4" x14ac:dyDescent="0.2">
      <c r="A29" t="s">
        <v>31</v>
      </c>
      <c r="B29" t="s">
        <v>203</v>
      </c>
      <c r="C29" s="2">
        <v>1607.3372101391726</v>
      </c>
      <c r="D29">
        <v>2</v>
      </c>
    </row>
    <row r="30" spans="1:4" x14ac:dyDescent="0.2">
      <c r="A30" t="s">
        <v>32</v>
      </c>
      <c r="B30" t="s">
        <v>203</v>
      </c>
      <c r="C30" s="2">
        <v>1020.4238972826647</v>
      </c>
      <c r="D30">
        <v>1</v>
      </c>
    </row>
    <row r="31" spans="1:4" x14ac:dyDescent="0.2">
      <c r="A31" t="s">
        <v>33</v>
      </c>
      <c r="B31" t="s">
        <v>203</v>
      </c>
      <c r="C31" s="2">
        <v>181.90949208172071</v>
      </c>
      <c r="D31">
        <v>3</v>
      </c>
    </row>
    <row r="32" spans="1:4" x14ac:dyDescent="0.2">
      <c r="A32" t="s">
        <v>34</v>
      </c>
      <c r="B32" t="s">
        <v>203</v>
      </c>
      <c r="C32" s="2">
        <v>3543.0925514134428</v>
      </c>
      <c r="D32">
        <v>2</v>
      </c>
    </row>
    <row r="33" spans="1:4" x14ac:dyDescent="0.2">
      <c r="A33" t="s">
        <v>35</v>
      </c>
      <c r="B33" t="s">
        <v>203</v>
      </c>
      <c r="C33" s="2">
        <v>4102.2882951278734</v>
      </c>
      <c r="D33">
        <v>1</v>
      </c>
    </row>
    <row r="34" spans="1:4" x14ac:dyDescent="0.2">
      <c r="A34" t="s">
        <v>36</v>
      </c>
      <c r="B34" t="s">
        <v>203</v>
      </c>
      <c r="C34" s="2">
        <v>751.30562430421469</v>
      </c>
      <c r="D34">
        <v>3</v>
      </c>
    </row>
    <row r="35" spans="1:4" x14ac:dyDescent="0.2">
      <c r="A35" t="s">
        <v>37</v>
      </c>
      <c r="B35" t="s">
        <v>203</v>
      </c>
      <c r="C35" s="2">
        <v>395.01519410205617</v>
      </c>
      <c r="D35">
        <v>2</v>
      </c>
    </row>
    <row r="36" spans="1:4" x14ac:dyDescent="0.2">
      <c r="A36" t="s">
        <v>38</v>
      </c>
      <c r="B36" t="s">
        <v>203</v>
      </c>
      <c r="C36" s="2">
        <v>174.48361552729878</v>
      </c>
      <c r="D36">
        <v>1</v>
      </c>
    </row>
    <row r="37" spans="1:4" x14ac:dyDescent="0.2">
      <c r="A37" t="s">
        <v>39</v>
      </c>
      <c r="B37" t="s">
        <v>203</v>
      </c>
      <c r="C37" s="2">
        <v>33.344253433120222</v>
      </c>
      <c r="D37">
        <v>1</v>
      </c>
    </row>
    <row r="38" spans="1:4" x14ac:dyDescent="0.2">
      <c r="A38" t="s">
        <v>40</v>
      </c>
      <c r="B38" t="s">
        <v>203</v>
      </c>
      <c r="C38" s="2">
        <v>70.002272757451166</v>
      </c>
      <c r="D38">
        <v>3</v>
      </c>
    </row>
    <row r="39" spans="1:4" x14ac:dyDescent="0.2">
      <c r="A39" t="s">
        <v>41</v>
      </c>
      <c r="B39" t="s">
        <v>203</v>
      </c>
      <c r="C39" s="2">
        <v>1398.8426702062427</v>
      </c>
      <c r="D39">
        <v>2</v>
      </c>
    </row>
    <row r="40" spans="1:4" x14ac:dyDescent="0.2">
      <c r="A40" t="s">
        <v>4</v>
      </c>
      <c r="B40" t="s">
        <v>207</v>
      </c>
      <c r="C40" s="2">
        <v>200.12826365247591</v>
      </c>
      <c r="D40">
        <v>1</v>
      </c>
    </row>
    <row r="41" spans="1:4" x14ac:dyDescent="0.2">
      <c r="A41" t="s">
        <v>5</v>
      </c>
      <c r="B41" t="s">
        <v>207</v>
      </c>
      <c r="C41" s="2">
        <v>121177.03259031358</v>
      </c>
      <c r="D41">
        <v>1</v>
      </c>
    </row>
    <row r="42" spans="1:4" x14ac:dyDescent="0.2">
      <c r="A42" t="s">
        <v>6</v>
      </c>
      <c r="B42" t="s">
        <v>207</v>
      </c>
      <c r="C42" s="2">
        <v>61565.679937946414</v>
      </c>
      <c r="D42">
        <v>3</v>
      </c>
    </row>
    <row r="43" spans="1:4" x14ac:dyDescent="0.2">
      <c r="A43" t="s">
        <v>7</v>
      </c>
      <c r="B43" t="s">
        <v>207</v>
      </c>
      <c r="C43" s="2">
        <v>148809.26603450626</v>
      </c>
      <c r="D43">
        <v>2</v>
      </c>
    </row>
    <row r="44" spans="1:4" x14ac:dyDescent="0.2">
      <c r="A44" t="s">
        <v>8</v>
      </c>
      <c r="B44" t="s">
        <v>207</v>
      </c>
      <c r="C44" s="2">
        <v>25813.669952524655</v>
      </c>
      <c r="D44">
        <v>1</v>
      </c>
    </row>
    <row r="45" spans="1:4" x14ac:dyDescent="0.2">
      <c r="A45" t="s">
        <v>9</v>
      </c>
      <c r="B45" t="s">
        <v>207</v>
      </c>
      <c r="C45" s="2">
        <v>7842.2830521279757</v>
      </c>
      <c r="D45">
        <v>3</v>
      </c>
    </row>
    <row r="46" spans="1:4" x14ac:dyDescent="0.2">
      <c r="A46" t="s">
        <v>10</v>
      </c>
      <c r="B46" t="s">
        <v>207</v>
      </c>
      <c r="C46" s="2">
        <v>9929.4669588012039</v>
      </c>
      <c r="D46">
        <v>2</v>
      </c>
    </row>
    <row r="47" spans="1:4" x14ac:dyDescent="0.2">
      <c r="A47" t="s">
        <v>11</v>
      </c>
      <c r="B47" t="s">
        <v>207</v>
      </c>
      <c r="C47" s="2">
        <v>21.412246888017727</v>
      </c>
      <c r="D47">
        <v>1</v>
      </c>
    </row>
    <row r="48" spans="1:4" x14ac:dyDescent="0.2">
      <c r="A48" t="s">
        <v>12</v>
      </c>
      <c r="B48" t="s">
        <v>207</v>
      </c>
      <c r="C48" s="2">
        <v>401.46505408253273</v>
      </c>
      <c r="D48">
        <v>3</v>
      </c>
    </row>
    <row r="49" spans="1:4" x14ac:dyDescent="0.2">
      <c r="A49" t="s">
        <v>13</v>
      </c>
      <c r="B49" t="s">
        <v>207</v>
      </c>
      <c r="C49" s="2">
        <v>3259.6869975382501</v>
      </c>
      <c r="D49">
        <v>2</v>
      </c>
    </row>
    <row r="50" spans="1:4" x14ac:dyDescent="0.2">
      <c r="A50" t="s">
        <v>14</v>
      </c>
      <c r="B50" t="s">
        <v>207</v>
      </c>
      <c r="C50" s="2">
        <v>15915.407842091114</v>
      </c>
      <c r="D50">
        <v>1</v>
      </c>
    </row>
    <row r="51" spans="1:4" x14ac:dyDescent="0.2">
      <c r="A51" t="s">
        <v>15</v>
      </c>
      <c r="B51" t="s">
        <v>207</v>
      </c>
      <c r="C51" s="2">
        <v>1110.3760817252387</v>
      </c>
      <c r="D51">
        <v>3</v>
      </c>
    </row>
    <row r="52" spans="1:4" x14ac:dyDescent="0.2">
      <c r="A52" t="s">
        <v>16</v>
      </c>
      <c r="B52" t="s">
        <v>207</v>
      </c>
      <c r="C52" s="2">
        <v>32165.981183445365</v>
      </c>
      <c r="D52">
        <v>2</v>
      </c>
    </row>
    <row r="53" spans="1:4" x14ac:dyDescent="0.2">
      <c r="A53" t="s">
        <v>17</v>
      </c>
      <c r="B53" t="s">
        <v>207</v>
      </c>
      <c r="C53" s="2">
        <v>1370.9864555441379</v>
      </c>
      <c r="D53">
        <v>1</v>
      </c>
    </row>
    <row r="54" spans="1:4" x14ac:dyDescent="0.2">
      <c r="A54" t="s">
        <v>18</v>
      </c>
      <c r="B54" t="s">
        <v>207</v>
      </c>
      <c r="C54" s="2">
        <v>106.59094402933583</v>
      </c>
      <c r="D54">
        <v>3</v>
      </c>
    </row>
    <row r="55" spans="1:4" x14ac:dyDescent="0.2">
      <c r="A55" t="s">
        <v>19</v>
      </c>
      <c r="B55" t="s">
        <v>207</v>
      </c>
      <c r="C55" s="2">
        <v>606.30709692462005</v>
      </c>
      <c r="D55">
        <v>2</v>
      </c>
    </row>
    <row r="56" spans="1:4" x14ac:dyDescent="0.2">
      <c r="A56" t="s">
        <v>20</v>
      </c>
      <c r="B56" t="s">
        <v>207</v>
      </c>
      <c r="C56" s="2">
        <v>326.26407772042432</v>
      </c>
      <c r="D56">
        <v>1</v>
      </c>
    </row>
    <row r="57" spans="1:4" x14ac:dyDescent="0.2">
      <c r="A57" t="s">
        <v>21</v>
      </c>
      <c r="B57" t="s">
        <v>207</v>
      </c>
      <c r="C57" s="2">
        <v>360.60868842084028</v>
      </c>
      <c r="D57">
        <v>3</v>
      </c>
    </row>
    <row r="58" spans="1:4" x14ac:dyDescent="0.2">
      <c r="A58" t="s">
        <v>22</v>
      </c>
      <c r="B58" t="s">
        <v>207</v>
      </c>
      <c r="C58" s="2">
        <v>14.180984933983876</v>
      </c>
      <c r="D58">
        <v>2</v>
      </c>
    </row>
    <row r="59" spans="1:4" x14ac:dyDescent="0.2">
      <c r="A59" t="s">
        <v>23</v>
      </c>
      <c r="B59" t="s">
        <v>207</v>
      </c>
      <c r="C59" s="2">
        <v>1389.9279543873583</v>
      </c>
      <c r="D59">
        <v>1</v>
      </c>
    </row>
    <row r="60" spans="1:4" x14ac:dyDescent="0.2">
      <c r="A60" t="s">
        <v>24</v>
      </c>
      <c r="B60" t="s">
        <v>207</v>
      </c>
      <c r="C60" s="2">
        <v>430.80268914972294</v>
      </c>
      <c r="D60">
        <v>3</v>
      </c>
    </row>
    <row r="61" spans="1:4" x14ac:dyDescent="0.2">
      <c r="A61" t="s">
        <v>25</v>
      </c>
      <c r="B61" t="s">
        <v>207</v>
      </c>
      <c r="C61" s="2">
        <v>439.29076143219692</v>
      </c>
      <c r="D61">
        <v>2</v>
      </c>
    </row>
    <row r="62" spans="1:4" x14ac:dyDescent="0.2">
      <c r="A62" t="s">
        <v>26</v>
      </c>
      <c r="B62" t="s">
        <v>207</v>
      </c>
      <c r="C62" s="2">
        <v>9398.3902936597206</v>
      </c>
      <c r="D62">
        <v>1</v>
      </c>
    </row>
    <row r="63" spans="1:4" x14ac:dyDescent="0.2">
      <c r="A63" t="s">
        <v>27</v>
      </c>
      <c r="B63" t="s">
        <v>207</v>
      </c>
      <c r="C63" s="2">
        <v>2905.264459612129</v>
      </c>
      <c r="D63">
        <v>3</v>
      </c>
    </row>
    <row r="64" spans="1:4" x14ac:dyDescent="0.2">
      <c r="A64" t="s">
        <v>28</v>
      </c>
      <c r="B64" t="s">
        <v>207</v>
      </c>
      <c r="C64" s="2">
        <v>7925.9819156322428</v>
      </c>
      <c r="D64">
        <v>2</v>
      </c>
    </row>
    <row r="65" spans="1:4" x14ac:dyDescent="0.2">
      <c r="A65" t="s">
        <v>29</v>
      </c>
      <c r="B65" t="s">
        <v>207</v>
      </c>
      <c r="C65" s="2">
        <v>742.03213267612591</v>
      </c>
      <c r="D65">
        <v>1</v>
      </c>
    </row>
    <row r="66" spans="1:4" x14ac:dyDescent="0.2">
      <c r="A66" t="s">
        <v>30</v>
      </c>
      <c r="B66" t="s">
        <v>207</v>
      </c>
      <c r="C66" s="2">
        <v>295.56854361309922</v>
      </c>
      <c r="D66">
        <v>3</v>
      </c>
    </row>
    <row r="67" spans="1:4" x14ac:dyDescent="0.2">
      <c r="A67" t="s">
        <v>31</v>
      </c>
      <c r="B67" t="s">
        <v>207</v>
      </c>
      <c r="C67" s="2">
        <v>295.14939447518111</v>
      </c>
      <c r="D67">
        <v>2</v>
      </c>
    </row>
    <row r="68" spans="1:4" x14ac:dyDescent="0.2">
      <c r="A68" t="s">
        <v>32</v>
      </c>
      <c r="B68" t="s">
        <v>207</v>
      </c>
      <c r="C68" s="2">
        <v>99.054839918059002</v>
      </c>
      <c r="D68">
        <v>1</v>
      </c>
    </row>
    <row r="69" spans="1:4" x14ac:dyDescent="0.2">
      <c r="A69" t="s">
        <v>33</v>
      </c>
      <c r="B69" t="s">
        <v>207</v>
      </c>
      <c r="C69" s="2">
        <v>414.69785333250263</v>
      </c>
      <c r="D69">
        <v>3</v>
      </c>
    </row>
    <row r="70" spans="1:4" x14ac:dyDescent="0.2">
      <c r="A70" t="s">
        <v>34</v>
      </c>
      <c r="B70" t="s">
        <v>207</v>
      </c>
      <c r="C70" s="2">
        <v>1229.7879335881476</v>
      </c>
      <c r="D70">
        <v>2</v>
      </c>
    </row>
    <row r="71" spans="1:4" x14ac:dyDescent="0.2">
      <c r="A71" t="s">
        <v>35</v>
      </c>
      <c r="B71" t="s">
        <v>207</v>
      </c>
      <c r="C71" s="2">
        <v>54.347272124848452</v>
      </c>
      <c r="D71">
        <v>1</v>
      </c>
    </row>
    <row r="72" spans="1:4" x14ac:dyDescent="0.2">
      <c r="A72" t="s">
        <v>36</v>
      </c>
      <c r="B72" t="s">
        <v>207</v>
      </c>
      <c r="C72" s="2">
        <v>362.57884578904668</v>
      </c>
      <c r="D72">
        <v>3</v>
      </c>
    </row>
    <row r="73" spans="1:4" x14ac:dyDescent="0.2">
      <c r="A73" t="s">
        <v>37</v>
      </c>
      <c r="B73" t="s">
        <v>207</v>
      </c>
      <c r="C73" s="2">
        <v>481.1432609305221</v>
      </c>
      <c r="D73">
        <v>2</v>
      </c>
    </row>
    <row r="74" spans="1:4" x14ac:dyDescent="0.2">
      <c r="A74" t="s">
        <v>38</v>
      </c>
      <c r="B74" t="s">
        <v>207</v>
      </c>
      <c r="C74" s="2">
        <v>30.512153570990822</v>
      </c>
      <c r="D74">
        <v>1</v>
      </c>
    </row>
    <row r="75" spans="1:4" x14ac:dyDescent="0.2">
      <c r="A75" t="s">
        <v>40</v>
      </c>
      <c r="B75" s="1" t="s">
        <v>207</v>
      </c>
      <c r="C75" s="2">
        <v>14.462051614207054</v>
      </c>
      <c r="D75">
        <v>3</v>
      </c>
    </row>
    <row r="76" spans="1:4" x14ac:dyDescent="0.2">
      <c r="A76" t="s">
        <v>41</v>
      </c>
      <c r="B76" s="1" t="s">
        <v>207</v>
      </c>
      <c r="C76" s="2">
        <v>1231.2710154853673</v>
      </c>
      <c r="D76">
        <v>2</v>
      </c>
    </row>
    <row r="77" spans="1:4" x14ac:dyDescent="0.2">
      <c r="A77" t="s">
        <v>4</v>
      </c>
      <c r="B77" s="1" t="s">
        <v>205</v>
      </c>
      <c r="C77" s="2">
        <v>1508.7508916538509</v>
      </c>
      <c r="D77">
        <v>1</v>
      </c>
    </row>
    <row r="78" spans="1:4" x14ac:dyDescent="0.2">
      <c r="A78" t="s">
        <v>5</v>
      </c>
      <c r="B78" s="1" t="s">
        <v>205</v>
      </c>
      <c r="C78" s="2">
        <v>32893.116506776343</v>
      </c>
      <c r="D78">
        <v>1</v>
      </c>
    </row>
    <row r="79" spans="1:4" x14ac:dyDescent="0.2">
      <c r="A79" t="s">
        <v>6</v>
      </c>
      <c r="B79" s="1" t="s">
        <v>205</v>
      </c>
      <c r="C79" s="2">
        <v>20389.973840738447</v>
      </c>
      <c r="D79">
        <v>3</v>
      </c>
    </row>
    <row r="80" spans="1:4" x14ac:dyDescent="0.2">
      <c r="A80" t="s">
        <v>7</v>
      </c>
      <c r="B80" s="1" t="s">
        <v>205</v>
      </c>
      <c r="C80" s="2">
        <v>333010.02854859497</v>
      </c>
      <c r="D80">
        <v>2</v>
      </c>
    </row>
    <row r="81" spans="1:4" x14ac:dyDescent="0.2">
      <c r="A81" t="s">
        <v>8</v>
      </c>
      <c r="B81" s="1" t="s">
        <v>205</v>
      </c>
      <c r="C81" s="2">
        <v>4820.1157229679729</v>
      </c>
      <c r="D81">
        <v>1</v>
      </c>
    </row>
    <row r="82" spans="1:4" x14ac:dyDescent="0.2">
      <c r="A82" t="s">
        <v>9</v>
      </c>
      <c r="B82" s="1" t="s">
        <v>205</v>
      </c>
      <c r="C82" s="2">
        <v>5930.9479741710829</v>
      </c>
      <c r="D82">
        <v>3</v>
      </c>
    </row>
    <row r="83" spans="1:4" x14ac:dyDescent="0.2">
      <c r="A83" t="s">
        <v>10</v>
      </c>
      <c r="B83" s="1" t="s">
        <v>205</v>
      </c>
      <c r="C83" s="2">
        <v>17583.22661008194</v>
      </c>
      <c r="D83">
        <v>2</v>
      </c>
    </row>
    <row r="84" spans="1:4" x14ac:dyDescent="0.2">
      <c r="A84" t="s">
        <v>11</v>
      </c>
      <c r="B84" s="1" t="s">
        <v>205</v>
      </c>
      <c r="C84" s="2">
        <v>6577.1324398591887</v>
      </c>
      <c r="D84">
        <v>1</v>
      </c>
    </row>
    <row r="85" spans="1:4" x14ac:dyDescent="0.2">
      <c r="A85" t="s">
        <v>12</v>
      </c>
      <c r="B85" s="1" t="s">
        <v>205</v>
      </c>
      <c r="C85" s="2">
        <v>806.39701134864845</v>
      </c>
      <c r="D85">
        <v>3</v>
      </c>
    </row>
    <row r="86" spans="1:4" x14ac:dyDescent="0.2">
      <c r="A86" t="s">
        <v>13</v>
      </c>
      <c r="B86" s="1" t="s">
        <v>205</v>
      </c>
      <c r="C86" s="2">
        <v>4283.6808537539173</v>
      </c>
      <c r="D86">
        <v>2</v>
      </c>
    </row>
    <row r="87" spans="1:4" x14ac:dyDescent="0.2">
      <c r="A87" t="s">
        <v>14</v>
      </c>
      <c r="B87" s="1" t="s">
        <v>205</v>
      </c>
      <c r="C87" s="2">
        <v>45845.893950522528</v>
      </c>
      <c r="D87">
        <v>1</v>
      </c>
    </row>
    <row r="88" spans="1:4" x14ac:dyDescent="0.2">
      <c r="A88" t="s">
        <v>15</v>
      </c>
      <c r="B88" s="1" t="s">
        <v>205</v>
      </c>
      <c r="C88" s="2">
        <v>1879.8359478110096</v>
      </c>
      <c r="D88">
        <v>3</v>
      </c>
    </row>
    <row r="89" spans="1:4" x14ac:dyDescent="0.2">
      <c r="A89" t="s">
        <v>16</v>
      </c>
      <c r="B89" s="1" t="s">
        <v>205</v>
      </c>
      <c r="C89" s="2">
        <v>5388.5743983300417</v>
      </c>
      <c r="D89">
        <v>2</v>
      </c>
    </row>
    <row r="90" spans="1:4" x14ac:dyDescent="0.2">
      <c r="A90" t="s">
        <v>17</v>
      </c>
      <c r="B90" s="1" t="s">
        <v>205</v>
      </c>
      <c r="C90" s="2">
        <v>340.8705572944508</v>
      </c>
      <c r="D90">
        <v>1</v>
      </c>
    </row>
    <row r="91" spans="1:4" x14ac:dyDescent="0.2">
      <c r="A91" t="s">
        <v>18</v>
      </c>
      <c r="B91" s="1" t="s">
        <v>205</v>
      </c>
      <c r="C91" s="2">
        <v>168.2787245102069</v>
      </c>
      <c r="D91">
        <v>3</v>
      </c>
    </row>
    <row r="92" spans="1:4" x14ac:dyDescent="0.2">
      <c r="A92" t="s">
        <v>19</v>
      </c>
      <c r="B92" s="1" t="s">
        <v>205</v>
      </c>
      <c r="C92" s="2">
        <v>174.77623972549992</v>
      </c>
      <c r="D92">
        <v>2</v>
      </c>
    </row>
    <row r="93" spans="1:4" x14ac:dyDescent="0.2">
      <c r="A93" t="s">
        <v>20</v>
      </c>
      <c r="B93" s="1" t="s">
        <v>205</v>
      </c>
      <c r="C93" s="2">
        <v>940.48200358081181</v>
      </c>
      <c r="D93">
        <v>1</v>
      </c>
    </row>
    <row r="94" spans="1:4" x14ac:dyDescent="0.2">
      <c r="A94" t="s">
        <v>21</v>
      </c>
      <c r="B94" s="1" t="s">
        <v>205</v>
      </c>
      <c r="C94" s="2">
        <v>1120.9515686128268</v>
      </c>
      <c r="D94">
        <v>3</v>
      </c>
    </row>
    <row r="95" spans="1:4" x14ac:dyDescent="0.2">
      <c r="A95" t="s">
        <v>22</v>
      </c>
      <c r="B95" s="1" t="s">
        <v>205</v>
      </c>
      <c r="C95" s="2">
        <v>2433.2098298094352</v>
      </c>
      <c r="D95">
        <v>2</v>
      </c>
    </row>
    <row r="96" spans="1:4" x14ac:dyDescent="0.2">
      <c r="A96" t="s">
        <v>23</v>
      </c>
      <c r="B96" s="1" t="s">
        <v>205</v>
      </c>
      <c r="C96" s="2">
        <v>2723.6826925059522</v>
      </c>
      <c r="D96">
        <v>1</v>
      </c>
    </row>
    <row r="97" spans="1:4" x14ac:dyDescent="0.2">
      <c r="A97" t="s">
        <v>24</v>
      </c>
      <c r="B97" s="1" t="s">
        <v>205</v>
      </c>
      <c r="C97" s="2">
        <v>499.59401072860828</v>
      </c>
      <c r="D97">
        <v>3</v>
      </c>
    </row>
    <row r="98" spans="1:4" x14ac:dyDescent="0.2">
      <c r="A98" t="s">
        <v>25</v>
      </c>
      <c r="B98" s="1" t="s">
        <v>205</v>
      </c>
      <c r="C98" s="2">
        <v>127.39361075095321</v>
      </c>
      <c r="D98">
        <v>2</v>
      </c>
    </row>
    <row r="99" spans="1:4" x14ac:dyDescent="0.2">
      <c r="A99" t="s">
        <v>26</v>
      </c>
      <c r="B99" s="1" t="s">
        <v>205</v>
      </c>
      <c r="C99" s="2">
        <v>23125.088992413992</v>
      </c>
      <c r="D99">
        <v>1</v>
      </c>
    </row>
    <row r="100" spans="1:4" x14ac:dyDescent="0.2">
      <c r="A100" t="s">
        <v>27</v>
      </c>
      <c r="B100" s="1" t="s">
        <v>205</v>
      </c>
      <c r="C100" s="2">
        <v>678.28135970905578</v>
      </c>
      <c r="D100">
        <v>3</v>
      </c>
    </row>
    <row r="101" spans="1:4" x14ac:dyDescent="0.2">
      <c r="A101" t="s">
        <v>28</v>
      </c>
      <c r="B101" s="1" t="s">
        <v>205</v>
      </c>
      <c r="C101" s="2">
        <v>4813.564123424444</v>
      </c>
      <c r="D101">
        <v>2</v>
      </c>
    </row>
    <row r="102" spans="1:4" x14ac:dyDescent="0.2">
      <c r="A102" t="s">
        <v>29</v>
      </c>
      <c r="B102" s="1" t="s">
        <v>205</v>
      </c>
      <c r="C102" s="2">
        <v>692.65814330594742</v>
      </c>
      <c r="D102">
        <v>1</v>
      </c>
    </row>
    <row r="103" spans="1:4" x14ac:dyDescent="0.2">
      <c r="A103" t="s">
        <v>30</v>
      </c>
      <c r="B103" s="1" t="s">
        <v>205</v>
      </c>
      <c r="C103" s="2">
        <v>85.797787728384705</v>
      </c>
      <c r="D103">
        <v>3</v>
      </c>
    </row>
    <row r="104" spans="1:4" x14ac:dyDescent="0.2">
      <c r="A104" t="s">
        <v>31</v>
      </c>
      <c r="B104" s="1" t="s">
        <v>205</v>
      </c>
      <c r="C104" s="2">
        <v>995.1519575177291</v>
      </c>
      <c r="D104">
        <v>2</v>
      </c>
    </row>
    <row r="105" spans="1:4" x14ac:dyDescent="0.2">
      <c r="A105" t="s">
        <v>32</v>
      </c>
      <c r="B105" s="1" t="s">
        <v>205</v>
      </c>
      <c r="C105" s="2">
        <v>1843.3964107298009</v>
      </c>
      <c r="D105">
        <v>1</v>
      </c>
    </row>
    <row r="106" spans="1:4" x14ac:dyDescent="0.2">
      <c r="A106" t="s">
        <v>33</v>
      </c>
      <c r="B106" s="1" t="s">
        <v>205</v>
      </c>
      <c r="C106" s="2">
        <v>52.314738163769675</v>
      </c>
      <c r="D106">
        <v>3</v>
      </c>
    </row>
    <row r="107" spans="1:4" x14ac:dyDescent="0.2">
      <c r="A107" t="s">
        <v>34</v>
      </c>
      <c r="B107" s="1" t="s">
        <v>205</v>
      </c>
      <c r="C107" s="2">
        <v>3405.4898440446141</v>
      </c>
      <c r="D107">
        <v>2</v>
      </c>
    </row>
    <row r="108" spans="1:4" x14ac:dyDescent="0.2">
      <c r="A108" t="s">
        <v>42</v>
      </c>
      <c r="B108" s="1" t="s">
        <v>205</v>
      </c>
      <c r="C108" s="2">
        <v>7868.4860010596631</v>
      </c>
      <c r="D108">
        <v>2</v>
      </c>
    </row>
    <row r="109" spans="1:4" x14ac:dyDescent="0.2">
      <c r="A109" t="s">
        <v>43</v>
      </c>
      <c r="B109" s="1" t="s">
        <v>205</v>
      </c>
      <c r="C109" s="2">
        <v>725.78518595691867</v>
      </c>
      <c r="D109">
        <v>2</v>
      </c>
    </row>
    <row r="110" spans="1:4" x14ac:dyDescent="0.2">
      <c r="A110" t="s">
        <v>35</v>
      </c>
      <c r="B110" s="1" t="s">
        <v>205</v>
      </c>
      <c r="C110" s="2">
        <v>76.028702458217921</v>
      </c>
      <c r="D110">
        <v>1</v>
      </c>
    </row>
    <row r="111" spans="1:4" x14ac:dyDescent="0.2">
      <c r="A111" t="s">
        <v>36</v>
      </c>
      <c r="B111" s="1" t="s">
        <v>205</v>
      </c>
      <c r="C111" s="2">
        <v>644.88179002355821</v>
      </c>
      <c r="D111">
        <v>3</v>
      </c>
    </row>
    <row r="112" spans="1:4" x14ac:dyDescent="0.2">
      <c r="A112" t="s">
        <v>37</v>
      </c>
      <c r="B112" s="1" t="s">
        <v>205</v>
      </c>
      <c r="C112" s="2">
        <v>2266.4322828545501</v>
      </c>
      <c r="D112">
        <v>2</v>
      </c>
    </row>
    <row r="113" spans="1:4" x14ac:dyDescent="0.2">
      <c r="A113" t="s">
        <v>38</v>
      </c>
      <c r="B113" s="1" t="s">
        <v>205</v>
      </c>
      <c r="C113" s="2">
        <v>39.024268659428181</v>
      </c>
      <c r="D113">
        <v>1</v>
      </c>
    </row>
    <row r="114" spans="1:4" x14ac:dyDescent="0.2">
      <c r="A114" t="s">
        <v>39</v>
      </c>
      <c r="B114" s="1" t="s">
        <v>205</v>
      </c>
      <c r="C114" s="2">
        <v>536.31149489444613</v>
      </c>
      <c r="D114">
        <v>1</v>
      </c>
    </row>
    <row r="115" spans="1:4" x14ac:dyDescent="0.2">
      <c r="A115" t="s">
        <v>40</v>
      </c>
      <c r="B115" s="1" t="s">
        <v>205</v>
      </c>
      <c r="C115" s="2">
        <v>112.12355306058937</v>
      </c>
      <c r="D115">
        <v>3</v>
      </c>
    </row>
    <row r="116" spans="1:4" x14ac:dyDescent="0.2">
      <c r="A116" t="s">
        <v>41</v>
      </c>
      <c r="B116" s="1" t="s">
        <v>205</v>
      </c>
      <c r="C116" s="2">
        <v>659.54046997568832</v>
      </c>
      <c r="D116">
        <v>2</v>
      </c>
    </row>
    <row r="117" spans="1:4" x14ac:dyDescent="0.2">
      <c r="A117" t="s">
        <v>4</v>
      </c>
      <c r="B117" s="1" t="s">
        <v>204</v>
      </c>
      <c r="C117" s="2">
        <v>75.011218569341722</v>
      </c>
      <c r="D117">
        <v>1</v>
      </c>
    </row>
    <row r="118" spans="1:4" x14ac:dyDescent="0.2">
      <c r="A118" t="s">
        <v>5</v>
      </c>
      <c r="B118" s="1" t="s">
        <v>204</v>
      </c>
      <c r="C118" s="2">
        <v>386910.21638031502</v>
      </c>
      <c r="D118">
        <v>1</v>
      </c>
    </row>
    <row r="119" spans="1:4" x14ac:dyDescent="0.2">
      <c r="A119" t="s">
        <v>6</v>
      </c>
      <c r="B119" s="1" t="s">
        <v>204</v>
      </c>
      <c r="C119" s="2">
        <v>106582.7057387815</v>
      </c>
      <c r="D119">
        <v>3</v>
      </c>
    </row>
    <row r="120" spans="1:4" x14ac:dyDescent="0.2">
      <c r="A120" t="s">
        <v>7</v>
      </c>
      <c r="B120" s="1" t="s">
        <v>204</v>
      </c>
      <c r="C120" s="2">
        <v>165481.52973131181</v>
      </c>
      <c r="D120">
        <v>2</v>
      </c>
    </row>
    <row r="121" spans="1:4" x14ac:dyDescent="0.2">
      <c r="A121" t="s">
        <v>8</v>
      </c>
      <c r="B121" s="1" t="s">
        <v>204</v>
      </c>
      <c r="C121" s="2">
        <v>18378.839309659194</v>
      </c>
      <c r="D121">
        <v>1</v>
      </c>
    </row>
    <row r="122" spans="1:4" x14ac:dyDescent="0.2">
      <c r="A122" t="s">
        <v>9</v>
      </c>
      <c r="B122" s="1" t="s">
        <v>204</v>
      </c>
      <c r="C122" s="2">
        <v>7542.6114957329182</v>
      </c>
      <c r="D122">
        <v>3</v>
      </c>
    </row>
    <row r="123" spans="1:4" x14ac:dyDescent="0.2">
      <c r="A123" t="s">
        <v>10</v>
      </c>
      <c r="B123" s="1" t="s">
        <v>204</v>
      </c>
      <c r="C123" s="2">
        <v>61197.562700880604</v>
      </c>
      <c r="D123">
        <v>2</v>
      </c>
    </row>
    <row r="124" spans="1:4" x14ac:dyDescent="0.2">
      <c r="A124" t="s">
        <v>11</v>
      </c>
      <c r="B124" s="1" t="s">
        <v>204</v>
      </c>
      <c r="C124" s="2">
        <v>6009.6199433063593</v>
      </c>
      <c r="D124">
        <v>1</v>
      </c>
    </row>
    <row r="125" spans="1:4" x14ac:dyDescent="0.2">
      <c r="A125" t="s">
        <v>12</v>
      </c>
      <c r="B125" s="1" t="s">
        <v>204</v>
      </c>
      <c r="C125" s="2">
        <v>1455.3998789081488</v>
      </c>
      <c r="D125">
        <v>3</v>
      </c>
    </row>
    <row r="126" spans="1:4" x14ac:dyDescent="0.2">
      <c r="A126" t="s">
        <v>13</v>
      </c>
      <c r="B126" s="1" t="s">
        <v>204</v>
      </c>
      <c r="C126" s="2">
        <v>374.78659864343757</v>
      </c>
      <c r="D126">
        <v>2</v>
      </c>
    </row>
    <row r="127" spans="1:4" x14ac:dyDescent="0.2">
      <c r="A127" t="s">
        <v>14</v>
      </c>
      <c r="B127" s="1" t="s">
        <v>204</v>
      </c>
      <c r="C127" s="2">
        <v>94731.458236188264</v>
      </c>
      <c r="D127">
        <v>1</v>
      </c>
    </row>
    <row r="128" spans="1:4" x14ac:dyDescent="0.2">
      <c r="A128" t="s">
        <v>15</v>
      </c>
      <c r="B128" s="1" t="s">
        <v>204</v>
      </c>
      <c r="C128" s="2">
        <v>17726.353355266929</v>
      </c>
      <c r="D128">
        <v>3</v>
      </c>
    </row>
    <row r="129" spans="1:4" x14ac:dyDescent="0.2">
      <c r="A129" t="s">
        <v>16</v>
      </c>
      <c r="B129" s="1" t="s">
        <v>204</v>
      </c>
      <c r="C129" s="2">
        <v>74304.868617356624</v>
      </c>
      <c r="D129">
        <v>2</v>
      </c>
    </row>
    <row r="130" spans="1:4" x14ac:dyDescent="0.2">
      <c r="A130" t="s">
        <v>17</v>
      </c>
      <c r="B130" s="1" t="s">
        <v>204</v>
      </c>
      <c r="C130" s="2">
        <v>3657.0046646274814</v>
      </c>
      <c r="D130">
        <v>1</v>
      </c>
    </row>
    <row r="131" spans="1:4" x14ac:dyDescent="0.2">
      <c r="A131" t="s">
        <v>18</v>
      </c>
      <c r="B131" s="1" t="s">
        <v>204</v>
      </c>
      <c r="C131" s="2">
        <v>1178.8365268634891</v>
      </c>
      <c r="D131">
        <v>3</v>
      </c>
    </row>
    <row r="132" spans="1:4" x14ac:dyDescent="0.2">
      <c r="A132" t="s">
        <v>19</v>
      </c>
      <c r="B132" s="1" t="s">
        <v>204</v>
      </c>
      <c r="C132" s="2">
        <v>2965.7168942731673</v>
      </c>
      <c r="D132">
        <v>2</v>
      </c>
    </row>
    <row r="133" spans="1:4" x14ac:dyDescent="0.2">
      <c r="A133" t="s">
        <v>20</v>
      </c>
      <c r="B133" s="1" t="s">
        <v>204</v>
      </c>
      <c r="C133" s="2">
        <v>22172.412212630494</v>
      </c>
      <c r="D133">
        <v>1</v>
      </c>
    </row>
    <row r="134" spans="1:4" x14ac:dyDescent="0.2">
      <c r="A134" t="s">
        <v>21</v>
      </c>
      <c r="B134" s="1" t="s">
        <v>204</v>
      </c>
      <c r="C134" s="2">
        <v>3227.116021492352</v>
      </c>
      <c r="D134">
        <v>3</v>
      </c>
    </row>
    <row r="135" spans="1:4" x14ac:dyDescent="0.2">
      <c r="A135" t="s">
        <v>22</v>
      </c>
      <c r="B135" s="1" t="s">
        <v>204</v>
      </c>
      <c r="C135" s="2">
        <v>2253.9385248290428</v>
      </c>
      <c r="D135">
        <v>2</v>
      </c>
    </row>
    <row r="136" spans="1:4" x14ac:dyDescent="0.2">
      <c r="A136" t="s">
        <v>23</v>
      </c>
      <c r="B136" s="1" t="s">
        <v>204</v>
      </c>
      <c r="C136" s="2">
        <v>3209.6468398449128</v>
      </c>
      <c r="D136">
        <v>1</v>
      </c>
    </row>
    <row r="137" spans="1:4" x14ac:dyDescent="0.2">
      <c r="A137" t="s">
        <v>24</v>
      </c>
      <c r="B137" s="1" t="s">
        <v>204</v>
      </c>
      <c r="C137" s="2">
        <v>1559.6025531701498</v>
      </c>
      <c r="D137">
        <v>3</v>
      </c>
    </row>
    <row r="138" spans="1:4" x14ac:dyDescent="0.2">
      <c r="A138" t="s">
        <v>25</v>
      </c>
      <c r="B138" s="1" t="s">
        <v>204</v>
      </c>
      <c r="C138" s="2">
        <v>3899.7300927489018</v>
      </c>
      <c r="D138">
        <v>2</v>
      </c>
    </row>
    <row r="139" spans="1:4" x14ac:dyDescent="0.2">
      <c r="A139" t="s">
        <v>26</v>
      </c>
      <c r="B139" s="1" t="s">
        <v>204</v>
      </c>
      <c r="C139" s="2">
        <v>33691.391669319572</v>
      </c>
      <c r="D139">
        <v>1</v>
      </c>
    </row>
    <row r="140" spans="1:4" x14ac:dyDescent="0.2">
      <c r="A140" t="s">
        <v>27</v>
      </c>
      <c r="B140" s="1" t="s">
        <v>204</v>
      </c>
      <c r="C140" s="2">
        <v>978.24203037254881</v>
      </c>
      <c r="D140">
        <v>3</v>
      </c>
    </row>
    <row r="141" spans="1:4" x14ac:dyDescent="0.2">
      <c r="A141" t="s">
        <v>28</v>
      </c>
      <c r="B141" s="1" t="s">
        <v>204</v>
      </c>
      <c r="C141" s="2">
        <v>30845.929359648566</v>
      </c>
      <c r="D141">
        <v>2</v>
      </c>
    </row>
    <row r="142" spans="1:4" x14ac:dyDescent="0.2">
      <c r="A142" t="s">
        <v>29</v>
      </c>
      <c r="B142" s="1" t="s">
        <v>204</v>
      </c>
      <c r="C142" s="2">
        <v>2146.8153202420149</v>
      </c>
      <c r="D142">
        <v>1</v>
      </c>
    </row>
    <row r="143" spans="1:4" x14ac:dyDescent="0.2">
      <c r="A143" t="s">
        <v>30</v>
      </c>
      <c r="B143" s="1" t="s">
        <v>204</v>
      </c>
      <c r="C143" s="2">
        <v>806.25050486888358</v>
      </c>
      <c r="D143">
        <v>3</v>
      </c>
    </row>
    <row r="144" spans="1:4" x14ac:dyDescent="0.2">
      <c r="A144" t="s">
        <v>31</v>
      </c>
      <c r="B144" s="1" t="s">
        <v>204</v>
      </c>
      <c r="C144" s="2">
        <v>2157.6667224159114</v>
      </c>
      <c r="D144">
        <v>2</v>
      </c>
    </row>
    <row r="145" spans="1:4" x14ac:dyDescent="0.2">
      <c r="A145" t="s">
        <v>32</v>
      </c>
      <c r="B145" s="1" t="s">
        <v>204</v>
      </c>
      <c r="C145" s="2">
        <v>1146.7223333286381</v>
      </c>
      <c r="D145">
        <v>1</v>
      </c>
    </row>
    <row r="146" spans="1:4" x14ac:dyDescent="0.2">
      <c r="A146" t="s">
        <v>33</v>
      </c>
      <c r="B146" s="1" t="s">
        <v>204</v>
      </c>
      <c r="C146" s="2">
        <v>2827.170551334118</v>
      </c>
      <c r="D146">
        <v>3</v>
      </c>
    </row>
    <row r="147" spans="1:4" x14ac:dyDescent="0.2">
      <c r="A147" t="s">
        <v>34</v>
      </c>
      <c r="B147" s="1" t="s">
        <v>204</v>
      </c>
      <c r="C147" s="2">
        <v>1278.0188099450013</v>
      </c>
      <c r="D147">
        <v>2</v>
      </c>
    </row>
    <row r="148" spans="1:4" x14ac:dyDescent="0.2">
      <c r="A148" t="s">
        <v>43</v>
      </c>
      <c r="B148" s="1" t="s">
        <v>204</v>
      </c>
      <c r="C148" s="2">
        <v>2623.606967232718</v>
      </c>
      <c r="D148">
        <v>2</v>
      </c>
    </row>
    <row r="149" spans="1:4" x14ac:dyDescent="0.2">
      <c r="A149" t="s">
        <v>35</v>
      </c>
      <c r="B149" s="1" t="s">
        <v>204</v>
      </c>
      <c r="C149" s="2">
        <v>283.35426017113929</v>
      </c>
      <c r="D149">
        <v>1</v>
      </c>
    </row>
    <row r="150" spans="1:4" x14ac:dyDescent="0.2">
      <c r="A150" t="s">
        <v>36</v>
      </c>
      <c r="B150" s="1" t="s">
        <v>204</v>
      </c>
      <c r="C150" s="2">
        <v>41.377327494965677</v>
      </c>
      <c r="D150">
        <v>3</v>
      </c>
    </row>
    <row r="151" spans="1:4" x14ac:dyDescent="0.2">
      <c r="A151" t="s">
        <v>37</v>
      </c>
      <c r="B151" s="1" t="s">
        <v>204</v>
      </c>
      <c r="C151" s="2">
        <v>2761.8705909273908</v>
      </c>
      <c r="D151">
        <v>2</v>
      </c>
    </row>
    <row r="152" spans="1:4" x14ac:dyDescent="0.2">
      <c r="A152" t="s">
        <v>38</v>
      </c>
      <c r="B152" s="1" t="s">
        <v>204</v>
      </c>
      <c r="C152" s="2">
        <v>1679.462367970073</v>
      </c>
      <c r="D152">
        <v>1</v>
      </c>
    </row>
    <row r="153" spans="1:4" x14ac:dyDescent="0.2">
      <c r="A153" t="s">
        <v>39</v>
      </c>
      <c r="B153" s="1" t="s">
        <v>204</v>
      </c>
      <c r="C153" s="2">
        <v>1662.1126843445775</v>
      </c>
      <c r="D153">
        <v>1</v>
      </c>
    </row>
    <row r="154" spans="1:4" x14ac:dyDescent="0.2">
      <c r="A154" t="s">
        <v>40</v>
      </c>
      <c r="B154" s="1" t="s">
        <v>204</v>
      </c>
      <c r="C154" s="2">
        <v>1402.2745106089631</v>
      </c>
      <c r="D154">
        <v>3</v>
      </c>
    </row>
    <row r="155" spans="1:4" x14ac:dyDescent="0.2">
      <c r="A155" t="s">
        <v>41</v>
      </c>
      <c r="B155" s="1" t="s">
        <v>204</v>
      </c>
      <c r="C155" s="2">
        <v>483.36212298041625</v>
      </c>
      <c r="D155">
        <v>2</v>
      </c>
    </row>
    <row r="156" spans="1:4" x14ac:dyDescent="0.2">
      <c r="A156" t="s">
        <v>4</v>
      </c>
      <c r="B156" s="1" t="s">
        <v>206</v>
      </c>
      <c r="C156" s="2">
        <v>3521.8546528598081</v>
      </c>
      <c r="D156">
        <v>1</v>
      </c>
    </row>
    <row r="157" spans="1:4" x14ac:dyDescent="0.2">
      <c r="A157" t="s">
        <v>5</v>
      </c>
      <c r="B157" s="1" t="s">
        <v>206</v>
      </c>
      <c r="C157" s="2">
        <v>8624.499521097312</v>
      </c>
      <c r="D157">
        <v>1</v>
      </c>
    </row>
    <row r="158" spans="1:4" x14ac:dyDescent="0.2">
      <c r="A158" t="s">
        <v>6</v>
      </c>
      <c r="B158" s="1" t="s">
        <v>206</v>
      </c>
      <c r="C158" s="2">
        <v>54283.4476605698</v>
      </c>
      <c r="D158">
        <v>3</v>
      </c>
    </row>
    <row r="159" spans="1:4" x14ac:dyDescent="0.2">
      <c r="A159" t="s">
        <v>7</v>
      </c>
      <c r="B159" s="1" t="s">
        <v>206</v>
      </c>
      <c r="C159" s="2">
        <v>196794.51340752313</v>
      </c>
      <c r="D159">
        <v>2</v>
      </c>
    </row>
    <row r="160" spans="1:4" x14ac:dyDescent="0.2">
      <c r="A160" t="s">
        <v>8</v>
      </c>
      <c r="B160" s="1" t="s">
        <v>206</v>
      </c>
      <c r="C160" s="2">
        <v>15297.427939100762</v>
      </c>
      <c r="D160">
        <v>1</v>
      </c>
    </row>
    <row r="161" spans="1:4" x14ac:dyDescent="0.2">
      <c r="A161" t="s">
        <v>9</v>
      </c>
      <c r="B161" s="1" t="s">
        <v>206</v>
      </c>
      <c r="C161" s="2">
        <v>3275.6018386629898</v>
      </c>
      <c r="D161">
        <v>3</v>
      </c>
    </row>
    <row r="162" spans="1:4" x14ac:dyDescent="0.2">
      <c r="A162" t="s">
        <v>10</v>
      </c>
      <c r="B162" s="1" t="s">
        <v>206</v>
      </c>
      <c r="C162" s="2">
        <v>1041.4593058352823</v>
      </c>
      <c r="D162">
        <v>2</v>
      </c>
    </row>
    <row r="163" spans="1:4" x14ac:dyDescent="0.2">
      <c r="A163" t="s">
        <v>11</v>
      </c>
      <c r="B163" s="1" t="s">
        <v>206</v>
      </c>
      <c r="C163" s="2">
        <v>3487.0532990345096</v>
      </c>
      <c r="D163">
        <v>1</v>
      </c>
    </row>
    <row r="164" spans="1:4" x14ac:dyDescent="0.2">
      <c r="A164" t="s">
        <v>12</v>
      </c>
      <c r="B164" s="1" t="s">
        <v>206</v>
      </c>
      <c r="C164" s="2">
        <v>441.15629735526454</v>
      </c>
      <c r="D164">
        <v>3</v>
      </c>
    </row>
    <row r="165" spans="1:4" x14ac:dyDescent="0.2">
      <c r="A165" t="s">
        <v>13</v>
      </c>
      <c r="B165" s="1" t="s">
        <v>206</v>
      </c>
      <c r="C165" s="2">
        <v>2188.0553148787512</v>
      </c>
      <c r="D165">
        <v>2</v>
      </c>
    </row>
    <row r="166" spans="1:4" x14ac:dyDescent="0.2">
      <c r="A166" t="s">
        <v>14</v>
      </c>
      <c r="B166" s="1" t="s">
        <v>206</v>
      </c>
      <c r="C166" s="2">
        <v>98680.570064702857</v>
      </c>
      <c r="D166">
        <v>1</v>
      </c>
    </row>
    <row r="167" spans="1:4" x14ac:dyDescent="0.2">
      <c r="A167" t="s">
        <v>15</v>
      </c>
      <c r="B167" s="1" t="s">
        <v>206</v>
      </c>
      <c r="C167" s="2">
        <v>15979.692985733507</v>
      </c>
      <c r="D167">
        <v>3</v>
      </c>
    </row>
    <row r="168" spans="1:4" x14ac:dyDescent="0.2">
      <c r="A168" t="s">
        <v>16</v>
      </c>
      <c r="B168" s="1" t="s">
        <v>206</v>
      </c>
      <c r="C168" s="2">
        <v>40579.88732473307</v>
      </c>
      <c r="D168">
        <v>2</v>
      </c>
    </row>
    <row r="169" spans="1:4" x14ac:dyDescent="0.2">
      <c r="A169" t="s">
        <v>17</v>
      </c>
      <c r="B169" s="1" t="s">
        <v>206</v>
      </c>
      <c r="C169" s="2">
        <v>2634.7761717773883</v>
      </c>
      <c r="D169">
        <v>1</v>
      </c>
    </row>
    <row r="170" spans="1:4" x14ac:dyDescent="0.2">
      <c r="A170" t="s">
        <v>18</v>
      </c>
      <c r="B170" s="1" t="s">
        <v>206</v>
      </c>
      <c r="C170" s="2">
        <v>660.90949470679857</v>
      </c>
      <c r="D170">
        <v>3</v>
      </c>
    </row>
    <row r="171" spans="1:4" x14ac:dyDescent="0.2">
      <c r="A171" t="s">
        <v>19</v>
      </c>
      <c r="B171" s="1" t="s">
        <v>206</v>
      </c>
      <c r="C171" s="2">
        <v>1808.1396172295783</v>
      </c>
      <c r="D171">
        <v>2</v>
      </c>
    </row>
    <row r="172" spans="1:4" x14ac:dyDescent="0.2">
      <c r="A172" t="s">
        <v>20</v>
      </c>
      <c r="B172" s="1" t="s">
        <v>206</v>
      </c>
      <c r="C172" s="2">
        <v>3642.4385732845926</v>
      </c>
      <c r="D172">
        <v>1</v>
      </c>
    </row>
    <row r="173" spans="1:4" x14ac:dyDescent="0.2">
      <c r="A173" t="s">
        <v>21</v>
      </c>
      <c r="B173" s="1" t="s">
        <v>206</v>
      </c>
      <c r="C173" s="2">
        <v>2231.0311083449096</v>
      </c>
      <c r="D173">
        <v>3</v>
      </c>
    </row>
    <row r="174" spans="1:4" x14ac:dyDescent="0.2">
      <c r="A174" t="s">
        <v>22</v>
      </c>
      <c r="B174" s="1" t="s">
        <v>206</v>
      </c>
      <c r="C174" s="2">
        <v>8026.635085201</v>
      </c>
      <c r="D174">
        <v>2</v>
      </c>
    </row>
    <row r="175" spans="1:4" x14ac:dyDescent="0.2">
      <c r="A175" t="s">
        <v>23</v>
      </c>
      <c r="B175" s="1" t="s">
        <v>206</v>
      </c>
      <c r="C175" s="2">
        <v>2882.2953012000694</v>
      </c>
      <c r="D175">
        <v>1</v>
      </c>
    </row>
    <row r="176" spans="1:4" x14ac:dyDescent="0.2">
      <c r="A176" t="s">
        <v>24</v>
      </c>
      <c r="B176" s="1" t="s">
        <v>206</v>
      </c>
      <c r="C176" s="2">
        <v>1066.2435553039127</v>
      </c>
      <c r="D176">
        <v>3</v>
      </c>
    </row>
    <row r="177" spans="1:4" x14ac:dyDescent="0.2">
      <c r="A177" t="s">
        <v>25</v>
      </c>
      <c r="B177" s="1" t="s">
        <v>206</v>
      </c>
      <c r="C177" s="2">
        <v>436.39320993846457</v>
      </c>
      <c r="D177">
        <v>2</v>
      </c>
    </row>
    <row r="178" spans="1:4" x14ac:dyDescent="0.2">
      <c r="A178" t="s">
        <v>26</v>
      </c>
      <c r="B178" s="1" t="s">
        <v>206</v>
      </c>
      <c r="C178" s="2">
        <v>1561.1783516128685</v>
      </c>
      <c r="D178">
        <v>1</v>
      </c>
    </row>
    <row r="179" spans="1:4" x14ac:dyDescent="0.2">
      <c r="A179" t="s">
        <v>27</v>
      </c>
      <c r="B179" s="1" t="s">
        <v>206</v>
      </c>
      <c r="C179" s="2">
        <v>4644.1591294391974</v>
      </c>
      <c r="D179">
        <v>3</v>
      </c>
    </row>
    <row r="180" spans="1:4" x14ac:dyDescent="0.2">
      <c r="A180" t="s">
        <v>28</v>
      </c>
      <c r="B180" s="1" t="s">
        <v>206</v>
      </c>
      <c r="C180" s="2">
        <v>365.47239417963772</v>
      </c>
      <c r="D180">
        <v>2</v>
      </c>
    </row>
    <row r="181" spans="1:4" x14ac:dyDescent="0.2">
      <c r="A181" t="s">
        <v>29</v>
      </c>
      <c r="B181" s="1" t="s">
        <v>206</v>
      </c>
      <c r="C181" s="2">
        <v>2204.6314779846853</v>
      </c>
      <c r="D181">
        <v>1</v>
      </c>
    </row>
    <row r="182" spans="1:4" x14ac:dyDescent="0.2">
      <c r="A182" t="s">
        <v>30</v>
      </c>
      <c r="B182" s="1" t="s">
        <v>206</v>
      </c>
      <c r="C182" s="2">
        <v>498.72422573225532</v>
      </c>
      <c r="D182">
        <v>3</v>
      </c>
    </row>
    <row r="183" spans="1:4" x14ac:dyDescent="0.2">
      <c r="A183" t="s">
        <v>31</v>
      </c>
      <c r="B183" s="1" t="s">
        <v>206</v>
      </c>
      <c r="C183" s="2">
        <v>1228.5989084225125</v>
      </c>
      <c r="D183">
        <v>2</v>
      </c>
    </row>
    <row r="184" spans="1:4" x14ac:dyDescent="0.2">
      <c r="A184" t="s">
        <v>32</v>
      </c>
      <c r="B184" s="1" t="s">
        <v>206</v>
      </c>
      <c r="C184" s="2">
        <v>357.17769907797498</v>
      </c>
      <c r="D184">
        <v>1</v>
      </c>
    </row>
    <row r="185" spans="1:4" x14ac:dyDescent="0.2">
      <c r="A185" t="s">
        <v>33</v>
      </c>
      <c r="B185" s="1" t="s">
        <v>206</v>
      </c>
      <c r="C185" s="2">
        <v>1460.1844448619245</v>
      </c>
      <c r="D185">
        <v>3</v>
      </c>
    </row>
    <row r="186" spans="1:4" x14ac:dyDescent="0.2">
      <c r="A186" t="s">
        <v>34</v>
      </c>
      <c r="B186" s="1" t="s">
        <v>206</v>
      </c>
      <c r="C186" s="2">
        <v>652.21544961829068</v>
      </c>
      <c r="D186">
        <v>2</v>
      </c>
    </row>
    <row r="187" spans="1:4" x14ac:dyDescent="0.2">
      <c r="A187" t="s">
        <v>35</v>
      </c>
      <c r="B187" s="1" t="s">
        <v>206</v>
      </c>
      <c r="C187" s="2">
        <v>104.32812847104765</v>
      </c>
      <c r="D187">
        <v>1</v>
      </c>
    </row>
    <row r="188" spans="1:4" x14ac:dyDescent="0.2">
      <c r="A188" t="s">
        <v>36</v>
      </c>
      <c r="B188" s="1" t="s">
        <v>206</v>
      </c>
      <c r="C188" s="2">
        <v>296.66123579718646</v>
      </c>
      <c r="D188">
        <v>3</v>
      </c>
    </row>
    <row r="189" spans="1:4" x14ac:dyDescent="0.2">
      <c r="A189" t="s">
        <v>37</v>
      </c>
      <c r="B189" s="1" t="s">
        <v>206</v>
      </c>
      <c r="C189" s="2">
        <v>2616.6521635405102</v>
      </c>
      <c r="D189">
        <v>2</v>
      </c>
    </row>
    <row r="190" spans="1:4" x14ac:dyDescent="0.2">
      <c r="A190" t="s">
        <v>38</v>
      </c>
      <c r="B190" s="1" t="s">
        <v>206</v>
      </c>
      <c r="C190" s="2">
        <v>4147.0302767070016</v>
      </c>
      <c r="D190">
        <v>1</v>
      </c>
    </row>
    <row r="191" spans="1:4" x14ac:dyDescent="0.2">
      <c r="A191" t="s">
        <v>39</v>
      </c>
      <c r="B191" s="1" t="s">
        <v>206</v>
      </c>
      <c r="C191" s="2">
        <v>454.65411308305556</v>
      </c>
      <c r="D191">
        <v>1</v>
      </c>
    </row>
    <row r="192" spans="1:4" x14ac:dyDescent="0.2">
      <c r="A192" t="s">
        <v>40</v>
      </c>
      <c r="B192" s="1" t="s">
        <v>206</v>
      </c>
      <c r="C192" s="2">
        <v>55.524955278525752</v>
      </c>
      <c r="D192">
        <v>3</v>
      </c>
    </row>
    <row r="193" spans="1:4" x14ac:dyDescent="0.2">
      <c r="A193" t="s">
        <v>41</v>
      </c>
      <c r="B193" s="1" t="s">
        <v>206</v>
      </c>
      <c r="C193" s="2">
        <v>476.91097596837022</v>
      </c>
      <c r="D193">
        <v>2</v>
      </c>
    </row>
    <row r="194" spans="1:4" x14ac:dyDescent="0.2">
      <c r="A194" t="s">
        <v>4</v>
      </c>
      <c r="B194" s="1" t="s">
        <v>209</v>
      </c>
      <c r="C194" s="2">
        <v>64.837172090876393</v>
      </c>
      <c r="D194">
        <v>1</v>
      </c>
    </row>
    <row r="195" spans="1:4" x14ac:dyDescent="0.2">
      <c r="A195" t="s">
        <v>5</v>
      </c>
      <c r="B195" s="1" t="s">
        <v>209</v>
      </c>
      <c r="C195" s="2">
        <v>9118.3819303537075</v>
      </c>
      <c r="D195">
        <v>1</v>
      </c>
    </row>
    <row r="196" spans="1:4" x14ac:dyDescent="0.2">
      <c r="A196" t="s">
        <v>6</v>
      </c>
      <c r="B196" s="1" t="s">
        <v>209</v>
      </c>
      <c r="C196" s="2">
        <v>59.904635809285864</v>
      </c>
      <c r="D196">
        <v>3</v>
      </c>
    </row>
    <row r="197" spans="1:4" x14ac:dyDescent="0.2">
      <c r="A197" t="s">
        <v>7</v>
      </c>
      <c r="B197" s="1" t="s">
        <v>209</v>
      </c>
      <c r="C197" s="2">
        <v>158153.96977174823</v>
      </c>
      <c r="D197">
        <v>2</v>
      </c>
    </row>
    <row r="198" spans="1:4" x14ac:dyDescent="0.2">
      <c r="A198" t="s">
        <v>8</v>
      </c>
      <c r="B198" s="1" t="s">
        <v>209</v>
      </c>
      <c r="C198" s="2">
        <v>2474.6463479758272</v>
      </c>
      <c r="D198">
        <v>1</v>
      </c>
    </row>
    <row r="199" spans="1:4" x14ac:dyDescent="0.2">
      <c r="A199" t="s">
        <v>9</v>
      </c>
      <c r="B199" s="1" t="s">
        <v>209</v>
      </c>
      <c r="C199" s="2">
        <v>61.022504310011271</v>
      </c>
      <c r="D199">
        <v>3</v>
      </c>
    </row>
    <row r="200" spans="1:4" x14ac:dyDescent="0.2">
      <c r="A200" t="s">
        <v>10</v>
      </c>
      <c r="B200" s="1" t="s">
        <v>209</v>
      </c>
      <c r="C200" s="2">
        <v>15646.019937401657</v>
      </c>
      <c r="D200">
        <v>2</v>
      </c>
    </row>
    <row r="201" spans="1:4" x14ac:dyDescent="0.2">
      <c r="A201" t="s">
        <v>11</v>
      </c>
      <c r="B201" s="1" t="s">
        <v>209</v>
      </c>
      <c r="C201" s="2">
        <v>177.59019107564225</v>
      </c>
      <c r="D201">
        <v>1</v>
      </c>
    </row>
    <row r="202" spans="1:4" x14ac:dyDescent="0.2">
      <c r="A202" t="s">
        <v>12</v>
      </c>
      <c r="B202" s="1" t="s">
        <v>209</v>
      </c>
      <c r="C202" s="2">
        <v>29.932422284244058</v>
      </c>
      <c r="D202">
        <v>3</v>
      </c>
    </row>
    <row r="203" spans="1:4" x14ac:dyDescent="0.2">
      <c r="A203" t="s">
        <v>13</v>
      </c>
      <c r="B203" s="1" t="s">
        <v>209</v>
      </c>
      <c r="C203" s="2">
        <v>1787.200672658249</v>
      </c>
      <c r="D203">
        <v>2</v>
      </c>
    </row>
    <row r="204" spans="1:4" x14ac:dyDescent="0.2">
      <c r="A204" t="s">
        <v>14</v>
      </c>
      <c r="B204" s="1" t="s">
        <v>209</v>
      </c>
      <c r="C204" s="2">
        <v>3123.5727316669722</v>
      </c>
      <c r="D204">
        <v>1</v>
      </c>
    </row>
    <row r="205" spans="1:4" x14ac:dyDescent="0.2">
      <c r="A205" t="s">
        <v>15</v>
      </c>
      <c r="B205" s="1" t="s">
        <v>209</v>
      </c>
      <c r="C205" s="2">
        <v>584.60838416905131</v>
      </c>
      <c r="D205">
        <v>3</v>
      </c>
    </row>
    <row r="206" spans="1:4" x14ac:dyDescent="0.2">
      <c r="A206" t="s">
        <v>16</v>
      </c>
      <c r="B206" s="1" t="s">
        <v>209</v>
      </c>
      <c r="C206" s="2">
        <v>19752.063609200359</v>
      </c>
      <c r="D206">
        <v>2</v>
      </c>
    </row>
    <row r="207" spans="1:4" x14ac:dyDescent="0.2">
      <c r="A207" t="s">
        <v>17</v>
      </c>
      <c r="B207" s="1" t="s">
        <v>209</v>
      </c>
      <c r="C207" s="2">
        <v>0.74191448627779655</v>
      </c>
      <c r="D207">
        <v>1</v>
      </c>
    </row>
    <row r="208" spans="1:4" x14ac:dyDescent="0.2">
      <c r="A208" t="s">
        <v>18</v>
      </c>
      <c r="B208" s="1" t="s">
        <v>209</v>
      </c>
      <c r="C208" s="2">
        <v>10.075225116188211</v>
      </c>
      <c r="D208">
        <v>3</v>
      </c>
    </row>
    <row r="209" spans="1:4" x14ac:dyDescent="0.2">
      <c r="A209" t="s">
        <v>19</v>
      </c>
      <c r="B209" s="1" t="s">
        <v>209</v>
      </c>
      <c r="C209" s="2">
        <v>102.39432332667702</v>
      </c>
      <c r="D209">
        <v>2</v>
      </c>
    </row>
    <row r="210" spans="1:4" x14ac:dyDescent="0.2">
      <c r="A210" t="s">
        <v>20</v>
      </c>
      <c r="B210" s="1" t="s">
        <v>209</v>
      </c>
      <c r="C210" s="2">
        <v>16.835143004202408</v>
      </c>
      <c r="D210">
        <v>1</v>
      </c>
    </row>
    <row r="211" spans="1:4" x14ac:dyDescent="0.2">
      <c r="A211" t="s">
        <v>21</v>
      </c>
      <c r="B211" s="1" t="s">
        <v>209</v>
      </c>
      <c r="C211" s="2">
        <v>25.571902001904014</v>
      </c>
      <c r="D211">
        <v>3</v>
      </c>
    </row>
    <row r="212" spans="1:4" x14ac:dyDescent="0.2">
      <c r="A212" t="s">
        <v>22</v>
      </c>
      <c r="B212" s="1" t="s">
        <v>209</v>
      </c>
      <c r="C212" s="2">
        <v>1238.7962925164622</v>
      </c>
      <c r="D212">
        <v>2</v>
      </c>
    </row>
    <row r="213" spans="1:4" x14ac:dyDescent="0.2">
      <c r="A213" t="s">
        <v>23</v>
      </c>
      <c r="B213" s="1" t="s">
        <v>209</v>
      </c>
      <c r="C213" s="2">
        <v>59.422240951188108</v>
      </c>
      <c r="D213">
        <v>1</v>
      </c>
    </row>
    <row r="214" spans="1:4" x14ac:dyDescent="0.2">
      <c r="A214" t="s">
        <v>24</v>
      </c>
      <c r="B214" s="1" t="s">
        <v>209</v>
      </c>
      <c r="C214" s="2">
        <v>15.004400273783821</v>
      </c>
      <c r="D214">
        <v>3</v>
      </c>
    </row>
    <row r="215" spans="1:4" x14ac:dyDescent="0.2">
      <c r="A215" t="s">
        <v>25</v>
      </c>
      <c r="B215" s="1" t="s">
        <v>209</v>
      </c>
      <c r="C215" s="2">
        <v>583.11954039056116</v>
      </c>
      <c r="D215">
        <v>2</v>
      </c>
    </row>
    <row r="216" spans="1:4" x14ac:dyDescent="0.2">
      <c r="A216" t="s">
        <v>26</v>
      </c>
      <c r="B216" s="1" t="s">
        <v>209</v>
      </c>
      <c r="C216" s="2">
        <v>1172.6453273368525</v>
      </c>
      <c r="D216">
        <v>1</v>
      </c>
    </row>
    <row r="217" spans="1:4" x14ac:dyDescent="0.2">
      <c r="A217" t="s">
        <v>27</v>
      </c>
      <c r="B217" s="1" t="s">
        <v>209</v>
      </c>
      <c r="C217" s="2">
        <v>194.39234049147714</v>
      </c>
      <c r="D217">
        <v>3</v>
      </c>
    </row>
    <row r="218" spans="1:4" x14ac:dyDescent="0.2">
      <c r="A218" t="s">
        <v>28</v>
      </c>
      <c r="B218" s="1" t="s">
        <v>209</v>
      </c>
      <c r="C218" s="2">
        <v>8427.8350349793891</v>
      </c>
      <c r="D218">
        <v>2</v>
      </c>
    </row>
    <row r="219" spans="1:4" x14ac:dyDescent="0.2">
      <c r="A219" t="s">
        <v>29</v>
      </c>
      <c r="B219" s="1" t="s">
        <v>209</v>
      </c>
      <c r="C219" s="2">
        <v>98.597750910835899</v>
      </c>
      <c r="D219">
        <v>1</v>
      </c>
    </row>
    <row r="220" spans="1:4" x14ac:dyDescent="0.2">
      <c r="A220" t="s">
        <v>30</v>
      </c>
      <c r="B220" s="1" t="s">
        <v>209</v>
      </c>
      <c r="C220" s="2">
        <v>5.2100021535865082</v>
      </c>
      <c r="D220">
        <v>3</v>
      </c>
    </row>
    <row r="221" spans="1:4" x14ac:dyDescent="0.2">
      <c r="A221" t="s">
        <v>31</v>
      </c>
      <c r="B221" s="1" t="s">
        <v>209</v>
      </c>
      <c r="C221" s="2">
        <v>753.18189087955659</v>
      </c>
      <c r="D221">
        <v>2</v>
      </c>
    </row>
    <row r="222" spans="1:4" x14ac:dyDescent="0.2">
      <c r="A222" t="s">
        <v>32</v>
      </c>
      <c r="B222" s="1" t="s">
        <v>209</v>
      </c>
      <c r="C222" s="2">
        <v>352.19921083907843</v>
      </c>
      <c r="D222">
        <v>1</v>
      </c>
    </row>
    <row r="223" spans="1:4" x14ac:dyDescent="0.2">
      <c r="A223" t="s">
        <v>33</v>
      </c>
      <c r="B223" s="1" t="s">
        <v>209</v>
      </c>
      <c r="C223" s="2">
        <v>102.16557423752693</v>
      </c>
      <c r="D223">
        <v>3</v>
      </c>
    </row>
    <row r="224" spans="1:4" x14ac:dyDescent="0.2">
      <c r="A224" t="s">
        <v>34</v>
      </c>
      <c r="B224" s="1" t="s">
        <v>209</v>
      </c>
      <c r="C224" s="2">
        <v>147.54669882832673</v>
      </c>
      <c r="D224">
        <v>2</v>
      </c>
    </row>
    <row r="225" spans="1:4" x14ac:dyDescent="0.2">
      <c r="A225" t="s">
        <v>35</v>
      </c>
      <c r="B225" s="1" t="s">
        <v>209</v>
      </c>
      <c r="C225" s="2">
        <v>1.2334274181521592</v>
      </c>
      <c r="D225">
        <v>1</v>
      </c>
    </row>
    <row r="226" spans="1:4" x14ac:dyDescent="0.2">
      <c r="A226" t="s">
        <v>36</v>
      </c>
      <c r="B226" s="1" t="s">
        <v>209</v>
      </c>
      <c r="C226" s="2">
        <v>22.321139696698559</v>
      </c>
      <c r="D226">
        <v>3</v>
      </c>
    </row>
    <row r="227" spans="1:4" x14ac:dyDescent="0.2">
      <c r="A227" t="s">
        <v>37</v>
      </c>
      <c r="B227" s="1" t="s">
        <v>209</v>
      </c>
      <c r="C227" s="2">
        <v>209.13232691886572</v>
      </c>
      <c r="D227">
        <v>2</v>
      </c>
    </row>
    <row r="228" spans="1:4" x14ac:dyDescent="0.2">
      <c r="A228" t="s">
        <v>38</v>
      </c>
      <c r="B228" s="1" t="s">
        <v>209</v>
      </c>
      <c r="C228" s="2">
        <v>88.415589829100256</v>
      </c>
      <c r="D228">
        <v>1</v>
      </c>
    </row>
    <row r="229" spans="1:4" x14ac:dyDescent="0.2">
      <c r="A229" t="s">
        <v>40</v>
      </c>
      <c r="B229" s="1" t="s">
        <v>209</v>
      </c>
      <c r="C229" s="2">
        <v>27.417359591140681</v>
      </c>
      <c r="D229">
        <v>3</v>
      </c>
    </row>
    <row r="230" spans="1:4" x14ac:dyDescent="0.2">
      <c r="A230" t="s">
        <v>4</v>
      </c>
      <c r="B230" s="1" t="s">
        <v>202</v>
      </c>
      <c r="C230" s="2">
        <v>427.86602617207268</v>
      </c>
      <c r="D230">
        <v>1</v>
      </c>
    </row>
    <row r="231" spans="1:4" x14ac:dyDescent="0.2">
      <c r="A231" t="s">
        <v>5</v>
      </c>
      <c r="B231" s="1" t="s">
        <v>202</v>
      </c>
      <c r="C231" s="2">
        <v>209127.92723246987</v>
      </c>
      <c r="D231">
        <v>1</v>
      </c>
    </row>
    <row r="232" spans="1:4" x14ac:dyDescent="0.2">
      <c r="A232" t="s">
        <v>6</v>
      </c>
      <c r="B232" s="1" t="s">
        <v>202</v>
      </c>
      <c r="C232" s="2">
        <v>57108.098264490123</v>
      </c>
      <c r="D232">
        <v>3</v>
      </c>
    </row>
    <row r="233" spans="1:4" x14ac:dyDescent="0.2">
      <c r="A233" t="s">
        <v>7</v>
      </c>
      <c r="B233" s="1" t="s">
        <v>202</v>
      </c>
      <c r="C233" s="2">
        <v>7909.0438083744411</v>
      </c>
      <c r="D233">
        <v>2</v>
      </c>
    </row>
    <row r="234" spans="1:4" x14ac:dyDescent="0.2">
      <c r="A234" t="s">
        <v>8</v>
      </c>
      <c r="B234" s="1" t="s">
        <v>202</v>
      </c>
      <c r="C234" s="2">
        <v>45171.244609644826</v>
      </c>
      <c r="D234">
        <v>1</v>
      </c>
    </row>
    <row r="235" spans="1:4" x14ac:dyDescent="0.2">
      <c r="A235" t="s">
        <v>9</v>
      </c>
      <c r="B235" s="1" t="s">
        <v>202</v>
      </c>
      <c r="C235" s="2">
        <v>818.17853985565318</v>
      </c>
      <c r="D235">
        <v>3</v>
      </c>
    </row>
    <row r="236" spans="1:4" x14ac:dyDescent="0.2">
      <c r="A236" t="s">
        <v>10</v>
      </c>
      <c r="B236" s="1" t="s">
        <v>202</v>
      </c>
      <c r="C236" s="2">
        <v>16800.252267441665</v>
      </c>
      <c r="D236">
        <v>2</v>
      </c>
    </row>
    <row r="237" spans="1:4" x14ac:dyDescent="0.2">
      <c r="A237" t="s">
        <v>11</v>
      </c>
      <c r="B237" s="1" t="s">
        <v>202</v>
      </c>
      <c r="C237" s="2">
        <v>4271.2301455869328</v>
      </c>
      <c r="D237">
        <v>1</v>
      </c>
    </row>
    <row r="238" spans="1:4" x14ac:dyDescent="0.2">
      <c r="A238" t="s">
        <v>12</v>
      </c>
      <c r="B238" s="1" t="s">
        <v>202</v>
      </c>
      <c r="C238" s="2">
        <v>531.47846624967872</v>
      </c>
      <c r="D238">
        <v>3</v>
      </c>
    </row>
    <row r="239" spans="1:4" x14ac:dyDescent="0.2">
      <c r="A239" t="s">
        <v>13</v>
      </c>
      <c r="B239" s="1" t="s">
        <v>202</v>
      </c>
      <c r="C239" s="2">
        <v>361.51056032170453</v>
      </c>
      <c r="D239">
        <v>2</v>
      </c>
    </row>
    <row r="240" spans="1:4" x14ac:dyDescent="0.2">
      <c r="A240" t="s">
        <v>14</v>
      </c>
      <c r="B240" s="1" t="s">
        <v>202</v>
      </c>
      <c r="C240" s="2">
        <v>38092.235924219589</v>
      </c>
      <c r="D240">
        <v>1</v>
      </c>
    </row>
    <row r="241" spans="1:4" x14ac:dyDescent="0.2">
      <c r="A241" t="s">
        <v>15</v>
      </c>
      <c r="B241" s="1" t="s">
        <v>202</v>
      </c>
      <c r="C241" s="2">
        <v>10478.737488327066</v>
      </c>
      <c r="D241">
        <v>3</v>
      </c>
    </row>
    <row r="242" spans="1:4" x14ac:dyDescent="0.2">
      <c r="A242" t="s">
        <v>16</v>
      </c>
      <c r="B242" s="1" t="s">
        <v>202</v>
      </c>
      <c r="C242" s="2">
        <v>28843.556403576593</v>
      </c>
      <c r="D242">
        <v>2</v>
      </c>
    </row>
    <row r="243" spans="1:4" x14ac:dyDescent="0.2">
      <c r="A243" t="s">
        <v>17</v>
      </c>
      <c r="B243" s="1" t="s">
        <v>202</v>
      </c>
      <c r="C243" s="2">
        <v>1330.1127724141206</v>
      </c>
      <c r="D243">
        <v>1</v>
      </c>
    </row>
    <row r="244" spans="1:4" x14ac:dyDescent="0.2">
      <c r="A244" t="s">
        <v>18</v>
      </c>
      <c r="B244" s="1" t="s">
        <v>202</v>
      </c>
      <c r="C244" s="2">
        <v>231.57320439757967</v>
      </c>
      <c r="D244">
        <v>3</v>
      </c>
    </row>
    <row r="245" spans="1:4" x14ac:dyDescent="0.2">
      <c r="A245" t="s">
        <v>19</v>
      </c>
      <c r="B245" s="1" t="s">
        <v>202</v>
      </c>
      <c r="C245" s="2">
        <v>1125.7565409430963</v>
      </c>
      <c r="D245">
        <v>2</v>
      </c>
    </row>
    <row r="246" spans="1:4" x14ac:dyDescent="0.2">
      <c r="A246" t="s">
        <v>20</v>
      </c>
      <c r="B246" s="1" t="s">
        <v>202</v>
      </c>
      <c r="C246" s="2">
        <v>6642.5255231683532</v>
      </c>
      <c r="D246">
        <v>1</v>
      </c>
    </row>
    <row r="247" spans="1:4" x14ac:dyDescent="0.2">
      <c r="A247" t="s">
        <v>21</v>
      </c>
      <c r="B247" s="1" t="s">
        <v>202</v>
      </c>
      <c r="C247" s="2">
        <v>1412.6046622391325</v>
      </c>
      <c r="D247">
        <v>3</v>
      </c>
    </row>
    <row r="248" spans="1:4" x14ac:dyDescent="0.2">
      <c r="A248" t="s">
        <v>22</v>
      </c>
      <c r="B248" s="1" t="s">
        <v>202</v>
      </c>
      <c r="C248" s="2">
        <v>4927.314985769126</v>
      </c>
      <c r="D248">
        <v>2</v>
      </c>
    </row>
    <row r="249" spans="1:4" x14ac:dyDescent="0.2">
      <c r="A249" t="s">
        <v>23</v>
      </c>
      <c r="B249" s="1" t="s">
        <v>202</v>
      </c>
      <c r="C249" s="2">
        <v>488.00978095455662</v>
      </c>
      <c r="D249">
        <v>1</v>
      </c>
    </row>
    <row r="250" spans="1:4" x14ac:dyDescent="0.2">
      <c r="A250" t="s">
        <v>24</v>
      </c>
      <c r="B250" s="1" t="s">
        <v>202</v>
      </c>
      <c r="C250" s="2">
        <v>125.69237059099916</v>
      </c>
      <c r="D250">
        <v>3</v>
      </c>
    </row>
    <row r="251" spans="1:4" x14ac:dyDescent="0.2">
      <c r="A251" t="s">
        <v>25</v>
      </c>
      <c r="B251" s="1" t="s">
        <v>202</v>
      </c>
      <c r="C251" s="2">
        <v>674.71949947780502</v>
      </c>
      <c r="D251">
        <v>2</v>
      </c>
    </row>
    <row r="252" spans="1:4" x14ac:dyDescent="0.2">
      <c r="A252" t="s">
        <v>26</v>
      </c>
      <c r="B252" s="1" t="s">
        <v>202</v>
      </c>
      <c r="C252" s="2">
        <v>6031.7001358175903</v>
      </c>
      <c r="D252">
        <v>1</v>
      </c>
    </row>
    <row r="253" spans="1:4" x14ac:dyDescent="0.2">
      <c r="A253" t="s">
        <v>27</v>
      </c>
      <c r="B253" s="1" t="s">
        <v>202</v>
      </c>
      <c r="C253" s="2">
        <v>3071.1601873890072</v>
      </c>
      <c r="D253">
        <v>3</v>
      </c>
    </row>
    <row r="254" spans="1:4" x14ac:dyDescent="0.2">
      <c r="A254" t="s">
        <v>28</v>
      </c>
      <c r="B254" s="1" t="s">
        <v>202</v>
      </c>
      <c r="C254" s="2">
        <v>3697.1727948896928</v>
      </c>
      <c r="D254">
        <v>2</v>
      </c>
    </row>
    <row r="255" spans="1:4" x14ac:dyDescent="0.2">
      <c r="A255" t="s">
        <v>29</v>
      </c>
      <c r="B255" s="1" t="s">
        <v>202</v>
      </c>
      <c r="C255" s="2">
        <v>546.48069671606254</v>
      </c>
      <c r="D255">
        <v>1</v>
      </c>
    </row>
    <row r="256" spans="1:4" x14ac:dyDescent="0.2">
      <c r="A256" t="s">
        <v>30</v>
      </c>
      <c r="B256" s="1" t="s">
        <v>202</v>
      </c>
      <c r="C256" s="2">
        <v>207.9782725363518</v>
      </c>
      <c r="D256">
        <v>3</v>
      </c>
    </row>
    <row r="257" spans="1:4" x14ac:dyDescent="0.2">
      <c r="A257" t="s">
        <v>31</v>
      </c>
      <c r="B257" s="1" t="s">
        <v>202</v>
      </c>
      <c r="C257" s="2">
        <v>308.44272804876846</v>
      </c>
      <c r="D257">
        <v>2</v>
      </c>
    </row>
    <row r="258" spans="1:4" x14ac:dyDescent="0.2">
      <c r="A258" t="s">
        <v>32</v>
      </c>
      <c r="B258" s="1" t="s">
        <v>202</v>
      </c>
      <c r="C258" s="2">
        <v>1427.6042613087118</v>
      </c>
      <c r="D258">
        <v>1</v>
      </c>
    </row>
    <row r="259" spans="1:4" x14ac:dyDescent="0.2">
      <c r="A259" t="s">
        <v>33</v>
      </c>
      <c r="B259" s="1" t="s">
        <v>202</v>
      </c>
      <c r="C259" s="2">
        <v>929.694503478211</v>
      </c>
      <c r="D259">
        <v>3</v>
      </c>
    </row>
    <row r="260" spans="1:4" x14ac:dyDescent="0.2">
      <c r="A260" t="s">
        <v>34</v>
      </c>
      <c r="B260" s="1" t="s">
        <v>202</v>
      </c>
      <c r="C260" s="2">
        <v>356.66231945624884</v>
      </c>
      <c r="D260">
        <v>2</v>
      </c>
    </row>
    <row r="261" spans="1:4" x14ac:dyDescent="0.2">
      <c r="A261" t="s">
        <v>35</v>
      </c>
      <c r="B261" s="1" t="s">
        <v>202</v>
      </c>
      <c r="C261" s="2">
        <v>703.4758351677815</v>
      </c>
      <c r="D261">
        <v>1</v>
      </c>
    </row>
    <row r="262" spans="1:4" x14ac:dyDescent="0.2">
      <c r="A262" t="s">
        <v>36</v>
      </c>
      <c r="B262" s="1" t="s">
        <v>202</v>
      </c>
      <c r="C262" s="2">
        <v>123.6788678821224</v>
      </c>
      <c r="D262">
        <v>3</v>
      </c>
    </row>
    <row r="263" spans="1:4" x14ac:dyDescent="0.2">
      <c r="A263" t="s">
        <v>37</v>
      </c>
      <c r="B263" s="1" t="s">
        <v>202</v>
      </c>
      <c r="C263" s="2">
        <v>934.91328258923215</v>
      </c>
      <c r="D263">
        <v>2</v>
      </c>
    </row>
    <row r="264" spans="1:4" x14ac:dyDescent="0.2">
      <c r="A264" t="s">
        <v>38</v>
      </c>
      <c r="B264" s="1" t="s">
        <v>202</v>
      </c>
      <c r="C264" s="2">
        <v>422.48477375794408</v>
      </c>
      <c r="D264">
        <v>1</v>
      </c>
    </row>
    <row r="265" spans="1:4" x14ac:dyDescent="0.2">
      <c r="A265" t="s">
        <v>39</v>
      </c>
      <c r="B265" s="1" t="s">
        <v>202</v>
      </c>
      <c r="C265" s="2">
        <v>870.79574452864608</v>
      </c>
      <c r="D265">
        <v>1</v>
      </c>
    </row>
    <row r="266" spans="1:4" x14ac:dyDescent="0.2">
      <c r="A266" t="s">
        <v>40</v>
      </c>
      <c r="B266" s="1" t="s">
        <v>202</v>
      </c>
      <c r="C266" s="2">
        <v>6.7002526167647911</v>
      </c>
      <c r="D266">
        <v>3</v>
      </c>
    </row>
    <row r="267" spans="1:4" x14ac:dyDescent="0.2">
      <c r="A267" t="s">
        <v>41</v>
      </c>
      <c r="B267" s="1" t="s">
        <v>202</v>
      </c>
      <c r="C267" s="2">
        <v>199.02553590818411</v>
      </c>
      <c r="D267">
        <v>2</v>
      </c>
    </row>
    <row r="268" spans="1:4" x14ac:dyDescent="0.2">
      <c r="A268" t="s">
        <v>4</v>
      </c>
      <c r="B268" s="1" t="s">
        <v>208</v>
      </c>
      <c r="C268" s="2">
        <v>1053.5380617277817</v>
      </c>
      <c r="D268">
        <v>1</v>
      </c>
    </row>
    <row r="269" spans="1:4" x14ac:dyDescent="0.2">
      <c r="A269" t="s">
        <v>5</v>
      </c>
      <c r="B269" s="1" t="s">
        <v>208</v>
      </c>
      <c r="C269" s="2">
        <v>282334.99858866818</v>
      </c>
      <c r="D269">
        <v>1</v>
      </c>
    </row>
    <row r="270" spans="1:4" x14ac:dyDescent="0.2">
      <c r="A270" t="s">
        <v>6</v>
      </c>
      <c r="B270" s="1" t="s">
        <v>208</v>
      </c>
      <c r="C270" s="2">
        <v>19482.809459797591</v>
      </c>
      <c r="D270">
        <v>3</v>
      </c>
    </row>
    <row r="271" spans="1:4" x14ac:dyDescent="0.2">
      <c r="A271" t="s">
        <v>7</v>
      </c>
      <c r="B271" s="1" t="s">
        <v>208</v>
      </c>
      <c r="C271" s="2">
        <v>439485.98055724916</v>
      </c>
      <c r="D271">
        <v>2</v>
      </c>
    </row>
    <row r="272" spans="1:4" x14ac:dyDescent="0.2">
      <c r="A272" t="s">
        <v>8</v>
      </c>
      <c r="B272" s="1" t="s">
        <v>208</v>
      </c>
      <c r="C272" s="2">
        <v>45613.551709614141</v>
      </c>
      <c r="D272">
        <v>1</v>
      </c>
    </row>
    <row r="273" spans="1:4" x14ac:dyDescent="0.2">
      <c r="A273" t="s">
        <v>9</v>
      </c>
      <c r="B273" s="1" t="s">
        <v>208</v>
      </c>
      <c r="C273" s="2">
        <v>1399.0294917712552</v>
      </c>
      <c r="D273">
        <v>3</v>
      </c>
    </row>
    <row r="274" spans="1:4" x14ac:dyDescent="0.2">
      <c r="A274" t="s">
        <v>10</v>
      </c>
      <c r="B274" s="1" t="s">
        <v>208</v>
      </c>
      <c r="C274" s="2">
        <v>2136.2402242243852</v>
      </c>
      <c r="D274">
        <v>2</v>
      </c>
    </row>
    <row r="275" spans="1:4" x14ac:dyDescent="0.2">
      <c r="A275" t="s">
        <v>11</v>
      </c>
      <c r="B275" s="1" t="s">
        <v>208</v>
      </c>
      <c r="C275" s="2">
        <v>5335.5119356477844</v>
      </c>
      <c r="D275">
        <v>1</v>
      </c>
    </row>
    <row r="276" spans="1:4" x14ac:dyDescent="0.2">
      <c r="A276" t="s">
        <v>12</v>
      </c>
      <c r="B276" s="1" t="s">
        <v>208</v>
      </c>
      <c r="C276" s="2">
        <v>71.121681785327965</v>
      </c>
      <c r="D276">
        <v>3</v>
      </c>
    </row>
    <row r="277" spans="1:4" x14ac:dyDescent="0.2">
      <c r="A277" t="s">
        <v>13</v>
      </c>
      <c r="B277" s="1" t="s">
        <v>208</v>
      </c>
      <c r="C277" s="2">
        <v>7328.7879988286577</v>
      </c>
      <c r="D277">
        <v>2</v>
      </c>
    </row>
    <row r="278" spans="1:4" x14ac:dyDescent="0.2">
      <c r="A278" t="s">
        <v>14</v>
      </c>
      <c r="B278" s="1" t="s">
        <v>208</v>
      </c>
      <c r="C278" s="2">
        <v>55397.846094787463</v>
      </c>
      <c r="D278">
        <v>1</v>
      </c>
    </row>
    <row r="279" spans="1:4" x14ac:dyDescent="0.2">
      <c r="A279" t="s">
        <v>15</v>
      </c>
      <c r="B279" s="1" t="s">
        <v>208</v>
      </c>
      <c r="C279" s="2">
        <v>4831.2219545506405</v>
      </c>
      <c r="D279">
        <v>3</v>
      </c>
    </row>
    <row r="280" spans="1:4" x14ac:dyDescent="0.2">
      <c r="A280" t="s">
        <v>16</v>
      </c>
      <c r="B280" s="1" t="s">
        <v>208</v>
      </c>
      <c r="C280" s="2">
        <v>24282.18262238583</v>
      </c>
      <c r="D280">
        <v>2</v>
      </c>
    </row>
    <row r="281" spans="1:4" x14ac:dyDescent="0.2">
      <c r="A281" t="s">
        <v>17</v>
      </c>
      <c r="B281" s="1" t="s">
        <v>208</v>
      </c>
      <c r="C281" s="2">
        <v>1108.2043067219868</v>
      </c>
      <c r="D281">
        <v>1</v>
      </c>
    </row>
    <row r="282" spans="1:4" x14ac:dyDescent="0.2">
      <c r="A282" t="s">
        <v>18</v>
      </c>
      <c r="B282" s="1" t="s">
        <v>208</v>
      </c>
      <c r="C282" s="2">
        <v>219.35986554571085</v>
      </c>
      <c r="D282">
        <v>3</v>
      </c>
    </row>
    <row r="283" spans="1:4" x14ac:dyDescent="0.2">
      <c r="A283" t="s">
        <v>19</v>
      </c>
      <c r="B283" s="1" t="s">
        <v>208</v>
      </c>
      <c r="C283" s="2">
        <v>394.92913629547002</v>
      </c>
      <c r="D283">
        <v>2</v>
      </c>
    </row>
    <row r="284" spans="1:4" x14ac:dyDescent="0.2">
      <c r="A284" t="s">
        <v>20</v>
      </c>
      <c r="B284" s="1" t="s">
        <v>208</v>
      </c>
      <c r="C284" s="2">
        <v>9385.4594115234413</v>
      </c>
      <c r="D284">
        <v>1</v>
      </c>
    </row>
    <row r="285" spans="1:4" x14ac:dyDescent="0.2">
      <c r="A285" t="s">
        <v>21</v>
      </c>
      <c r="B285" s="1" t="s">
        <v>208</v>
      </c>
      <c r="C285" s="2">
        <v>228.36900538516107</v>
      </c>
      <c r="D285">
        <v>3</v>
      </c>
    </row>
    <row r="286" spans="1:4" x14ac:dyDescent="0.2">
      <c r="A286" t="s">
        <v>22</v>
      </c>
      <c r="B286" s="1" t="s">
        <v>208</v>
      </c>
      <c r="C286" s="2">
        <v>2354.4932823316476</v>
      </c>
      <c r="D286">
        <v>2</v>
      </c>
    </row>
    <row r="287" spans="1:4" x14ac:dyDescent="0.2">
      <c r="A287" t="s">
        <v>23</v>
      </c>
      <c r="B287" s="1" t="s">
        <v>208</v>
      </c>
      <c r="C287" s="2">
        <v>6344.7761856484767</v>
      </c>
      <c r="D287">
        <v>1</v>
      </c>
    </row>
    <row r="288" spans="1:4" x14ac:dyDescent="0.2">
      <c r="A288" t="s">
        <v>24</v>
      </c>
      <c r="B288" s="1" t="s">
        <v>208</v>
      </c>
      <c r="C288" s="2">
        <v>20.705916973512807</v>
      </c>
      <c r="D288">
        <v>3</v>
      </c>
    </row>
    <row r="289" spans="1:4" x14ac:dyDescent="0.2">
      <c r="A289" t="s">
        <v>25</v>
      </c>
      <c r="B289" s="1" t="s">
        <v>208</v>
      </c>
      <c r="C289" s="2">
        <v>2423.6343131327112</v>
      </c>
      <c r="D289">
        <v>2</v>
      </c>
    </row>
    <row r="290" spans="1:4" x14ac:dyDescent="0.2">
      <c r="A290" t="s">
        <v>26</v>
      </c>
      <c r="B290" s="1" t="s">
        <v>208</v>
      </c>
      <c r="C290" s="2">
        <v>12596.12505516513</v>
      </c>
      <c r="D290">
        <v>1</v>
      </c>
    </row>
    <row r="291" spans="1:4" x14ac:dyDescent="0.2">
      <c r="A291" t="s">
        <v>27</v>
      </c>
      <c r="B291" s="1" t="s">
        <v>208</v>
      </c>
      <c r="C291" s="2">
        <v>1426.0431363696134</v>
      </c>
      <c r="D291">
        <v>3</v>
      </c>
    </row>
    <row r="292" spans="1:4" x14ac:dyDescent="0.2">
      <c r="A292" t="s">
        <v>28</v>
      </c>
      <c r="B292" s="1" t="s">
        <v>208</v>
      </c>
      <c r="C292" s="2">
        <v>23049.038762688826</v>
      </c>
      <c r="D292">
        <v>2</v>
      </c>
    </row>
    <row r="293" spans="1:4" x14ac:dyDescent="0.2">
      <c r="A293" t="s">
        <v>29</v>
      </c>
      <c r="B293" s="1" t="s">
        <v>208</v>
      </c>
      <c r="C293" s="2">
        <v>1069.9553825502792</v>
      </c>
      <c r="D293">
        <v>1</v>
      </c>
    </row>
    <row r="294" spans="1:4" x14ac:dyDescent="0.2">
      <c r="A294" t="s">
        <v>30</v>
      </c>
      <c r="B294" s="1" t="s">
        <v>208</v>
      </c>
      <c r="C294" s="2">
        <v>31.277259875948257</v>
      </c>
      <c r="D294">
        <v>3</v>
      </c>
    </row>
    <row r="295" spans="1:4" x14ac:dyDescent="0.2">
      <c r="A295" t="s">
        <v>31</v>
      </c>
      <c r="B295" s="1" t="s">
        <v>208</v>
      </c>
      <c r="C295" s="2">
        <v>1673.6237761269108</v>
      </c>
      <c r="D295">
        <v>2</v>
      </c>
    </row>
    <row r="296" spans="1:4" x14ac:dyDescent="0.2">
      <c r="A296" t="s">
        <v>32</v>
      </c>
      <c r="B296" s="1" t="s">
        <v>208</v>
      </c>
      <c r="C296" s="2">
        <v>1118.0779524773088</v>
      </c>
      <c r="D296">
        <v>1</v>
      </c>
    </row>
    <row r="297" spans="1:4" x14ac:dyDescent="0.2">
      <c r="A297" t="s">
        <v>33</v>
      </c>
      <c r="B297" s="1" t="s">
        <v>208</v>
      </c>
      <c r="C297" s="2">
        <v>2374.0402125083874</v>
      </c>
      <c r="D297">
        <v>3</v>
      </c>
    </row>
    <row r="298" spans="1:4" x14ac:dyDescent="0.2">
      <c r="A298" t="s">
        <v>34</v>
      </c>
      <c r="B298" s="1" t="s">
        <v>208</v>
      </c>
      <c r="C298" s="2">
        <v>4189.648776013436</v>
      </c>
      <c r="D298">
        <v>2</v>
      </c>
    </row>
    <row r="299" spans="1:4" x14ac:dyDescent="0.2">
      <c r="A299" t="s">
        <v>35</v>
      </c>
      <c r="B299" s="1" t="s">
        <v>208</v>
      </c>
      <c r="C299" s="2">
        <v>820.26125824717678</v>
      </c>
      <c r="D299">
        <v>1</v>
      </c>
    </row>
    <row r="300" spans="1:4" x14ac:dyDescent="0.2">
      <c r="A300" t="s">
        <v>36</v>
      </c>
      <c r="B300" s="1" t="s">
        <v>208</v>
      </c>
      <c r="C300" s="2">
        <v>305.58957690621446</v>
      </c>
      <c r="D300">
        <v>3</v>
      </c>
    </row>
    <row r="301" spans="1:4" x14ac:dyDescent="0.2">
      <c r="A301" t="s">
        <v>37</v>
      </c>
      <c r="B301" s="1" t="s">
        <v>208</v>
      </c>
      <c r="C301" s="2">
        <v>6563.793391628682</v>
      </c>
      <c r="D301">
        <v>2</v>
      </c>
    </row>
    <row r="302" spans="1:4" x14ac:dyDescent="0.2">
      <c r="A302" t="s">
        <v>38</v>
      </c>
      <c r="B302" s="1" t="s">
        <v>208</v>
      </c>
      <c r="C302" s="2">
        <v>91.88527084725574</v>
      </c>
      <c r="D302">
        <v>1</v>
      </c>
    </row>
    <row r="303" spans="1:4" x14ac:dyDescent="0.2">
      <c r="A303" t="s">
        <v>39</v>
      </c>
      <c r="B303" s="1" t="s">
        <v>208</v>
      </c>
      <c r="C303" s="2">
        <v>1300.1666532710094</v>
      </c>
      <c r="D303">
        <v>1</v>
      </c>
    </row>
    <row r="304" spans="1:4" x14ac:dyDescent="0.2">
      <c r="A304" t="s">
        <v>40</v>
      </c>
      <c r="B304" s="1" t="s">
        <v>208</v>
      </c>
      <c r="C304" s="2">
        <v>10.82214816602254</v>
      </c>
      <c r="D304">
        <v>3</v>
      </c>
    </row>
    <row r="305" spans="1:4" x14ac:dyDescent="0.2">
      <c r="A305" t="s">
        <v>41</v>
      </c>
      <c r="B305" s="1" t="s">
        <v>208</v>
      </c>
      <c r="C305" s="2">
        <v>2143.6039251461198</v>
      </c>
      <c r="D305">
        <v>2</v>
      </c>
    </row>
    <row r="306" spans="1:4" x14ac:dyDescent="0.2">
      <c r="A306" t="s">
        <v>4</v>
      </c>
      <c r="B306" s="1" t="s">
        <v>186</v>
      </c>
      <c r="C306" s="2">
        <v>43.088263585780531</v>
      </c>
      <c r="D306">
        <v>1</v>
      </c>
    </row>
    <row r="307" spans="1:4" x14ac:dyDescent="0.2">
      <c r="A307" t="s">
        <v>5</v>
      </c>
      <c r="B307" s="1" t="s">
        <v>186</v>
      </c>
      <c r="C307" s="2">
        <v>6986.0579165178951</v>
      </c>
      <c r="D307">
        <v>1</v>
      </c>
    </row>
    <row r="308" spans="1:4" x14ac:dyDescent="0.2">
      <c r="A308" t="s">
        <v>6</v>
      </c>
      <c r="B308" s="1" t="s">
        <v>186</v>
      </c>
      <c r="C308" s="2">
        <v>40.664595142430457</v>
      </c>
      <c r="D308">
        <v>3</v>
      </c>
    </row>
    <row r="309" spans="1:4" x14ac:dyDescent="0.2">
      <c r="A309" t="s">
        <v>7</v>
      </c>
      <c r="B309" s="1" t="s">
        <v>186</v>
      </c>
      <c r="C309" s="2">
        <v>59.606660619612903</v>
      </c>
      <c r="D309">
        <v>2</v>
      </c>
    </row>
    <row r="310" spans="1:4" x14ac:dyDescent="0.2">
      <c r="A310" t="s">
        <v>8</v>
      </c>
      <c r="B310" s="1" t="s">
        <v>186</v>
      </c>
      <c r="C310" s="2">
        <v>55.669267603046272</v>
      </c>
      <c r="D310">
        <v>1</v>
      </c>
    </row>
    <row r="311" spans="1:4" x14ac:dyDescent="0.2">
      <c r="A311" t="s">
        <v>9</v>
      </c>
      <c r="B311" s="1" t="s">
        <v>186</v>
      </c>
      <c r="C311" s="2">
        <v>0.68667460709294148</v>
      </c>
      <c r="D311">
        <v>3</v>
      </c>
    </row>
    <row r="312" spans="1:4" x14ac:dyDescent="0.2">
      <c r="A312" t="s">
        <v>10</v>
      </c>
      <c r="B312" s="1" t="s">
        <v>186</v>
      </c>
      <c r="C312" s="2">
        <v>12.734056857538487</v>
      </c>
      <c r="D312">
        <v>2</v>
      </c>
    </row>
    <row r="313" spans="1:4" x14ac:dyDescent="0.2">
      <c r="A313" t="s">
        <v>11</v>
      </c>
      <c r="B313" s="1" t="s">
        <v>186</v>
      </c>
      <c r="C313" s="2">
        <v>257.94144078918413</v>
      </c>
      <c r="D313">
        <v>1</v>
      </c>
    </row>
    <row r="314" spans="1:4" x14ac:dyDescent="0.2">
      <c r="A314" t="s">
        <v>12</v>
      </c>
      <c r="B314" s="1" t="s">
        <v>186</v>
      </c>
      <c r="C314" s="2">
        <v>0.40785013655651375</v>
      </c>
      <c r="D314">
        <v>3</v>
      </c>
    </row>
    <row r="315" spans="1:4" x14ac:dyDescent="0.2">
      <c r="A315" t="s">
        <v>13</v>
      </c>
      <c r="B315" s="1" t="s">
        <v>186</v>
      </c>
      <c r="C315" s="2">
        <v>5.3136261250840535</v>
      </c>
      <c r="D315">
        <v>2</v>
      </c>
    </row>
    <row r="316" spans="1:4" x14ac:dyDescent="0.2">
      <c r="A316" t="s">
        <v>14</v>
      </c>
      <c r="B316" s="1" t="s">
        <v>186</v>
      </c>
      <c r="C316" s="2">
        <v>2840.4277000180141</v>
      </c>
      <c r="D316">
        <v>1</v>
      </c>
    </row>
    <row r="317" spans="1:4" x14ac:dyDescent="0.2">
      <c r="A317" t="s">
        <v>15</v>
      </c>
      <c r="B317" s="1" t="s">
        <v>186</v>
      </c>
      <c r="C317" s="2">
        <v>2.1022024789160221</v>
      </c>
      <c r="D317">
        <v>3</v>
      </c>
    </row>
    <row r="318" spans="1:4" x14ac:dyDescent="0.2">
      <c r="A318" t="s">
        <v>16</v>
      </c>
      <c r="B318" s="1" t="s">
        <v>186</v>
      </c>
      <c r="C318" s="2">
        <v>36.95660702751271</v>
      </c>
      <c r="D318">
        <v>2</v>
      </c>
    </row>
    <row r="319" spans="1:4" x14ac:dyDescent="0.2">
      <c r="A319" t="s">
        <v>17</v>
      </c>
      <c r="B319" s="1" t="s">
        <v>186</v>
      </c>
      <c r="C319" s="2">
        <v>2.5191648431902007</v>
      </c>
      <c r="D319">
        <v>1</v>
      </c>
    </row>
    <row r="320" spans="1:4" x14ac:dyDescent="0.2">
      <c r="A320" t="s">
        <v>18</v>
      </c>
      <c r="B320" s="1" t="s">
        <v>186</v>
      </c>
      <c r="C320" s="2">
        <v>0.18023376037621638</v>
      </c>
      <c r="D320">
        <v>3</v>
      </c>
    </row>
    <row r="321" spans="1:4" x14ac:dyDescent="0.2">
      <c r="A321" t="s">
        <v>19</v>
      </c>
      <c r="B321" s="1" t="s">
        <v>186</v>
      </c>
      <c r="C321" s="2">
        <v>1.7629658948358453</v>
      </c>
      <c r="D321">
        <v>2</v>
      </c>
    </row>
    <row r="322" spans="1:4" x14ac:dyDescent="0.2">
      <c r="A322" t="s">
        <v>20</v>
      </c>
      <c r="B322" s="1" t="s">
        <v>186</v>
      </c>
      <c r="C322" s="2">
        <v>181.93792537397545</v>
      </c>
      <c r="D322">
        <v>1</v>
      </c>
    </row>
    <row r="323" spans="1:4" x14ac:dyDescent="0.2">
      <c r="A323" t="s">
        <v>21</v>
      </c>
      <c r="B323" s="1" t="s">
        <v>186</v>
      </c>
      <c r="C323" s="2">
        <v>0.29967818509655325</v>
      </c>
      <c r="D323">
        <v>3</v>
      </c>
    </row>
    <row r="324" spans="1:4" x14ac:dyDescent="0.2">
      <c r="A324" t="s">
        <v>22</v>
      </c>
      <c r="B324" s="1" t="s">
        <v>186</v>
      </c>
      <c r="C324" s="2">
        <v>7.1028954608310508</v>
      </c>
      <c r="D324">
        <v>2</v>
      </c>
    </row>
    <row r="325" spans="1:4" x14ac:dyDescent="0.2">
      <c r="A325" t="s">
        <v>23</v>
      </c>
      <c r="B325" s="1" t="s">
        <v>186</v>
      </c>
      <c r="C325" s="2">
        <v>99.021337459072541</v>
      </c>
      <c r="D325">
        <v>1</v>
      </c>
    </row>
    <row r="326" spans="1:4" x14ac:dyDescent="0.2">
      <c r="A326" t="s">
        <v>24</v>
      </c>
      <c r="B326" s="1" t="s">
        <v>186</v>
      </c>
      <c r="C326" s="2">
        <v>0.10601330213878737</v>
      </c>
      <c r="D326">
        <v>3</v>
      </c>
    </row>
    <row r="327" spans="1:4" x14ac:dyDescent="0.2">
      <c r="A327" t="s">
        <v>25</v>
      </c>
      <c r="B327" s="1" t="s">
        <v>186</v>
      </c>
      <c r="C327" s="2">
        <v>2.1166807741071469</v>
      </c>
      <c r="D327">
        <v>2</v>
      </c>
    </row>
    <row r="328" spans="1:4" x14ac:dyDescent="0.2">
      <c r="A328" t="s">
        <v>26</v>
      </c>
      <c r="B328" s="1" t="s">
        <v>186</v>
      </c>
      <c r="C328" s="2">
        <v>334.92490845635274</v>
      </c>
      <c r="D328">
        <v>1</v>
      </c>
    </row>
    <row r="329" spans="1:4" x14ac:dyDescent="0.2">
      <c r="A329" t="s">
        <v>27</v>
      </c>
      <c r="B329" s="1" t="s">
        <v>186</v>
      </c>
      <c r="C329" s="2">
        <v>1.4249291922835792</v>
      </c>
      <c r="D329">
        <v>3</v>
      </c>
    </row>
    <row r="330" spans="1:4" x14ac:dyDescent="0.2">
      <c r="A330" t="s">
        <v>28</v>
      </c>
      <c r="B330" s="1" t="s">
        <v>186</v>
      </c>
      <c r="C330" s="2">
        <v>22.798884950937204</v>
      </c>
      <c r="D330">
        <v>2</v>
      </c>
    </row>
    <row r="331" spans="1:4" x14ac:dyDescent="0.2">
      <c r="A331" t="s">
        <v>29</v>
      </c>
      <c r="B331" s="1" t="s">
        <v>186</v>
      </c>
      <c r="C331" s="2">
        <v>87.727852298853918</v>
      </c>
      <c r="D331">
        <v>1</v>
      </c>
    </row>
    <row r="332" spans="1:4" x14ac:dyDescent="0.2">
      <c r="A332" t="s">
        <v>30</v>
      </c>
      <c r="B332" s="1" t="s">
        <v>186</v>
      </c>
      <c r="C332" s="2">
        <v>2.231626399123754E-3</v>
      </c>
      <c r="D332">
        <v>3</v>
      </c>
    </row>
    <row r="333" spans="1:4" x14ac:dyDescent="0.2">
      <c r="A333" t="s">
        <v>31</v>
      </c>
      <c r="B333" s="1" t="s">
        <v>186</v>
      </c>
      <c r="C333" s="2">
        <v>1.2287331599841349</v>
      </c>
      <c r="D333">
        <v>2</v>
      </c>
    </row>
    <row r="334" spans="1:4" x14ac:dyDescent="0.2">
      <c r="A334" t="s">
        <v>32</v>
      </c>
      <c r="B334" s="1" t="s">
        <v>186</v>
      </c>
      <c r="C334" s="2">
        <v>197.52950633987999</v>
      </c>
      <c r="D334">
        <v>1</v>
      </c>
    </row>
    <row r="335" spans="1:4" x14ac:dyDescent="0.2">
      <c r="A335" t="s">
        <v>33</v>
      </c>
      <c r="B335" s="1" t="s">
        <v>186</v>
      </c>
      <c r="C335" s="2">
        <v>60.919076850868592</v>
      </c>
      <c r="D335">
        <v>3</v>
      </c>
    </row>
    <row r="336" spans="1:4" x14ac:dyDescent="0.2">
      <c r="A336" t="s">
        <v>34</v>
      </c>
      <c r="B336" s="1" t="s">
        <v>186</v>
      </c>
      <c r="C336" s="2">
        <v>90.601732413938876</v>
      </c>
      <c r="D336">
        <v>2</v>
      </c>
    </row>
    <row r="337" spans="1:4" x14ac:dyDescent="0.2">
      <c r="A337" t="s">
        <v>35</v>
      </c>
      <c r="B337" s="1" t="s">
        <v>186</v>
      </c>
      <c r="C337" s="2">
        <v>1.2502099603378796</v>
      </c>
      <c r="D337">
        <v>1</v>
      </c>
    </row>
    <row r="338" spans="1:4" x14ac:dyDescent="0.2">
      <c r="A338" t="s">
        <v>36</v>
      </c>
      <c r="B338" s="1" t="s">
        <v>186</v>
      </c>
      <c r="C338" s="2">
        <v>0.21792378155721159</v>
      </c>
      <c r="D338">
        <v>3</v>
      </c>
    </row>
    <row r="339" spans="1:4" x14ac:dyDescent="0.2">
      <c r="A339" t="s">
        <v>37</v>
      </c>
      <c r="B339" s="1" t="s">
        <v>186</v>
      </c>
      <c r="C339" s="2">
        <v>4.5205870271685624</v>
      </c>
      <c r="D339">
        <v>2</v>
      </c>
    </row>
    <row r="340" spans="1:4" x14ac:dyDescent="0.2">
      <c r="A340" t="s">
        <v>38</v>
      </c>
      <c r="B340" s="1" t="s">
        <v>186</v>
      </c>
      <c r="C340" s="2">
        <v>6.1039951794153025</v>
      </c>
      <c r="D340">
        <v>1</v>
      </c>
    </row>
    <row r="341" spans="1:4" x14ac:dyDescent="0.2">
      <c r="A341" t="s">
        <v>4</v>
      </c>
      <c r="B341" s="1" t="s">
        <v>187</v>
      </c>
      <c r="C341" s="2">
        <v>0.47983411146945176</v>
      </c>
      <c r="D341">
        <v>1</v>
      </c>
    </row>
    <row r="342" spans="1:4" x14ac:dyDescent="0.2">
      <c r="A342" t="s">
        <v>5</v>
      </c>
      <c r="B342" s="1" t="s">
        <v>187</v>
      </c>
      <c r="C342" s="2">
        <v>19110.997378344993</v>
      </c>
      <c r="D342">
        <v>1</v>
      </c>
    </row>
    <row r="343" spans="1:4" x14ac:dyDescent="0.2">
      <c r="A343" t="s">
        <v>6</v>
      </c>
      <c r="B343" s="1" t="s">
        <v>187</v>
      </c>
      <c r="C343" s="2">
        <v>8.7831721973449728</v>
      </c>
      <c r="D343">
        <v>3</v>
      </c>
    </row>
    <row r="344" spans="1:4" x14ac:dyDescent="0.2">
      <c r="A344" t="s">
        <v>7</v>
      </c>
      <c r="B344" s="1" t="s">
        <v>187</v>
      </c>
      <c r="C344" s="2">
        <v>18955.113271422677</v>
      </c>
      <c r="D344">
        <v>2</v>
      </c>
    </row>
    <row r="345" spans="1:4" x14ac:dyDescent="0.2">
      <c r="A345" t="s">
        <v>8</v>
      </c>
      <c r="B345" s="1" t="s">
        <v>187</v>
      </c>
      <c r="C345" s="2">
        <v>2758.4588451096097</v>
      </c>
      <c r="D345">
        <v>1</v>
      </c>
    </row>
    <row r="346" spans="1:4" x14ac:dyDescent="0.2">
      <c r="A346" t="s">
        <v>9</v>
      </c>
      <c r="B346" s="1" t="s">
        <v>187</v>
      </c>
      <c r="C346" s="2">
        <v>1.5127454502831672</v>
      </c>
      <c r="D346">
        <v>3</v>
      </c>
    </row>
    <row r="347" spans="1:4" x14ac:dyDescent="0.2">
      <c r="A347" t="s">
        <v>10</v>
      </c>
      <c r="B347" s="1" t="s">
        <v>187</v>
      </c>
      <c r="C347" s="2">
        <v>893.73711175662856</v>
      </c>
      <c r="D347">
        <v>2</v>
      </c>
    </row>
    <row r="348" spans="1:4" x14ac:dyDescent="0.2">
      <c r="A348" t="s">
        <v>11</v>
      </c>
      <c r="B348" s="1" t="s">
        <v>187</v>
      </c>
      <c r="C348" s="2">
        <v>292.46066946791268</v>
      </c>
      <c r="D348">
        <v>1</v>
      </c>
    </row>
    <row r="349" spans="1:4" x14ac:dyDescent="0.2">
      <c r="A349" t="s">
        <v>12</v>
      </c>
      <c r="B349" s="1" t="s">
        <v>187</v>
      </c>
      <c r="C349" s="2">
        <v>0.31513066948268526</v>
      </c>
      <c r="D349">
        <v>3</v>
      </c>
    </row>
    <row r="350" spans="1:4" x14ac:dyDescent="0.2">
      <c r="A350" t="s">
        <v>13</v>
      </c>
      <c r="B350" s="1" t="s">
        <v>187</v>
      </c>
      <c r="C350" s="2">
        <v>51.808941308415214</v>
      </c>
      <c r="D350">
        <v>2</v>
      </c>
    </row>
    <row r="351" spans="1:4" x14ac:dyDescent="0.2">
      <c r="A351" t="s">
        <v>14</v>
      </c>
      <c r="B351" s="1" t="s">
        <v>187</v>
      </c>
      <c r="C351" s="2">
        <v>1881.15215039891</v>
      </c>
      <c r="D351">
        <v>1</v>
      </c>
    </row>
    <row r="352" spans="1:4" x14ac:dyDescent="0.2">
      <c r="A352" t="s">
        <v>15</v>
      </c>
      <c r="B352" s="1" t="s">
        <v>187</v>
      </c>
      <c r="C352" s="2">
        <v>0.72248666620944291</v>
      </c>
      <c r="D352">
        <v>3</v>
      </c>
    </row>
    <row r="353" spans="1:4" x14ac:dyDescent="0.2">
      <c r="A353" t="s">
        <v>16</v>
      </c>
      <c r="B353" s="1" t="s">
        <v>187</v>
      </c>
      <c r="C353" s="2">
        <v>497.57882775047932</v>
      </c>
      <c r="D353">
        <v>2</v>
      </c>
    </row>
    <row r="354" spans="1:4" x14ac:dyDescent="0.2">
      <c r="A354" t="s">
        <v>17</v>
      </c>
      <c r="B354" s="1" t="s">
        <v>187</v>
      </c>
      <c r="C354" s="2">
        <v>93.901061908662939</v>
      </c>
      <c r="D354">
        <v>1</v>
      </c>
    </row>
    <row r="355" spans="1:4" x14ac:dyDescent="0.2">
      <c r="A355" t="s">
        <v>18</v>
      </c>
      <c r="B355" s="1" t="s">
        <v>187</v>
      </c>
      <c r="C355" s="2">
        <v>8.2360701079431164E-2</v>
      </c>
      <c r="D355">
        <v>3</v>
      </c>
    </row>
    <row r="356" spans="1:4" x14ac:dyDescent="0.2">
      <c r="A356" t="s">
        <v>19</v>
      </c>
      <c r="B356" s="1" t="s">
        <v>187</v>
      </c>
      <c r="C356" s="2">
        <v>26.988798296374686</v>
      </c>
      <c r="D356">
        <v>2</v>
      </c>
    </row>
    <row r="357" spans="1:4" x14ac:dyDescent="0.2">
      <c r="A357" t="s">
        <v>20</v>
      </c>
      <c r="B357" s="1" t="s">
        <v>187</v>
      </c>
      <c r="C357" s="2">
        <v>770.44057888398197</v>
      </c>
      <c r="D357">
        <v>1</v>
      </c>
    </row>
    <row r="358" spans="1:4" x14ac:dyDescent="0.2">
      <c r="A358" t="s">
        <v>21</v>
      </c>
      <c r="B358" s="1" t="s">
        <v>187</v>
      </c>
      <c r="C358" s="2">
        <v>0.53854645054247485</v>
      </c>
      <c r="D358">
        <v>3</v>
      </c>
    </row>
    <row r="359" spans="1:4" x14ac:dyDescent="0.2">
      <c r="A359" t="s">
        <v>22</v>
      </c>
      <c r="B359" s="1" t="s">
        <v>187</v>
      </c>
      <c r="C359" s="2">
        <v>23.290985138070955</v>
      </c>
      <c r="D359">
        <v>2</v>
      </c>
    </row>
    <row r="360" spans="1:4" x14ac:dyDescent="0.2">
      <c r="A360" t="s">
        <v>23</v>
      </c>
      <c r="B360" s="1" t="s">
        <v>187</v>
      </c>
      <c r="C360" s="2">
        <v>290.07710900120327</v>
      </c>
      <c r="D360">
        <v>1</v>
      </c>
    </row>
    <row r="361" spans="1:4" x14ac:dyDescent="0.2">
      <c r="A361" t="s">
        <v>24</v>
      </c>
      <c r="B361" s="1" t="s">
        <v>187</v>
      </c>
      <c r="C361" s="2">
        <v>0.13078357744071814</v>
      </c>
      <c r="D361">
        <v>3</v>
      </c>
    </row>
    <row r="362" spans="1:4" x14ac:dyDescent="0.2">
      <c r="A362" t="s">
        <v>25</v>
      </c>
      <c r="B362" s="1" t="s">
        <v>187</v>
      </c>
      <c r="C362" s="2">
        <v>37.436081328096272</v>
      </c>
      <c r="D362">
        <v>2</v>
      </c>
    </row>
    <row r="363" spans="1:4" x14ac:dyDescent="0.2">
      <c r="A363" t="s">
        <v>26</v>
      </c>
      <c r="B363" s="1" t="s">
        <v>187</v>
      </c>
      <c r="C363" s="2">
        <v>547.22381240623645</v>
      </c>
      <c r="D363">
        <v>1</v>
      </c>
    </row>
    <row r="364" spans="1:4" x14ac:dyDescent="0.2">
      <c r="A364" t="s">
        <v>27</v>
      </c>
      <c r="B364" s="1" t="s">
        <v>187</v>
      </c>
      <c r="C364" s="2">
        <v>0.70318725153303785</v>
      </c>
      <c r="D364">
        <v>3</v>
      </c>
    </row>
    <row r="365" spans="1:4" x14ac:dyDescent="0.2">
      <c r="A365" t="s">
        <v>28</v>
      </c>
      <c r="B365" s="1" t="s">
        <v>187</v>
      </c>
      <c r="C365" s="2">
        <v>71.84385623718876</v>
      </c>
      <c r="D365">
        <v>2</v>
      </c>
    </row>
    <row r="366" spans="1:4" x14ac:dyDescent="0.2">
      <c r="A366" t="s">
        <v>29</v>
      </c>
      <c r="B366" s="1" t="s">
        <v>187</v>
      </c>
      <c r="C366" s="2">
        <v>138.23664945408055</v>
      </c>
      <c r="D366">
        <v>1</v>
      </c>
    </row>
    <row r="367" spans="1:4" x14ac:dyDescent="0.2">
      <c r="A367" t="s">
        <v>30</v>
      </c>
      <c r="B367" s="1" t="s">
        <v>187</v>
      </c>
      <c r="C367" s="2">
        <v>1.2060587127201484E-3</v>
      </c>
      <c r="D367">
        <v>3</v>
      </c>
    </row>
    <row r="368" spans="1:4" x14ac:dyDescent="0.2">
      <c r="A368" t="s">
        <v>31</v>
      </c>
      <c r="B368" s="1" t="s">
        <v>187</v>
      </c>
      <c r="C368" s="2">
        <v>12.605823578629943</v>
      </c>
      <c r="D368">
        <v>2</v>
      </c>
    </row>
    <row r="369" spans="1:4" x14ac:dyDescent="0.2">
      <c r="A369" t="s">
        <v>32</v>
      </c>
      <c r="B369" s="1" t="s">
        <v>187</v>
      </c>
      <c r="C369" s="2">
        <v>61.918457970122049</v>
      </c>
      <c r="D369">
        <v>1</v>
      </c>
    </row>
    <row r="370" spans="1:4" x14ac:dyDescent="0.2">
      <c r="A370" t="s">
        <v>33</v>
      </c>
      <c r="B370" s="1" t="s">
        <v>187</v>
      </c>
      <c r="C370" s="2">
        <v>30.834383246910143</v>
      </c>
      <c r="D370">
        <v>3</v>
      </c>
    </row>
    <row r="371" spans="1:4" x14ac:dyDescent="0.2">
      <c r="A371" t="s">
        <v>34</v>
      </c>
      <c r="B371" s="1" t="s">
        <v>187</v>
      </c>
      <c r="C371" s="2">
        <v>78.065465001304887</v>
      </c>
      <c r="D371">
        <v>2</v>
      </c>
    </row>
    <row r="372" spans="1:4" x14ac:dyDescent="0.2">
      <c r="A372" t="s">
        <v>35</v>
      </c>
      <c r="B372" s="1" t="s">
        <v>187</v>
      </c>
      <c r="C372" s="2">
        <v>119.16305759527948</v>
      </c>
      <c r="D372">
        <v>1</v>
      </c>
    </row>
    <row r="373" spans="1:4" x14ac:dyDescent="0.2">
      <c r="A373" t="s">
        <v>36</v>
      </c>
      <c r="B373" s="1" t="s">
        <v>187</v>
      </c>
      <c r="C373" s="2">
        <v>0.13004295980751387</v>
      </c>
      <c r="D373">
        <v>3</v>
      </c>
    </row>
    <row r="374" spans="1:4" x14ac:dyDescent="0.2">
      <c r="A374" t="s">
        <v>37</v>
      </c>
      <c r="B374" s="1" t="s">
        <v>187</v>
      </c>
      <c r="C374" s="2">
        <v>89.047862876999048</v>
      </c>
      <c r="D374">
        <v>2</v>
      </c>
    </row>
    <row r="375" spans="1:4" x14ac:dyDescent="0.2">
      <c r="A375" t="s">
        <v>38</v>
      </c>
      <c r="B375" s="1" t="s">
        <v>187</v>
      </c>
      <c r="C375" s="2">
        <v>11.662682259097908</v>
      </c>
      <c r="D375">
        <v>1</v>
      </c>
    </row>
    <row r="376" spans="1:4" x14ac:dyDescent="0.2">
      <c r="A376" t="s">
        <v>38</v>
      </c>
      <c r="B376" s="1" t="s">
        <v>188</v>
      </c>
      <c r="C376" s="2">
        <v>9.2138268249710329</v>
      </c>
      <c r="D376">
        <v>1</v>
      </c>
    </row>
    <row r="377" spans="1:4" x14ac:dyDescent="0.2">
      <c r="A377" t="s">
        <v>4</v>
      </c>
      <c r="B377" s="1" t="s">
        <v>189</v>
      </c>
      <c r="C377" s="2">
        <v>6.1042470902851216</v>
      </c>
      <c r="D377">
        <v>1</v>
      </c>
    </row>
    <row r="378" spans="1:4" x14ac:dyDescent="0.2">
      <c r="A378" t="s">
        <v>5</v>
      </c>
      <c r="B378" s="1" t="s">
        <v>189</v>
      </c>
      <c r="C378" s="2">
        <v>2213.0331630838441</v>
      </c>
      <c r="D378">
        <v>1</v>
      </c>
    </row>
    <row r="379" spans="1:4" x14ac:dyDescent="0.2">
      <c r="A379" t="s">
        <v>6</v>
      </c>
      <c r="B379" s="1" t="s">
        <v>189</v>
      </c>
      <c r="C379" s="2">
        <v>813.56594236165745</v>
      </c>
      <c r="D379">
        <v>3</v>
      </c>
    </row>
    <row r="380" spans="1:4" x14ac:dyDescent="0.2">
      <c r="A380" t="s">
        <v>7</v>
      </c>
      <c r="B380" s="1" t="s">
        <v>189</v>
      </c>
      <c r="C380" s="2">
        <v>11473.406708885719</v>
      </c>
      <c r="D380">
        <v>2</v>
      </c>
    </row>
    <row r="381" spans="1:4" x14ac:dyDescent="0.2">
      <c r="A381" t="s">
        <v>44</v>
      </c>
      <c r="B381" s="1" t="s">
        <v>189</v>
      </c>
      <c r="C381" s="2">
        <v>2557.7101537111589</v>
      </c>
      <c r="D381">
        <v>1</v>
      </c>
    </row>
    <row r="382" spans="1:4" x14ac:dyDescent="0.2">
      <c r="A382" t="s">
        <v>8</v>
      </c>
      <c r="B382" s="1" t="s">
        <v>189</v>
      </c>
      <c r="C382" s="2">
        <v>2349.0119055588025</v>
      </c>
      <c r="D382">
        <v>1</v>
      </c>
    </row>
    <row r="383" spans="1:4" x14ac:dyDescent="0.2">
      <c r="A383" t="s">
        <v>9</v>
      </c>
      <c r="B383" s="1" t="s">
        <v>189</v>
      </c>
      <c r="C383" s="2">
        <v>71.393591820527448</v>
      </c>
      <c r="D383">
        <v>3</v>
      </c>
    </row>
    <row r="384" spans="1:4" x14ac:dyDescent="0.2">
      <c r="A384" t="s">
        <v>10</v>
      </c>
      <c r="B384" s="1" t="s">
        <v>189</v>
      </c>
      <c r="C384" s="2">
        <v>820.98212555366695</v>
      </c>
      <c r="D384">
        <v>2</v>
      </c>
    </row>
    <row r="385" spans="1:4" x14ac:dyDescent="0.2">
      <c r="A385" t="s">
        <v>11</v>
      </c>
      <c r="B385" s="1" t="s">
        <v>189</v>
      </c>
      <c r="C385" s="2">
        <v>392.03490350039749</v>
      </c>
      <c r="D385">
        <v>1</v>
      </c>
    </row>
    <row r="386" spans="1:4" x14ac:dyDescent="0.2">
      <c r="A386" t="s">
        <v>12</v>
      </c>
      <c r="B386" s="1" t="s">
        <v>189</v>
      </c>
      <c r="C386" s="2">
        <v>6.0361911335791048</v>
      </c>
      <c r="D386">
        <v>3</v>
      </c>
    </row>
    <row r="387" spans="1:4" x14ac:dyDescent="0.2">
      <c r="A387" t="s">
        <v>13</v>
      </c>
      <c r="B387" s="1" t="s">
        <v>189</v>
      </c>
      <c r="C387" s="2">
        <v>456.49855307975309</v>
      </c>
      <c r="D387">
        <v>2</v>
      </c>
    </row>
    <row r="388" spans="1:4" x14ac:dyDescent="0.2">
      <c r="A388" t="s">
        <v>14</v>
      </c>
      <c r="B388" s="1" t="s">
        <v>189</v>
      </c>
      <c r="C388" s="2">
        <v>1521.6405789784371</v>
      </c>
      <c r="D388">
        <v>1</v>
      </c>
    </row>
    <row r="389" spans="1:4" x14ac:dyDescent="0.2">
      <c r="A389" t="s">
        <v>15</v>
      </c>
      <c r="B389" s="1" t="s">
        <v>189</v>
      </c>
      <c r="C389" s="2">
        <v>128.83851157477164</v>
      </c>
      <c r="D389">
        <v>3</v>
      </c>
    </row>
    <row r="390" spans="1:4" x14ac:dyDescent="0.2">
      <c r="A390" t="s">
        <v>16</v>
      </c>
      <c r="B390" s="1" t="s">
        <v>189</v>
      </c>
      <c r="C390" s="2">
        <v>233.81870380804702</v>
      </c>
      <c r="D390">
        <v>2</v>
      </c>
    </row>
    <row r="391" spans="1:4" x14ac:dyDescent="0.2">
      <c r="A391" t="s">
        <v>17</v>
      </c>
      <c r="B391" s="1" t="s">
        <v>189</v>
      </c>
      <c r="C391" s="2">
        <v>5.8180780165571919</v>
      </c>
      <c r="D391">
        <v>1</v>
      </c>
    </row>
    <row r="392" spans="1:4" x14ac:dyDescent="0.2">
      <c r="A392" t="s">
        <v>18</v>
      </c>
      <c r="B392" s="1" t="s">
        <v>189</v>
      </c>
      <c r="C392" s="2">
        <v>1.1593976179543231</v>
      </c>
      <c r="D392">
        <v>3</v>
      </c>
    </row>
    <row r="393" spans="1:4" x14ac:dyDescent="0.2">
      <c r="A393" t="s">
        <v>19</v>
      </c>
      <c r="B393" s="1" t="s">
        <v>189</v>
      </c>
      <c r="C393" s="2">
        <v>106.7752625958242</v>
      </c>
      <c r="D393">
        <v>2</v>
      </c>
    </row>
    <row r="394" spans="1:4" x14ac:dyDescent="0.2">
      <c r="A394" t="s">
        <v>20</v>
      </c>
      <c r="B394" s="1" t="s">
        <v>189</v>
      </c>
      <c r="C394" s="2">
        <v>22.79568665570801</v>
      </c>
      <c r="D394">
        <v>1</v>
      </c>
    </row>
    <row r="395" spans="1:4" x14ac:dyDescent="0.2">
      <c r="A395" t="s">
        <v>21</v>
      </c>
      <c r="B395" s="1" t="s">
        <v>189</v>
      </c>
      <c r="C395" s="2">
        <v>14.589744276565384</v>
      </c>
      <c r="D395">
        <v>3</v>
      </c>
    </row>
    <row r="396" spans="1:4" x14ac:dyDescent="0.2">
      <c r="A396" t="s">
        <v>22</v>
      </c>
      <c r="B396" s="1" t="s">
        <v>189</v>
      </c>
      <c r="C396" s="2">
        <v>40.217898473873667</v>
      </c>
      <c r="D396">
        <v>2</v>
      </c>
    </row>
    <row r="397" spans="1:4" x14ac:dyDescent="0.2">
      <c r="A397" t="s">
        <v>23</v>
      </c>
      <c r="B397" s="1" t="s">
        <v>189</v>
      </c>
      <c r="C397" s="2">
        <v>323.73401471301332</v>
      </c>
      <c r="D397">
        <v>1</v>
      </c>
    </row>
    <row r="398" spans="1:4" x14ac:dyDescent="0.2">
      <c r="A398" t="s">
        <v>24</v>
      </c>
      <c r="B398" s="1" t="s">
        <v>189</v>
      </c>
      <c r="C398" s="2">
        <v>4.4085054417131566</v>
      </c>
      <c r="D398">
        <v>3</v>
      </c>
    </row>
    <row r="399" spans="1:4" x14ac:dyDescent="0.2">
      <c r="A399" t="s">
        <v>25</v>
      </c>
      <c r="B399" s="1" t="s">
        <v>189</v>
      </c>
      <c r="C399" s="2">
        <v>233.49901498444561</v>
      </c>
      <c r="D399">
        <v>2</v>
      </c>
    </row>
    <row r="400" spans="1:4" x14ac:dyDescent="0.2">
      <c r="A400" t="s">
        <v>26</v>
      </c>
      <c r="B400" s="1" t="s">
        <v>189</v>
      </c>
      <c r="C400" s="2">
        <v>982.83969991102242</v>
      </c>
      <c r="D400">
        <v>1</v>
      </c>
    </row>
    <row r="401" spans="1:4" x14ac:dyDescent="0.2">
      <c r="A401" t="s">
        <v>27</v>
      </c>
      <c r="B401" s="1" t="s">
        <v>189</v>
      </c>
      <c r="C401" s="2">
        <v>36.328279262562006</v>
      </c>
      <c r="D401">
        <v>3</v>
      </c>
    </row>
    <row r="402" spans="1:4" x14ac:dyDescent="0.2">
      <c r="A402" t="s">
        <v>28</v>
      </c>
      <c r="B402" s="1" t="s">
        <v>189</v>
      </c>
      <c r="C402" s="2">
        <v>918.37810011329134</v>
      </c>
      <c r="D402">
        <v>2</v>
      </c>
    </row>
    <row r="403" spans="1:4" x14ac:dyDescent="0.2">
      <c r="A403" t="s">
        <v>29</v>
      </c>
      <c r="B403" s="1" t="s">
        <v>189</v>
      </c>
      <c r="C403" s="2">
        <v>45.378042018115814</v>
      </c>
      <c r="D403">
        <v>1</v>
      </c>
    </row>
    <row r="404" spans="1:4" x14ac:dyDescent="0.2">
      <c r="A404" t="s">
        <v>30</v>
      </c>
      <c r="B404" s="1" t="s">
        <v>189</v>
      </c>
      <c r="C404" s="2">
        <v>0.42545901417409038</v>
      </c>
      <c r="D404">
        <v>3</v>
      </c>
    </row>
    <row r="405" spans="1:4" x14ac:dyDescent="0.2">
      <c r="A405" t="s">
        <v>31</v>
      </c>
      <c r="B405" s="1" t="s">
        <v>189</v>
      </c>
      <c r="C405" s="2">
        <v>105.41779222761267</v>
      </c>
      <c r="D405">
        <v>2</v>
      </c>
    </row>
    <row r="406" spans="1:4" x14ac:dyDescent="0.2">
      <c r="A406" t="s">
        <v>32</v>
      </c>
      <c r="B406" s="1" t="s">
        <v>189</v>
      </c>
      <c r="C406" s="2">
        <v>75.55552935135411</v>
      </c>
      <c r="D406">
        <v>1</v>
      </c>
    </row>
    <row r="407" spans="1:4" x14ac:dyDescent="0.2">
      <c r="A407" t="s">
        <v>33</v>
      </c>
      <c r="B407" s="1" t="s">
        <v>189</v>
      </c>
      <c r="C407" s="2">
        <v>155.4010263238311</v>
      </c>
      <c r="D407">
        <v>3</v>
      </c>
    </row>
    <row r="408" spans="1:4" x14ac:dyDescent="0.2">
      <c r="A408" t="s">
        <v>34</v>
      </c>
      <c r="B408" s="1" t="s">
        <v>189</v>
      </c>
      <c r="C408" s="2">
        <v>22.351585063262583</v>
      </c>
      <c r="D408">
        <v>2</v>
      </c>
    </row>
    <row r="409" spans="1:4" x14ac:dyDescent="0.2">
      <c r="A409" t="s">
        <v>35</v>
      </c>
      <c r="B409" s="1" t="s">
        <v>189</v>
      </c>
      <c r="C409" s="2">
        <v>1.6558135467473019</v>
      </c>
      <c r="D409">
        <v>1</v>
      </c>
    </row>
    <row r="410" spans="1:4" x14ac:dyDescent="0.2">
      <c r="A410" t="s">
        <v>36</v>
      </c>
      <c r="B410" s="1" t="s">
        <v>189</v>
      </c>
      <c r="C410" s="2">
        <v>7.8223536133234246</v>
      </c>
      <c r="D410">
        <v>3</v>
      </c>
    </row>
    <row r="411" spans="1:4" x14ac:dyDescent="0.2">
      <c r="A411" t="s">
        <v>37</v>
      </c>
      <c r="B411" s="1" t="s">
        <v>189</v>
      </c>
      <c r="C411" s="2">
        <v>836.3581624818454</v>
      </c>
      <c r="D411">
        <v>2</v>
      </c>
    </row>
    <row r="412" spans="1:4" x14ac:dyDescent="0.2">
      <c r="A412" t="s">
        <v>38</v>
      </c>
      <c r="B412" s="1" t="s">
        <v>189</v>
      </c>
      <c r="C412" s="2">
        <v>55.453271975916266</v>
      </c>
      <c r="D412">
        <v>1</v>
      </c>
    </row>
    <row r="413" spans="1:4" x14ac:dyDescent="0.2">
      <c r="A413" t="s">
        <v>4</v>
      </c>
      <c r="B413" s="1" t="s">
        <v>190</v>
      </c>
      <c r="C413" s="2">
        <v>22.204055455623628</v>
      </c>
      <c r="D413">
        <v>1</v>
      </c>
    </row>
    <row r="414" spans="1:4" x14ac:dyDescent="0.2">
      <c r="A414" t="s">
        <v>5</v>
      </c>
      <c r="B414" s="1" t="s">
        <v>190</v>
      </c>
      <c r="C414" s="2">
        <v>54041.198462391309</v>
      </c>
      <c r="D414">
        <v>1</v>
      </c>
    </row>
    <row r="415" spans="1:4" x14ac:dyDescent="0.2">
      <c r="A415" t="s">
        <v>6</v>
      </c>
      <c r="B415" s="1" t="s">
        <v>190</v>
      </c>
      <c r="C415" s="2">
        <v>15.665734371523937</v>
      </c>
      <c r="D415">
        <v>3</v>
      </c>
    </row>
    <row r="416" spans="1:4" x14ac:dyDescent="0.2">
      <c r="A416" t="s">
        <v>7</v>
      </c>
      <c r="B416" s="1" t="s">
        <v>190</v>
      </c>
      <c r="C416" s="2">
        <v>14105.453167340065</v>
      </c>
      <c r="D416">
        <v>2</v>
      </c>
    </row>
    <row r="417" spans="1:4" x14ac:dyDescent="0.2">
      <c r="A417" t="s">
        <v>8</v>
      </c>
      <c r="B417" s="1" t="s">
        <v>190</v>
      </c>
      <c r="C417" s="2">
        <v>4841.7332552921125</v>
      </c>
      <c r="D417">
        <v>1</v>
      </c>
    </row>
    <row r="418" spans="1:4" x14ac:dyDescent="0.2">
      <c r="A418" t="s">
        <v>9</v>
      </c>
      <c r="B418" s="1" t="s">
        <v>190</v>
      </c>
      <c r="C418" s="2">
        <v>34.809157144226518</v>
      </c>
      <c r="D418">
        <v>3</v>
      </c>
    </row>
    <row r="419" spans="1:4" x14ac:dyDescent="0.2">
      <c r="A419" t="s">
        <v>10</v>
      </c>
      <c r="B419" s="1" t="s">
        <v>190</v>
      </c>
      <c r="C419" s="2">
        <v>1282.1399016526022</v>
      </c>
      <c r="D419">
        <v>2</v>
      </c>
    </row>
    <row r="420" spans="1:4" x14ac:dyDescent="0.2">
      <c r="A420" t="s">
        <v>11</v>
      </c>
      <c r="B420" s="1" t="s">
        <v>190</v>
      </c>
      <c r="C420" s="2">
        <v>568.14109223006426</v>
      </c>
      <c r="D420">
        <v>1</v>
      </c>
    </row>
    <row r="421" spans="1:4" x14ac:dyDescent="0.2">
      <c r="A421" t="s">
        <v>12</v>
      </c>
      <c r="B421" s="1" t="s">
        <v>190</v>
      </c>
      <c r="C421" s="2">
        <v>0.44486993600447039</v>
      </c>
      <c r="D421">
        <v>3</v>
      </c>
    </row>
    <row r="422" spans="1:4" x14ac:dyDescent="0.2">
      <c r="A422" t="s">
        <v>13</v>
      </c>
      <c r="B422" s="1" t="s">
        <v>190</v>
      </c>
      <c r="C422" s="2">
        <v>77.04420528099601</v>
      </c>
      <c r="D422">
        <v>2</v>
      </c>
    </row>
    <row r="423" spans="1:4" x14ac:dyDescent="0.2">
      <c r="A423" t="s">
        <v>14</v>
      </c>
      <c r="B423" s="1" t="s">
        <v>190</v>
      </c>
      <c r="C423" s="2">
        <v>5984.3273351093076</v>
      </c>
      <c r="D423">
        <v>1</v>
      </c>
    </row>
    <row r="424" spans="1:4" x14ac:dyDescent="0.2">
      <c r="A424" t="s">
        <v>15</v>
      </c>
      <c r="B424" s="1" t="s">
        <v>190</v>
      </c>
      <c r="C424" s="2">
        <v>13.92578112032507</v>
      </c>
      <c r="D424">
        <v>3</v>
      </c>
    </row>
    <row r="425" spans="1:4" x14ac:dyDescent="0.2">
      <c r="A425" t="s">
        <v>16</v>
      </c>
      <c r="B425" s="1" t="s">
        <v>190</v>
      </c>
      <c r="C425" s="2">
        <v>272.81662278641267</v>
      </c>
      <c r="D425">
        <v>2</v>
      </c>
    </row>
    <row r="426" spans="1:4" x14ac:dyDescent="0.2">
      <c r="A426" t="s">
        <v>17</v>
      </c>
      <c r="B426" s="1" t="s">
        <v>190</v>
      </c>
      <c r="C426" s="2">
        <v>113.3776998226874</v>
      </c>
      <c r="D426">
        <v>1</v>
      </c>
    </row>
    <row r="427" spans="1:4" x14ac:dyDescent="0.2">
      <c r="A427" t="s">
        <v>18</v>
      </c>
      <c r="B427" s="1" t="s">
        <v>190</v>
      </c>
      <c r="C427" s="2">
        <v>2.5575882424588903</v>
      </c>
      <c r="D427">
        <v>3</v>
      </c>
    </row>
    <row r="428" spans="1:4" x14ac:dyDescent="0.2">
      <c r="A428" t="s">
        <v>19</v>
      </c>
      <c r="B428" s="1" t="s">
        <v>190</v>
      </c>
      <c r="C428" s="2">
        <v>63.088896428274523</v>
      </c>
      <c r="D428">
        <v>2</v>
      </c>
    </row>
    <row r="429" spans="1:4" x14ac:dyDescent="0.2">
      <c r="A429" t="s">
        <v>20</v>
      </c>
      <c r="B429" s="1" t="s">
        <v>190</v>
      </c>
      <c r="C429" s="2">
        <v>1174.6252458959702</v>
      </c>
      <c r="D429">
        <v>1</v>
      </c>
    </row>
    <row r="430" spans="1:4" x14ac:dyDescent="0.2">
      <c r="A430" t="s">
        <v>21</v>
      </c>
      <c r="B430" s="1" t="s">
        <v>190</v>
      </c>
      <c r="C430" s="2">
        <v>12.833955927144046</v>
      </c>
      <c r="D430">
        <v>3</v>
      </c>
    </row>
    <row r="431" spans="1:4" x14ac:dyDescent="0.2">
      <c r="A431" t="s">
        <v>22</v>
      </c>
      <c r="B431" s="1" t="s">
        <v>190</v>
      </c>
      <c r="C431" s="2">
        <v>448.23975976851472</v>
      </c>
      <c r="D431">
        <v>2</v>
      </c>
    </row>
    <row r="432" spans="1:4" x14ac:dyDescent="0.2">
      <c r="A432" t="s">
        <v>23</v>
      </c>
      <c r="B432" s="1" t="s">
        <v>190</v>
      </c>
      <c r="C432" s="2">
        <v>193.80831873531662</v>
      </c>
      <c r="D432">
        <v>1</v>
      </c>
    </row>
    <row r="433" spans="1:4" x14ac:dyDescent="0.2">
      <c r="A433" t="s">
        <v>24</v>
      </c>
      <c r="B433" s="1" t="s">
        <v>190</v>
      </c>
      <c r="C433" s="2">
        <v>2.4763729607245701</v>
      </c>
      <c r="D433">
        <v>3</v>
      </c>
    </row>
    <row r="434" spans="1:4" x14ac:dyDescent="0.2">
      <c r="A434" t="s">
        <v>25</v>
      </c>
      <c r="B434" s="1" t="s">
        <v>190</v>
      </c>
      <c r="C434" s="2">
        <v>4.5559685477995044</v>
      </c>
      <c r="D434">
        <v>2</v>
      </c>
    </row>
    <row r="435" spans="1:4" x14ac:dyDescent="0.2">
      <c r="A435" t="s">
        <v>26</v>
      </c>
      <c r="B435" s="1" t="s">
        <v>190</v>
      </c>
      <c r="C435" s="2">
        <v>1901.6347788376008</v>
      </c>
      <c r="D435">
        <v>1</v>
      </c>
    </row>
    <row r="436" spans="1:4" x14ac:dyDescent="0.2">
      <c r="A436" t="s">
        <v>27</v>
      </c>
      <c r="B436" s="1" t="s">
        <v>190</v>
      </c>
      <c r="C436" s="2">
        <v>0.58442112281671121</v>
      </c>
      <c r="D436">
        <v>3</v>
      </c>
    </row>
    <row r="437" spans="1:4" x14ac:dyDescent="0.2">
      <c r="A437" t="s">
        <v>28</v>
      </c>
      <c r="B437" s="1" t="s">
        <v>190</v>
      </c>
      <c r="C437" s="2">
        <v>632.76171249041647</v>
      </c>
      <c r="D437">
        <v>2</v>
      </c>
    </row>
    <row r="438" spans="1:4" x14ac:dyDescent="0.2">
      <c r="A438" t="s">
        <v>29</v>
      </c>
      <c r="B438" s="1" t="s">
        <v>190</v>
      </c>
      <c r="C438" s="2">
        <v>24.641584287376123</v>
      </c>
      <c r="D438">
        <v>1</v>
      </c>
    </row>
    <row r="439" spans="1:4" x14ac:dyDescent="0.2">
      <c r="A439" t="s">
        <v>30</v>
      </c>
      <c r="B439" s="1" t="s">
        <v>190</v>
      </c>
      <c r="C439" s="2">
        <v>1.0059353028963838</v>
      </c>
      <c r="D439">
        <v>3</v>
      </c>
    </row>
    <row r="440" spans="1:4" x14ac:dyDescent="0.2">
      <c r="A440" t="s">
        <v>31</v>
      </c>
      <c r="B440" s="1" t="s">
        <v>190</v>
      </c>
      <c r="C440" s="2">
        <v>14.951538153652473</v>
      </c>
      <c r="D440">
        <v>2</v>
      </c>
    </row>
    <row r="441" spans="1:4" x14ac:dyDescent="0.2">
      <c r="A441" t="s">
        <v>32</v>
      </c>
      <c r="B441" s="1" t="s">
        <v>190</v>
      </c>
      <c r="C441" s="2">
        <v>8.1533979508847381</v>
      </c>
      <c r="D441">
        <v>1</v>
      </c>
    </row>
    <row r="442" spans="1:4" x14ac:dyDescent="0.2">
      <c r="A442" t="s">
        <v>33</v>
      </c>
      <c r="B442" s="1" t="s">
        <v>190</v>
      </c>
      <c r="C442" s="2">
        <v>88.818388834068983</v>
      </c>
      <c r="D442">
        <v>3</v>
      </c>
    </row>
    <row r="443" spans="1:4" x14ac:dyDescent="0.2">
      <c r="A443" t="s">
        <v>34</v>
      </c>
      <c r="B443" s="1" t="s">
        <v>190</v>
      </c>
      <c r="C443" s="2">
        <v>76.82482117252006</v>
      </c>
      <c r="D443">
        <v>2</v>
      </c>
    </row>
    <row r="444" spans="1:4" x14ac:dyDescent="0.2">
      <c r="A444" t="s">
        <v>35</v>
      </c>
      <c r="B444" s="1" t="s">
        <v>190</v>
      </c>
      <c r="C444" s="2">
        <v>3.1360575252464079E-2</v>
      </c>
      <c r="D444">
        <v>1</v>
      </c>
    </row>
    <row r="445" spans="1:4" x14ac:dyDescent="0.2">
      <c r="A445" t="s">
        <v>36</v>
      </c>
      <c r="B445" s="1" t="s">
        <v>190</v>
      </c>
      <c r="C445" s="2">
        <v>7.8927058376786317</v>
      </c>
      <c r="D445">
        <v>3</v>
      </c>
    </row>
    <row r="446" spans="1:4" x14ac:dyDescent="0.2">
      <c r="A446" t="s">
        <v>37</v>
      </c>
      <c r="B446" s="1" t="s">
        <v>190</v>
      </c>
      <c r="C446" s="2">
        <v>51.79805154858046</v>
      </c>
      <c r="D446">
        <v>2</v>
      </c>
    </row>
    <row r="447" spans="1:4" x14ac:dyDescent="0.2">
      <c r="A447" t="s">
        <v>38</v>
      </c>
      <c r="B447" s="1" t="s">
        <v>190</v>
      </c>
      <c r="C447" s="2">
        <v>2.4912682392449894</v>
      </c>
      <c r="D447">
        <v>1</v>
      </c>
    </row>
    <row r="448" spans="1:4" x14ac:dyDescent="0.2">
      <c r="A448" t="s">
        <v>4</v>
      </c>
      <c r="B448" s="1" t="s">
        <v>191</v>
      </c>
      <c r="C448" s="2">
        <v>37.119334974910203</v>
      </c>
      <c r="D448">
        <v>1</v>
      </c>
    </row>
    <row r="449" spans="1:4" x14ac:dyDescent="0.2">
      <c r="A449" t="s">
        <v>5</v>
      </c>
      <c r="B449" s="1" t="s">
        <v>191</v>
      </c>
      <c r="C449" s="2">
        <v>20461.571235140975</v>
      </c>
      <c r="D449">
        <v>1</v>
      </c>
    </row>
    <row r="450" spans="1:4" x14ac:dyDescent="0.2">
      <c r="A450" t="s">
        <v>6</v>
      </c>
      <c r="B450" s="1" t="s">
        <v>191</v>
      </c>
      <c r="C450" s="2">
        <v>779.69141541856243</v>
      </c>
      <c r="D450">
        <v>3</v>
      </c>
    </row>
    <row r="451" spans="1:4" x14ac:dyDescent="0.2">
      <c r="A451" t="s">
        <v>7</v>
      </c>
      <c r="B451" s="1" t="s">
        <v>191</v>
      </c>
      <c r="C451" s="2">
        <v>228.48243239263292</v>
      </c>
      <c r="D451">
        <v>2</v>
      </c>
    </row>
    <row r="452" spans="1:4" x14ac:dyDescent="0.2">
      <c r="A452" t="s">
        <v>8</v>
      </c>
      <c r="B452" s="1" t="s">
        <v>191</v>
      </c>
      <c r="C452" s="2">
        <v>2029.0700775971859</v>
      </c>
      <c r="D452">
        <v>1</v>
      </c>
    </row>
    <row r="453" spans="1:4" x14ac:dyDescent="0.2">
      <c r="A453" t="s">
        <v>9</v>
      </c>
      <c r="B453" s="1" t="s">
        <v>191</v>
      </c>
      <c r="C453" s="2">
        <v>109.11827881332167</v>
      </c>
      <c r="D453">
        <v>3</v>
      </c>
    </row>
    <row r="454" spans="1:4" x14ac:dyDescent="0.2">
      <c r="A454" t="s">
        <v>10</v>
      </c>
      <c r="B454" s="1" t="s">
        <v>191</v>
      </c>
      <c r="C454" s="2">
        <v>344.49231853656636</v>
      </c>
      <c r="D454">
        <v>2</v>
      </c>
    </row>
    <row r="455" spans="1:4" x14ac:dyDescent="0.2">
      <c r="A455" t="s">
        <v>11</v>
      </c>
      <c r="B455" s="1" t="s">
        <v>191</v>
      </c>
      <c r="C455" s="2">
        <v>248.03048893829285</v>
      </c>
      <c r="D455">
        <v>1</v>
      </c>
    </row>
    <row r="456" spans="1:4" x14ac:dyDescent="0.2">
      <c r="A456" t="s">
        <v>12</v>
      </c>
      <c r="B456" s="1" t="s">
        <v>191</v>
      </c>
      <c r="C456" s="2">
        <v>27.968342202351959</v>
      </c>
      <c r="D456">
        <v>3</v>
      </c>
    </row>
    <row r="457" spans="1:4" x14ac:dyDescent="0.2">
      <c r="A457" t="s">
        <v>13</v>
      </c>
      <c r="B457" s="1" t="s">
        <v>191</v>
      </c>
      <c r="C457" s="2">
        <v>32.9355191371872</v>
      </c>
      <c r="D457">
        <v>2</v>
      </c>
    </row>
    <row r="458" spans="1:4" x14ac:dyDescent="0.2">
      <c r="A458" t="s">
        <v>14</v>
      </c>
      <c r="B458" s="1" t="s">
        <v>191</v>
      </c>
      <c r="C458" s="2">
        <v>1088.0619473805721</v>
      </c>
      <c r="D458">
        <v>1</v>
      </c>
    </row>
    <row r="459" spans="1:4" x14ac:dyDescent="0.2">
      <c r="A459" t="s">
        <v>15</v>
      </c>
      <c r="B459" s="1" t="s">
        <v>191</v>
      </c>
      <c r="C459" s="2">
        <v>284.52324373218772</v>
      </c>
      <c r="D459">
        <v>3</v>
      </c>
    </row>
    <row r="460" spans="1:4" x14ac:dyDescent="0.2">
      <c r="A460" t="s">
        <v>16</v>
      </c>
      <c r="B460" s="1" t="s">
        <v>191</v>
      </c>
      <c r="C460" s="2">
        <v>513.8213752451029</v>
      </c>
      <c r="D460">
        <v>2</v>
      </c>
    </row>
    <row r="461" spans="1:4" x14ac:dyDescent="0.2">
      <c r="A461" t="s">
        <v>17</v>
      </c>
      <c r="B461" s="1" t="s">
        <v>191</v>
      </c>
      <c r="C461" s="2">
        <v>119.81789463993188</v>
      </c>
      <c r="D461">
        <v>1</v>
      </c>
    </row>
    <row r="462" spans="1:4" x14ac:dyDescent="0.2">
      <c r="A462" t="s">
        <v>18</v>
      </c>
      <c r="B462" s="1" t="s">
        <v>191</v>
      </c>
      <c r="C462" s="2">
        <v>0.24939293651319616</v>
      </c>
      <c r="D462">
        <v>3</v>
      </c>
    </row>
    <row r="463" spans="1:4" x14ac:dyDescent="0.2">
      <c r="A463" t="s">
        <v>19</v>
      </c>
      <c r="B463" s="1" t="s">
        <v>191</v>
      </c>
      <c r="C463" s="2">
        <v>4.4604281517662958</v>
      </c>
      <c r="D463">
        <v>2</v>
      </c>
    </row>
    <row r="464" spans="1:4" x14ac:dyDescent="0.2">
      <c r="A464" t="s">
        <v>20</v>
      </c>
      <c r="B464" s="1" t="s">
        <v>191</v>
      </c>
      <c r="C464" s="2">
        <v>15.907180994595528</v>
      </c>
      <c r="D464">
        <v>1</v>
      </c>
    </row>
    <row r="465" spans="1:4" x14ac:dyDescent="0.2">
      <c r="A465" t="s">
        <v>21</v>
      </c>
      <c r="B465" s="1" t="s">
        <v>191</v>
      </c>
      <c r="C465" s="2">
        <v>32.362542100446241</v>
      </c>
      <c r="D465">
        <v>3</v>
      </c>
    </row>
    <row r="466" spans="1:4" x14ac:dyDescent="0.2">
      <c r="A466" t="s">
        <v>22</v>
      </c>
      <c r="B466" s="1" t="s">
        <v>191</v>
      </c>
      <c r="C466" s="2">
        <v>21.731414869201323</v>
      </c>
      <c r="D466">
        <v>2</v>
      </c>
    </row>
    <row r="467" spans="1:4" x14ac:dyDescent="0.2">
      <c r="A467" t="s">
        <v>23</v>
      </c>
      <c r="B467" s="1" t="s">
        <v>191</v>
      </c>
      <c r="C467" s="2">
        <v>157.7819661638222</v>
      </c>
      <c r="D467">
        <v>1</v>
      </c>
    </row>
    <row r="468" spans="1:4" x14ac:dyDescent="0.2">
      <c r="A468" t="s">
        <v>24</v>
      </c>
      <c r="B468" s="1" t="s">
        <v>191</v>
      </c>
      <c r="C468" s="2">
        <v>22.217716233675205</v>
      </c>
      <c r="D468">
        <v>3</v>
      </c>
    </row>
    <row r="469" spans="1:4" x14ac:dyDescent="0.2">
      <c r="A469" t="s">
        <v>25</v>
      </c>
      <c r="B469" s="1" t="s">
        <v>191</v>
      </c>
      <c r="C469" s="2">
        <v>17.917239981659339</v>
      </c>
      <c r="D469">
        <v>2</v>
      </c>
    </row>
    <row r="470" spans="1:4" x14ac:dyDescent="0.2">
      <c r="A470" t="s">
        <v>26</v>
      </c>
      <c r="B470" s="1" t="s">
        <v>191</v>
      </c>
      <c r="C470" s="2">
        <v>580.14655737777764</v>
      </c>
      <c r="D470">
        <v>1</v>
      </c>
    </row>
    <row r="471" spans="1:4" x14ac:dyDescent="0.2">
      <c r="A471" t="s">
        <v>27</v>
      </c>
      <c r="B471" s="1" t="s">
        <v>191</v>
      </c>
      <c r="C471" s="2">
        <v>129.4731243388114</v>
      </c>
      <c r="D471">
        <v>3</v>
      </c>
    </row>
    <row r="472" spans="1:4" x14ac:dyDescent="0.2">
      <c r="A472" t="s">
        <v>28</v>
      </c>
      <c r="B472" s="1" t="s">
        <v>191</v>
      </c>
      <c r="C472" s="2">
        <v>137.66905210013348</v>
      </c>
      <c r="D472">
        <v>2</v>
      </c>
    </row>
    <row r="473" spans="1:4" x14ac:dyDescent="0.2">
      <c r="A473" t="s">
        <v>29</v>
      </c>
      <c r="B473" s="1" t="s">
        <v>191</v>
      </c>
      <c r="C473" s="2">
        <v>15.281556109789149</v>
      </c>
      <c r="D473">
        <v>1</v>
      </c>
    </row>
    <row r="474" spans="1:4" x14ac:dyDescent="0.2">
      <c r="A474" t="s">
        <v>30</v>
      </c>
      <c r="B474" s="1" t="s">
        <v>191</v>
      </c>
      <c r="C474" s="2">
        <v>1.7589683385759014</v>
      </c>
      <c r="D474">
        <v>3</v>
      </c>
    </row>
    <row r="475" spans="1:4" x14ac:dyDescent="0.2">
      <c r="A475" t="s">
        <v>31</v>
      </c>
      <c r="B475" s="1" t="s">
        <v>191</v>
      </c>
      <c r="C475" s="2">
        <v>0.42422418744073759</v>
      </c>
      <c r="D475">
        <v>2</v>
      </c>
    </row>
    <row r="476" spans="1:4" x14ac:dyDescent="0.2">
      <c r="A476" t="s">
        <v>32</v>
      </c>
      <c r="B476" s="1" t="s">
        <v>191</v>
      </c>
      <c r="C476" s="2">
        <v>28.145012489535919</v>
      </c>
      <c r="D476">
        <v>1</v>
      </c>
    </row>
    <row r="477" spans="1:4" x14ac:dyDescent="0.2">
      <c r="A477" t="s">
        <v>33</v>
      </c>
      <c r="B477" s="1" t="s">
        <v>191</v>
      </c>
      <c r="C477" s="2">
        <v>2.3111917938362447</v>
      </c>
      <c r="D477">
        <v>3</v>
      </c>
    </row>
    <row r="478" spans="1:4" x14ac:dyDescent="0.2">
      <c r="A478" t="s">
        <v>34</v>
      </c>
      <c r="B478" s="1" t="s">
        <v>191</v>
      </c>
      <c r="C478" s="2">
        <v>40.151048635133719</v>
      </c>
      <c r="D478">
        <v>2</v>
      </c>
    </row>
    <row r="479" spans="1:4" x14ac:dyDescent="0.2">
      <c r="A479" t="s">
        <v>35</v>
      </c>
      <c r="B479" s="1" t="s">
        <v>191</v>
      </c>
      <c r="C479" s="2">
        <v>14.590330898997541</v>
      </c>
      <c r="D479">
        <v>1</v>
      </c>
    </row>
    <row r="480" spans="1:4" x14ac:dyDescent="0.2">
      <c r="A480" t="s">
        <v>36</v>
      </c>
      <c r="B480" s="1" t="s">
        <v>191</v>
      </c>
      <c r="C480" s="2">
        <v>5.683280997656631</v>
      </c>
      <c r="D480">
        <v>3</v>
      </c>
    </row>
    <row r="481" spans="1:4" x14ac:dyDescent="0.2">
      <c r="A481" t="s">
        <v>37</v>
      </c>
      <c r="B481" s="1" t="s">
        <v>191</v>
      </c>
      <c r="C481" s="2">
        <v>6.6644230720026929</v>
      </c>
      <c r="D481">
        <v>2</v>
      </c>
    </row>
    <row r="482" spans="1:4" x14ac:dyDescent="0.2">
      <c r="A482" t="s">
        <v>38</v>
      </c>
      <c r="B482" s="1" t="s">
        <v>191</v>
      </c>
      <c r="C482" s="2">
        <v>4.3712424725588193</v>
      </c>
      <c r="D482">
        <v>1</v>
      </c>
    </row>
    <row r="483" spans="1:4" x14ac:dyDescent="0.2">
      <c r="A483" t="s">
        <v>4</v>
      </c>
      <c r="B483" s="1" t="s">
        <v>192</v>
      </c>
      <c r="C483" s="2">
        <v>151.04996166129351</v>
      </c>
      <c r="D483">
        <v>1</v>
      </c>
    </row>
    <row r="484" spans="1:4" x14ac:dyDescent="0.2">
      <c r="A484" t="s">
        <v>5</v>
      </c>
      <c r="B484" s="1" t="s">
        <v>192</v>
      </c>
      <c r="C484" s="2">
        <v>118579.31575711379</v>
      </c>
      <c r="D484">
        <v>1</v>
      </c>
    </row>
    <row r="485" spans="1:4" x14ac:dyDescent="0.2">
      <c r="A485" t="s">
        <v>6</v>
      </c>
      <c r="B485" s="1" t="s">
        <v>192</v>
      </c>
      <c r="C485" s="2">
        <v>84228.785949500758</v>
      </c>
      <c r="D485">
        <v>3</v>
      </c>
    </row>
    <row r="486" spans="1:4" x14ac:dyDescent="0.2">
      <c r="A486" t="s">
        <v>7</v>
      </c>
      <c r="B486" s="1" t="s">
        <v>192</v>
      </c>
      <c r="C486" s="2">
        <v>173141.20947832215</v>
      </c>
      <c r="D486">
        <v>2</v>
      </c>
    </row>
    <row r="487" spans="1:4" x14ac:dyDescent="0.2">
      <c r="A487" t="s">
        <v>8</v>
      </c>
      <c r="B487" s="1" t="s">
        <v>192</v>
      </c>
      <c r="C487" s="2">
        <v>22401.114269342354</v>
      </c>
      <c r="D487">
        <v>1</v>
      </c>
    </row>
    <row r="488" spans="1:4" x14ac:dyDescent="0.2">
      <c r="A488" t="s">
        <v>9</v>
      </c>
      <c r="B488" s="1" t="s">
        <v>192</v>
      </c>
      <c r="C488" s="2">
        <v>5842.0019798607991</v>
      </c>
      <c r="D488">
        <v>3</v>
      </c>
    </row>
    <row r="489" spans="1:4" x14ac:dyDescent="0.2">
      <c r="A489" t="s">
        <v>10</v>
      </c>
      <c r="B489" s="1" t="s">
        <v>192</v>
      </c>
      <c r="C489" s="2">
        <v>49416.574564118717</v>
      </c>
      <c r="D489">
        <v>2</v>
      </c>
    </row>
    <row r="490" spans="1:4" x14ac:dyDescent="0.2">
      <c r="A490" t="s">
        <v>11</v>
      </c>
      <c r="B490" s="1" t="s">
        <v>192</v>
      </c>
      <c r="C490" s="2">
        <v>4205.6687970119528</v>
      </c>
      <c r="D490">
        <v>1</v>
      </c>
    </row>
    <row r="491" spans="1:4" x14ac:dyDescent="0.2">
      <c r="A491" t="s">
        <v>12</v>
      </c>
      <c r="B491" s="1" t="s">
        <v>192</v>
      </c>
      <c r="C491" s="2">
        <v>530.68082236494934</v>
      </c>
      <c r="D491">
        <v>3</v>
      </c>
    </row>
    <row r="492" spans="1:4" x14ac:dyDescent="0.2">
      <c r="A492" t="s">
        <v>13</v>
      </c>
      <c r="B492" s="1" t="s">
        <v>192</v>
      </c>
      <c r="C492" s="2">
        <v>4808.5389018473516</v>
      </c>
      <c r="D492">
        <v>2</v>
      </c>
    </row>
    <row r="493" spans="1:4" x14ac:dyDescent="0.2">
      <c r="A493" t="s">
        <v>14</v>
      </c>
      <c r="B493" s="1" t="s">
        <v>192</v>
      </c>
      <c r="C493" s="2">
        <v>22571.239287562144</v>
      </c>
      <c r="D493">
        <v>1</v>
      </c>
    </row>
    <row r="494" spans="1:4" x14ac:dyDescent="0.2">
      <c r="A494" t="s">
        <v>15</v>
      </c>
      <c r="B494" s="1" t="s">
        <v>192</v>
      </c>
      <c r="C494" s="2">
        <v>5454.1922128579736</v>
      </c>
      <c r="D494">
        <v>3</v>
      </c>
    </row>
    <row r="495" spans="1:4" x14ac:dyDescent="0.2">
      <c r="A495" t="s">
        <v>16</v>
      </c>
      <c r="B495" s="1" t="s">
        <v>192</v>
      </c>
      <c r="C495" s="2">
        <v>64837.620731117073</v>
      </c>
      <c r="D495">
        <v>2</v>
      </c>
    </row>
    <row r="496" spans="1:4" x14ac:dyDescent="0.2">
      <c r="A496" t="s">
        <v>17</v>
      </c>
      <c r="B496" s="1" t="s">
        <v>192</v>
      </c>
      <c r="C496" s="2">
        <v>1078.2830785565948</v>
      </c>
      <c r="D496">
        <v>1</v>
      </c>
    </row>
    <row r="497" spans="1:4" x14ac:dyDescent="0.2">
      <c r="A497" t="s">
        <v>18</v>
      </c>
      <c r="B497" s="1" t="s">
        <v>192</v>
      </c>
      <c r="C497" s="2">
        <v>531.5516940384498</v>
      </c>
      <c r="D497">
        <v>3</v>
      </c>
    </row>
    <row r="498" spans="1:4" x14ac:dyDescent="0.2">
      <c r="A498" t="s">
        <v>19</v>
      </c>
      <c r="B498" s="1" t="s">
        <v>192</v>
      </c>
      <c r="C498" s="2">
        <v>1539.8664733977989</v>
      </c>
      <c r="D498">
        <v>2</v>
      </c>
    </row>
    <row r="499" spans="1:4" x14ac:dyDescent="0.2">
      <c r="A499" t="s">
        <v>20</v>
      </c>
      <c r="B499" s="1" t="s">
        <v>192</v>
      </c>
      <c r="C499" s="2">
        <v>1621.4248254000699</v>
      </c>
      <c r="D499">
        <v>1</v>
      </c>
    </row>
    <row r="500" spans="1:4" x14ac:dyDescent="0.2">
      <c r="A500" t="s">
        <v>21</v>
      </c>
      <c r="B500" s="1" t="s">
        <v>192</v>
      </c>
      <c r="C500" s="2">
        <v>2582.4299947750042</v>
      </c>
      <c r="D500">
        <v>3</v>
      </c>
    </row>
    <row r="501" spans="1:4" x14ac:dyDescent="0.2">
      <c r="A501" t="s">
        <v>22</v>
      </c>
      <c r="B501" s="1" t="s">
        <v>192</v>
      </c>
      <c r="C501" s="2">
        <v>2680.1197981338655</v>
      </c>
      <c r="D501">
        <v>2</v>
      </c>
    </row>
    <row r="502" spans="1:4" x14ac:dyDescent="0.2">
      <c r="A502" t="s">
        <v>23</v>
      </c>
      <c r="B502" s="1" t="s">
        <v>192</v>
      </c>
      <c r="C502" s="2">
        <v>1187.8026765620757</v>
      </c>
      <c r="D502">
        <v>1</v>
      </c>
    </row>
    <row r="503" spans="1:4" x14ac:dyDescent="0.2">
      <c r="A503" t="s">
        <v>24</v>
      </c>
      <c r="B503" s="1" t="s">
        <v>192</v>
      </c>
      <c r="C503" s="2">
        <v>722.66783608308106</v>
      </c>
      <c r="D503">
        <v>3</v>
      </c>
    </row>
    <row r="504" spans="1:4" x14ac:dyDescent="0.2">
      <c r="A504" t="s">
        <v>25</v>
      </c>
      <c r="B504" s="1" t="s">
        <v>192</v>
      </c>
      <c r="C504" s="2">
        <v>3895.0745280617271</v>
      </c>
      <c r="D504">
        <v>2</v>
      </c>
    </row>
    <row r="505" spans="1:4" x14ac:dyDescent="0.2">
      <c r="A505" t="s">
        <v>26</v>
      </c>
      <c r="B505" s="1" t="s">
        <v>192</v>
      </c>
      <c r="C505" s="2">
        <v>12781.43061982687</v>
      </c>
      <c r="D505">
        <v>1</v>
      </c>
    </row>
    <row r="506" spans="1:4" x14ac:dyDescent="0.2">
      <c r="A506" t="s">
        <v>27</v>
      </c>
      <c r="B506" s="1" t="s">
        <v>192</v>
      </c>
      <c r="C506" s="2">
        <v>5155.1356870798818</v>
      </c>
      <c r="D506">
        <v>3</v>
      </c>
    </row>
    <row r="507" spans="1:4" x14ac:dyDescent="0.2">
      <c r="A507" t="s">
        <v>28</v>
      </c>
      <c r="B507" s="1" t="s">
        <v>192</v>
      </c>
      <c r="C507" s="2">
        <v>9267.4554027270424</v>
      </c>
      <c r="D507">
        <v>2</v>
      </c>
    </row>
    <row r="508" spans="1:4" x14ac:dyDescent="0.2">
      <c r="A508" t="s">
        <v>29</v>
      </c>
      <c r="B508" s="1" t="s">
        <v>192</v>
      </c>
      <c r="C508" s="2">
        <v>1109.3522333983476</v>
      </c>
      <c r="D508">
        <v>1</v>
      </c>
    </row>
    <row r="509" spans="1:4" x14ac:dyDescent="0.2">
      <c r="A509" t="s">
        <v>30</v>
      </c>
      <c r="B509" s="1" t="s">
        <v>192</v>
      </c>
      <c r="C509" s="2">
        <v>46.846966946386658</v>
      </c>
      <c r="D509">
        <v>3</v>
      </c>
    </row>
    <row r="510" spans="1:4" x14ac:dyDescent="0.2">
      <c r="A510" t="s">
        <v>31</v>
      </c>
      <c r="B510" s="1" t="s">
        <v>192</v>
      </c>
      <c r="C510" s="2">
        <v>580.06865763604674</v>
      </c>
      <c r="D510">
        <v>2</v>
      </c>
    </row>
    <row r="511" spans="1:4" x14ac:dyDescent="0.2">
      <c r="A511" t="s">
        <v>32</v>
      </c>
      <c r="B511" s="1" t="s">
        <v>192</v>
      </c>
      <c r="C511" s="2">
        <v>1373.0030770962328</v>
      </c>
      <c r="D511">
        <v>1</v>
      </c>
    </row>
    <row r="512" spans="1:4" x14ac:dyDescent="0.2">
      <c r="A512" t="s">
        <v>33</v>
      </c>
      <c r="B512" s="1" t="s">
        <v>192</v>
      </c>
      <c r="C512" s="2">
        <v>1759.643902894195</v>
      </c>
      <c r="D512">
        <v>3</v>
      </c>
    </row>
    <row r="513" spans="1:4" x14ac:dyDescent="0.2">
      <c r="A513" t="s">
        <v>34</v>
      </c>
      <c r="B513" s="1" t="s">
        <v>192</v>
      </c>
      <c r="C513" s="2">
        <v>1887.21319473371</v>
      </c>
      <c r="D513">
        <v>2</v>
      </c>
    </row>
    <row r="514" spans="1:4" x14ac:dyDescent="0.2">
      <c r="A514" t="s">
        <v>35</v>
      </c>
      <c r="B514" s="1" t="s">
        <v>192</v>
      </c>
      <c r="C514" s="2">
        <v>1106.6931149988338</v>
      </c>
      <c r="D514">
        <v>1</v>
      </c>
    </row>
    <row r="515" spans="1:4" x14ac:dyDescent="0.2">
      <c r="A515" t="s">
        <v>36</v>
      </c>
      <c r="B515" s="1" t="s">
        <v>192</v>
      </c>
      <c r="C515" s="2">
        <v>155.53309838957901</v>
      </c>
      <c r="D515">
        <v>3</v>
      </c>
    </row>
    <row r="516" spans="1:4" x14ac:dyDescent="0.2">
      <c r="A516" t="s">
        <v>37</v>
      </c>
      <c r="B516" s="1" t="s">
        <v>192</v>
      </c>
      <c r="C516" s="2">
        <v>3017.7540146023625</v>
      </c>
      <c r="D516">
        <v>2</v>
      </c>
    </row>
    <row r="517" spans="1:4" x14ac:dyDescent="0.2">
      <c r="A517" t="s">
        <v>38</v>
      </c>
      <c r="B517" s="1" t="s">
        <v>192</v>
      </c>
      <c r="C517" s="2">
        <v>5420.7934668100188</v>
      </c>
      <c r="D517">
        <v>1</v>
      </c>
    </row>
    <row r="518" spans="1:4" x14ac:dyDescent="0.2">
      <c r="A518" t="s">
        <v>41</v>
      </c>
      <c r="B518" s="1" t="s">
        <v>192</v>
      </c>
      <c r="C518" s="2">
        <v>1256.5018858797671</v>
      </c>
      <c r="D518">
        <v>2</v>
      </c>
    </row>
    <row r="519" spans="1:4" x14ac:dyDescent="0.2">
      <c r="A519" t="s">
        <v>4</v>
      </c>
      <c r="B519" s="1" t="s">
        <v>193</v>
      </c>
      <c r="C519" s="2">
        <v>33.3054902393148</v>
      </c>
      <c r="D519">
        <v>1</v>
      </c>
    </row>
    <row r="520" spans="1:4" x14ac:dyDescent="0.2">
      <c r="A520" t="s">
        <v>5</v>
      </c>
      <c r="B520" s="1" t="s">
        <v>193</v>
      </c>
      <c r="C520" s="2">
        <v>4924.590479293498</v>
      </c>
      <c r="D520">
        <v>1</v>
      </c>
    </row>
    <row r="521" spans="1:4" x14ac:dyDescent="0.2">
      <c r="A521" t="s">
        <v>6</v>
      </c>
      <c r="B521" s="1" t="s">
        <v>193</v>
      </c>
      <c r="C521" s="2">
        <v>36.466800718709919</v>
      </c>
      <c r="D521">
        <v>3</v>
      </c>
    </row>
    <row r="522" spans="1:4" x14ac:dyDescent="0.2">
      <c r="A522" t="s">
        <v>7</v>
      </c>
      <c r="B522" s="1" t="s">
        <v>193</v>
      </c>
      <c r="C522" s="2">
        <v>7302.7628596379</v>
      </c>
      <c r="D522">
        <v>2</v>
      </c>
    </row>
    <row r="523" spans="1:4" x14ac:dyDescent="0.2">
      <c r="A523" t="s">
        <v>8</v>
      </c>
      <c r="B523" s="1" t="s">
        <v>193</v>
      </c>
      <c r="C523" s="2">
        <v>6239.1812473919144</v>
      </c>
      <c r="D523">
        <v>1</v>
      </c>
    </row>
    <row r="524" spans="1:4" x14ac:dyDescent="0.2">
      <c r="A524" t="s">
        <v>9</v>
      </c>
      <c r="B524" s="1" t="s">
        <v>193</v>
      </c>
      <c r="C524" s="2">
        <v>3.1674822154208924</v>
      </c>
      <c r="D524">
        <v>3</v>
      </c>
    </row>
    <row r="525" spans="1:4" x14ac:dyDescent="0.2">
      <c r="A525" t="s">
        <v>10</v>
      </c>
      <c r="B525" s="1" t="s">
        <v>193</v>
      </c>
      <c r="C525" s="2">
        <v>911.27039991580386</v>
      </c>
      <c r="D525">
        <v>2</v>
      </c>
    </row>
    <row r="526" spans="1:4" x14ac:dyDescent="0.2">
      <c r="A526" t="s">
        <v>11</v>
      </c>
      <c r="B526" s="1" t="s">
        <v>193</v>
      </c>
      <c r="C526" s="2">
        <v>434.79282281101217</v>
      </c>
      <c r="D526">
        <v>1</v>
      </c>
    </row>
    <row r="527" spans="1:4" x14ac:dyDescent="0.2">
      <c r="A527" t="s">
        <v>12</v>
      </c>
      <c r="B527" s="1" t="s">
        <v>193</v>
      </c>
      <c r="C527" s="2">
        <v>0.14444189951946432</v>
      </c>
      <c r="D527">
        <v>3</v>
      </c>
    </row>
    <row r="528" spans="1:4" x14ac:dyDescent="0.2">
      <c r="A528" t="s">
        <v>13</v>
      </c>
      <c r="B528" s="1" t="s">
        <v>193</v>
      </c>
      <c r="C528" s="2">
        <v>139.53395162862554</v>
      </c>
      <c r="D528">
        <v>2</v>
      </c>
    </row>
    <row r="529" spans="1:4" x14ac:dyDescent="0.2">
      <c r="A529" t="s">
        <v>14</v>
      </c>
      <c r="B529" s="1" t="s">
        <v>193</v>
      </c>
      <c r="C529" s="2">
        <v>9789.7506818356669</v>
      </c>
      <c r="D529">
        <v>1</v>
      </c>
    </row>
    <row r="530" spans="1:4" x14ac:dyDescent="0.2">
      <c r="A530" t="s">
        <v>15</v>
      </c>
      <c r="B530" s="1" t="s">
        <v>193</v>
      </c>
      <c r="C530" s="2">
        <v>3.537573692783984</v>
      </c>
      <c r="D530">
        <v>3</v>
      </c>
    </row>
    <row r="531" spans="1:4" x14ac:dyDescent="0.2">
      <c r="A531" t="s">
        <v>16</v>
      </c>
      <c r="B531" s="1" t="s">
        <v>193</v>
      </c>
      <c r="C531" s="2">
        <v>134.08194305500834</v>
      </c>
      <c r="D531">
        <v>2</v>
      </c>
    </row>
    <row r="532" spans="1:4" x14ac:dyDescent="0.2">
      <c r="A532" t="s">
        <v>17</v>
      </c>
      <c r="B532" s="1" t="s">
        <v>193</v>
      </c>
      <c r="C532" s="2">
        <v>284.44252305318929</v>
      </c>
      <c r="D532">
        <v>1</v>
      </c>
    </row>
    <row r="533" spans="1:4" x14ac:dyDescent="0.2">
      <c r="A533" t="s">
        <v>18</v>
      </c>
      <c r="B533" s="1" t="s">
        <v>193</v>
      </c>
      <c r="C533" s="2">
        <v>0.14543741166546814</v>
      </c>
      <c r="D533">
        <v>3</v>
      </c>
    </row>
    <row r="534" spans="1:4" x14ac:dyDescent="0.2">
      <c r="A534" t="s">
        <v>19</v>
      </c>
      <c r="B534" s="1" t="s">
        <v>193</v>
      </c>
      <c r="C534" s="2">
        <v>2.4797250547582088</v>
      </c>
      <c r="D534">
        <v>2</v>
      </c>
    </row>
    <row r="535" spans="1:4" x14ac:dyDescent="0.2">
      <c r="A535" t="s">
        <v>20</v>
      </c>
      <c r="B535" s="1" t="s">
        <v>193</v>
      </c>
      <c r="C535" s="2">
        <v>1809.9764818292042</v>
      </c>
      <c r="D535">
        <v>1</v>
      </c>
    </row>
    <row r="536" spans="1:4" x14ac:dyDescent="0.2">
      <c r="A536" t="s">
        <v>21</v>
      </c>
      <c r="B536" s="1" t="s">
        <v>193</v>
      </c>
      <c r="C536" s="2">
        <v>0.68295378649541949</v>
      </c>
      <c r="D536">
        <v>3</v>
      </c>
    </row>
    <row r="537" spans="1:4" x14ac:dyDescent="0.2">
      <c r="A537" t="s">
        <v>22</v>
      </c>
      <c r="B537" s="1" t="s">
        <v>193</v>
      </c>
      <c r="C537" s="2">
        <v>213.96976438745313</v>
      </c>
      <c r="D537">
        <v>2</v>
      </c>
    </row>
    <row r="538" spans="1:4" x14ac:dyDescent="0.2">
      <c r="A538" t="s">
        <v>23</v>
      </c>
      <c r="B538" s="1" t="s">
        <v>193</v>
      </c>
      <c r="C538" s="2">
        <v>272.81035117016626</v>
      </c>
      <c r="D538">
        <v>1</v>
      </c>
    </row>
    <row r="539" spans="1:4" x14ac:dyDescent="0.2">
      <c r="A539" t="s">
        <v>24</v>
      </c>
      <c r="B539" s="1" t="s">
        <v>193</v>
      </c>
      <c r="C539" s="2">
        <v>6.6668868503966472E-2</v>
      </c>
      <c r="D539">
        <v>3</v>
      </c>
    </row>
    <row r="540" spans="1:4" x14ac:dyDescent="0.2">
      <c r="A540" t="s">
        <v>25</v>
      </c>
      <c r="B540" s="1" t="s">
        <v>193</v>
      </c>
      <c r="C540" s="2">
        <v>91.546977879517684</v>
      </c>
      <c r="D540">
        <v>2</v>
      </c>
    </row>
    <row r="541" spans="1:4" x14ac:dyDescent="0.2">
      <c r="A541" t="s">
        <v>26</v>
      </c>
      <c r="B541" s="1" t="s">
        <v>193</v>
      </c>
      <c r="C541" s="2">
        <v>2923.2587884280938</v>
      </c>
      <c r="D541">
        <v>1</v>
      </c>
    </row>
    <row r="542" spans="1:4" x14ac:dyDescent="0.2">
      <c r="A542" t="s">
        <v>27</v>
      </c>
      <c r="B542" s="1" t="s">
        <v>193</v>
      </c>
      <c r="C542" s="2">
        <v>1.5772038763294194</v>
      </c>
      <c r="D542">
        <v>3</v>
      </c>
    </row>
    <row r="543" spans="1:4" x14ac:dyDescent="0.2">
      <c r="A543" t="s">
        <v>28</v>
      </c>
      <c r="B543" s="1" t="s">
        <v>193</v>
      </c>
      <c r="C543" s="2">
        <v>1100.3161356360783</v>
      </c>
      <c r="D543">
        <v>2</v>
      </c>
    </row>
    <row r="544" spans="1:4" x14ac:dyDescent="0.2">
      <c r="A544" t="s">
        <v>29</v>
      </c>
      <c r="B544" s="1" t="s">
        <v>193</v>
      </c>
      <c r="C544" s="2">
        <v>36.885170691130426</v>
      </c>
      <c r="D544">
        <v>1</v>
      </c>
    </row>
    <row r="545" spans="1:4" x14ac:dyDescent="0.2">
      <c r="A545" t="s">
        <v>30</v>
      </c>
      <c r="B545" s="1" t="s">
        <v>193</v>
      </c>
      <c r="C545" s="2">
        <v>3.6390036950788754E-2</v>
      </c>
      <c r="D545">
        <v>3</v>
      </c>
    </row>
    <row r="546" spans="1:4" x14ac:dyDescent="0.2">
      <c r="A546" t="s">
        <v>31</v>
      </c>
      <c r="B546" s="1" t="s">
        <v>193</v>
      </c>
      <c r="C546" s="2">
        <v>25.786262013622991</v>
      </c>
      <c r="D546">
        <v>2</v>
      </c>
    </row>
    <row r="547" spans="1:4" x14ac:dyDescent="0.2">
      <c r="A547" t="s">
        <v>32</v>
      </c>
      <c r="B547" s="1" t="s">
        <v>193</v>
      </c>
      <c r="C547" s="2">
        <v>167.94892074968951</v>
      </c>
      <c r="D547">
        <v>1</v>
      </c>
    </row>
    <row r="548" spans="1:4" x14ac:dyDescent="0.2">
      <c r="A548" t="s">
        <v>33</v>
      </c>
      <c r="B548" s="1" t="s">
        <v>193</v>
      </c>
      <c r="C548" s="2">
        <v>9.9234346907842585</v>
      </c>
      <c r="D548">
        <v>3</v>
      </c>
    </row>
    <row r="549" spans="1:4" x14ac:dyDescent="0.2">
      <c r="A549" t="s">
        <v>34</v>
      </c>
      <c r="B549" s="1" t="s">
        <v>193</v>
      </c>
      <c r="C549" s="2">
        <v>378.19242615155019</v>
      </c>
      <c r="D549">
        <v>2</v>
      </c>
    </row>
    <row r="550" spans="1:4" x14ac:dyDescent="0.2">
      <c r="A550" t="s">
        <v>35</v>
      </c>
      <c r="B550" s="1" t="s">
        <v>193</v>
      </c>
      <c r="C550" s="2">
        <v>246.04704350705268</v>
      </c>
      <c r="D550">
        <v>1</v>
      </c>
    </row>
    <row r="551" spans="1:4" x14ac:dyDescent="0.2">
      <c r="A551" t="s">
        <v>36</v>
      </c>
      <c r="B551" s="1" t="s">
        <v>193</v>
      </c>
      <c r="C551" s="2">
        <v>0.61669366197161102</v>
      </c>
      <c r="D551">
        <v>3</v>
      </c>
    </row>
    <row r="552" spans="1:4" x14ac:dyDescent="0.2">
      <c r="A552" t="s">
        <v>37</v>
      </c>
      <c r="B552" s="1" t="s">
        <v>193</v>
      </c>
      <c r="C552" s="2">
        <v>171.07510537542697</v>
      </c>
      <c r="D552">
        <v>2</v>
      </c>
    </row>
    <row r="553" spans="1:4" x14ac:dyDescent="0.2">
      <c r="A553" t="s">
        <v>38</v>
      </c>
      <c r="B553" s="1" t="s">
        <v>193</v>
      </c>
      <c r="C553" s="2">
        <v>0.44024518267874407</v>
      </c>
      <c r="D553">
        <v>1</v>
      </c>
    </row>
    <row r="554" spans="1:4" x14ac:dyDescent="0.2">
      <c r="A554" t="s">
        <v>39</v>
      </c>
      <c r="B554" s="1" t="s">
        <v>193</v>
      </c>
      <c r="C554" s="2">
        <v>140.737394769437</v>
      </c>
      <c r="D554">
        <v>1</v>
      </c>
    </row>
    <row r="555" spans="1:4" x14ac:dyDescent="0.2">
      <c r="A555" t="s">
        <v>4</v>
      </c>
      <c r="B555" s="1" t="s">
        <v>194</v>
      </c>
      <c r="C555" s="2">
        <v>3659.3011950998107</v>
      </c>
      <c r="D555">
        <v>1</v>
      </c>
    </row>
    <row r="556" spans="1:4" x14ac:dyDescent="0.2">
      <c r="A556" t="s">
        <v>5</v>
      </c>
      <c r="B556" s="1" t="s">
        <v>194</v>
      </c>
      <c r="C556" s="2">
        <v>95425.058411521954</v>
      </c>
      <c r="D556">
        <v>1</v>
      </c>
    </row>
    <row r="557" spans="1:4" x14ac:dyDescent="0.2">
      <c r="A557" t="s">
        <v>6</v>
      </c>
      <c r="B557" s="1" t="s">
        <v>194</v>
      </c>
      <c r="C557" s="2">
        <v>318978.34888618864</v>
      </c>
      <c r="D557">
        <v>3</v>
      </c>
    </row>
    <row r="558" spans="1:4" x14ac:dyDescent="0.2">
      <c r="A558" t="s">
        <v>7</v>
      </c>
      <c r="B558" s="1" t="s">
        <v>194</v>
      </c>
      <c r="C558" s="2">
        <v>1949.9370885595358</v>
      </c>
      <c r="D558">
        <v>2</v>
      </c>
    </row>
    <row r="559" spans="1:4" x14ac:dyDescent="0.2">
      <c r="A559" t="s">
        <v>44</v>
      </c>
      <c r="B559" s="1" t="s">
        <v>194</v>
      </c>
      <c r="C559" s="2">
        <v>1187.7771622499672</v>
      </c>
      <c r="D559">
        <v>1</v>
      </c>
    </row>
    <row r="560" spans="1:4" x14ac:dyDescent="0.2">
      <c r="A560" t="s">
        <v>8</v>
      </c>
      <c r="B560" s="1" t="s">
        <v>194</v>
      </c>
      <c r="C560" s="2">
        <v>114.47312668695699</v>
      </c>
      <c r="D560">
        <v>1</v>
      </c>
    </row>
    <row r="561" spans="1:4" x14ac:dyDescent="0.2">
      <c r="A561" t="s">
        <v>9</v>
      </c>
      <c r="B561" s="1" t="s">
        <v>194</v>
      </c>
      <c r="C561" s="2">
        <v>19905.196257094256</v>
      </c>
      <c r="D561">
        <v>3</v>
      </c>
    </row>
    <row r="562" spans="1:4" x14ac:dyDescent="0.2">
      <c r="A562" t="s">
        <v>10</v>
      </c>
      <c r="B562" s="1" t="s">
        <v>194</v>
      </c>
      <c r="C562" s="2">
        <v>205.14078934015157</v>
      </c>
      <c r="D562">
        <v>2</v>
      </c>
    </row>
    <row r="563" spans="1:4" x14ac:dyDescent="0.2">
      <c r="A563" t="s">
        <v>11</v>
      </c>
      <c r="B563" s="1" t="s">
        <v>194</v>
      </c>
      <c r="C563" s="2">
        <v>699.6754639464441</v>
      </c>
      <c r="D563">
        <v>1</v>
      </c>
    </row>
    <row r="564" spans="1:4" x14ac:dyDescent="0.2">
      <c r="A564" t="s">
        <v>12</v>
      </c>
      <c r="B564" s="1" t="s">
        <v>194</v>
      </c>
      <c r="C564" s="2">
        <v>1189.4612410238096</v>
      </c>
      <c r="D564">
        <v>3</v>
      </c>
    </row>
    <row r="565" spans="1:4" x14ac:dyDescent="0.2">
      <c r="A565" t="s">
        <v>13</v>
      </c>
      <c r="B565" s="1" t="s">
        <v>194</v>
      </c>
      <c r="C565" s="2">
        <v>26.19261525194581</v>
      </c>
      <c r="D565">
        <v>2</v>
      </c>
    </row>
    <row r="566" spans="1:4" x14ac:dyDescent="0.2">
      <c r="A566" t="s">
        <v>14</v>
      </c>
      <c r="B566" s="1" t="s">
        <v>194</v>
      </c>
      <c r="C566" s="2">
        <v>20136.001947007109</v>
      </c>
      <c r="D566">
        <v>1</v>
      </c>
    </row>
    <row r="567" spans="1:4" x14ac:dyDescent="0.2">
      <c r="A567" t="s">
        <v>15</v>
      </c>
      <c r="B567" s="1" t="s">
        <v>194</v>
      </c>
      <c r="C567" s="2">
        <v>18635.942578012073</v>
      </c>
      <c r="D567">
        <v>3</v>
      </c>
    </row>
    <row r="568" spans="1:4" x14ac:dyDescent="0.2">
      <c r="A568" t="s">
        <v>16</v>
      </c>
      <c r="B568" s="1" t="s">
        <v>194</v>
      </c>
      <c r="C568" s="2">
        <v>437.58952681375524</v>
      </c>
      <c r="D568">
        <v>2</v>
      </c>
    </row>
    <row r="569" spans="1:4" x14ac:dyDescent="0.2">
      <c r="A569" t="s">
        <v>17</v>
      </c>
      <c r="B569" s="1" t="s">
        <v>194</v>
      </c>
      <c r="C569" s="2">
        <v>1190.2297701743234</v>
      </c>
      <c r="D569">
        <v>1</v>
      </c>
    </row>
    <row r="570" spans="1:4" x14ac:dyDescent="0.2">
      <c r="A570" t="s">
        <v>18</v>
      </c>
      <c r="B570" s="1" t="s">
        <v>194</v>
      </c>
      <c r="C570" s="2">
        <v>202.69951213059056</v>
      </c>
      <c r="D570">
        <v>3</v>
      </c>
    </row>
    <row r="571" spans="1:4" x14ac:dyDescent="0.2">
      <c r="A571" t="s">
        <v>19</v>
      </c>
      <c r="B571" s="1" t="s">
        <v>194</v>
      </c>
      <c r="C571" s="2">
        <v>6.1654653324408981</v>
      </c>
      <c r="D571">
        <v>2</v>
      </c>
    </row>
    <row r="572" spans="1:4" x14ac:dyDescent="0.2">
      <c r="A572" t="s">
        <v>20</v>
      </c>
      <c r="B572" s="1" t="s">
        <v>194</v>
      </c>
      <c r="C572" s="2">
        <v>4915.9108885958976</v>
      </c>
      <c r="D572">
        <v>1</v>
      </c>
    </row>
    <row r="573" spans="1:4" x14ac:dyDescent="0.2">
      <c r="A573" t="s">
        <v>21</v>
      </c>
      <c r="B573" s="1" t="s">
        <v>194</v>
      </c>
      <c r="C573" s="2">
        <v>8225.6395227070952</v>
      </c>
      <c r="D573">
        <v>3</v>
      </c>
    </row>
    <row r="574" spans="1:4" x14ac:dyDescent="0.2">
      <c r="A574" t="s">
        <v>22</v>
      </c>
      <c r="B574" s="1" t="s">
        <v>194</v>
      </c>
      <c r="C574" s="2">
        <v>83.424244768661978</v>
      </c>
      <c r="D574">
        <v>2</v>
      </c>
    </row>
    <row r="575" spans="1:4" x14ac:dyDescent="0.2">
      <c r="A575" t="s">
        <v>23</v>
      </c>
      <c r="B575" s="1" t="s">
        <v>194</v>
      </c>
      <c r="C575" s="2">
        <v>2348.0699271219255</v>
      </c>
      <c r="D575">
        <v>1</v>
      </c>
    </row>
    <row r="576" spans="1:4" x14ac:dyDescent="0.2">
      <c r="A576" t="s">
        <v>24</v>
      </c>
      <c r="B576" s="1" t="s">
        <v>194</v>
      </c>
      <c r="C576" s="2">
        <v>410.90624264835208</v>
      </c>
      <c r="D576">
        <v>3</v>
      </c>
    </row>
    <row r="577" spans="1:4" x14ac:dyDescent="0.2">
      <c r="A577" t="s">
        <v>25</v>
      </c>
      <c r="B577" s="1" t="s">
        <v>194</v>
      </c>
      <c r="C577" s="2">
        <v>8.0668604657989054</v>
      </c>
      <c r="D577">
        <v>2</v>
      </c>
    </row>
    <row r="578" spans="1:4" x14ac:dyDescent="0.2">
      <c r="A578" t="s">
        <v>26</v>
      </c>
      <c r="B578" s="1" t="s">
        <v>194</v>
      </c>
      <c r="C578" s="2">
        <v>10468.061719940502</v>
      </c>
      <c r="D578">
        <v>1</v>
      </c>
    </row>
    <row r="579" spans="1:4" x14ac:dyDescent="0.2">
      <c r="A579" t="s">
        <v>27</v>
      </c>
      <c r="B579" s="1" t="s">
        <v>194</v>
      </c>
      <c r="C579" s="2">
        <v>7383.7778250692791</v>
      </c>
      <c r="D579">
        <v>3</v>
      </c>
    </row>
    <row r="580" spans="1:4" x14ac:dyDescent="0.2">
      <c r="A580" t="s">
        <v>28</v>
      </c>
      <c r="B580" s="1" t="s">
        <v>194</v>
      </c>
      <c r="C580" s="2">
        <v>80.970463019379423</v>
      </c>
      <c r="D580">
        <v>2</v>
      </c>
    </row>
    <row r="581" spans="1:4" x14ac:dyDescent="0.2">
      <c r="A581" t="s">
        <v>29</v>
      </c>
      <c r="B581" s="1" t="s">
        <v>194</v>
      </c>
      <c r="C581" s="2">
        <v>710.23444087279199</v>
      </c>
      <c r="D581">
        <v>1</v>
      </c>
    </row>
    <row r="582" spans="1:4" x14ac:dyDescent="0.2">
      <c r="A582" t="s">
        <v>30</v>
      </c>
      <c r="B582" s="1" t="s">
        <v>194</v>
      </c>
      <c r="C582" s="2">
        <v>391.02092540974076</v>
      </c>
      <c r="D582">
        <v>3</v>
      </c>
    </row>
    <row r="583" spans="1:4" x14ac:dyDescent="0.2">
      <c r="A583" t="s">
        <v>31</v>
      </c>
      <c r="B583" s="1" t="s">
        <v>194</v>
      </c>
      <c r="C583" s="2">
        <v>12.067353216628543</v>
      </c>
      <c r="D583">
        <v>2</v>
      </c>
    </row>
    <row r="584" spans="1:4" x14ac:dyDescent="0.2">
      <c r="A584" t="s">
        <v>32</v>
      </c>
      <c r="B584" s="1" t="s">
        <v>194</v>
      </c>
      <c r="C584" s="2">
        <v>226.23229933699835</v>
      </c>
      <c r="D584">
        <v>1</v>
      </c>
    </row>
    <row r="585" spans="1:4" x14ac:dyDescent="0.2">
      <c r="A585" t="s">
        <v>33</v>
      </c>
      <c r="B585" s="1" t="s">
        <v>194</v>
      </c>
      <c r="C585" s="2">
        <v>648.10965664194737</v>
      </c>
      <c r="D585">
        <v>3</v>
      </c>
    </row>
    <row r="586" spans="1:4" x14ac:dyDescent="0.2">
      <c r="A586" t="s">
        <v>34</v>
      </c>
      <c r="B586" s="1" t="s">
        <v>194</v>
      </c>
      <c r="C586" s="2">
        <v>230.41354227035009</v>
      </c>
      <c r="D586">
        <v>2</v>
      </c>
    </row>
    <row r="587" spans="1:4" x14ac:dyDescent="0.2">
      <c r="A587" t="s">
        <v>35</v>
      </c>
      <c r="B587" s="1" t="s">
        <v>194</v>
      </c>
      <c r="C587" s="2">
        <v>104.16088562022973</v>
      </c>
      <c r="D587">
        <v>1</v>
      </c>
    </row>
    <row r="588" spans="1:4" x14ac:dyDescent="0.2">
      <c r="A588" t="s">
        <v>36</v>
      </c>
      <c r="B588" s="1" t="s">
        <v>194</v>
      </c>
      <c r="C588" s="2">
        <v>1845.2404107304426</v>
      </c>
      <c r="D588">
        <v>3</v>
      </c>
    </row>
    <row r="589" spans="1:4" x14ac:dyDescent="0.2">
      <c r="A589" t="s">
        <v>37</v>
      </c>
      <c r="B589" s="1" t="s">
        <v>194</v>
      </c>
      <c r="C589" s="2">
        <v>17.569088406527648</v>
      </c>
      <c r="D589">
        <v>2</v>
      </c>
    </row>
    <row r="590" spans="1:4" x14ac:dyDescent="0.2">
      <c r="A590" t="s">
        <v>38</v>
      </c>
      <c r="B590" s="1" t="s">
        <v>194</v>
      </c>
      <c r="C590" s="2">
        <v>21.181964958453978</v>
      </c>
      <c r="D590">
        <v>1</v>
      </c>
    </row>
    <row r="591" spans="1:4" x14ac:dyDescent="0.2">
      <c r="A591" t="s">
        <v>39</v>
      </c>
      <c r="B591" s="1" t="s">
        <v>194</v>
      </c>
      <c r="C591" s="2">
        <v>167.27812406326328</v>
      </c>
      <c r="D591">
        <v>1</v>
      </c>
    </row>
    <row r="592" spans="1:4" x14ac:dyDescent="0.2">
      <c r="A592" t="s">
        <v>40</v>
      </c>
      <c r="B592" s="1" t="s">
        <v>194</v>
      </c>
      <c r="C592" s="2">
        <v>106.17012892917481</v>
      </c>
      <c r="D592">
        <v>3</v>
      </c>
    </row>
    <row r="593" spans="1:4" x14ac:dyDescent="0.2">
      <c r="A593" t="s">
        <v>4</v>
      </c>
      <c r="B593" s="1" t="s">
        <v>195</v>
      </c>
      <c r="C593" s="2">
        <v>26.78638868574291</v>
      </c>
      <c r="D593">
        <v>1</v>
      </c>
    </row>
    <row r="594" spans="1:4" x14ac:dyDescent="0.2">
      <c r="A594" t="s">
        <v>5</v>
      </c>
      <c r="B594" s="1" t="s">
        <v>195</v>
      </c>
      <c r="C594" s="2">
        <v>13318.082064616696</v>
      </c>
      <c r="D594">
        <v>1</v>
      </c>
    </row>
    <row r="595" spans="1:4" x14ac:dyDescent="0.2">
      <c r="A595" t="s">
        <v>6</v>
      </c>
      <c r="B595" s="1" t="s">
        <v>195</v>
      </c>
      <c r="C595" s="2">
        <v>1851.0644240124961</v>
      </c>
      <c r="D595">
        <v>3</v>
      </c>
    </row>
    <row r="596" spans="1:4" x14ac:dyDescent="0.2">
      <c r="A596" t="s">
        <v>7</v>
      </c>
      <c r="B596" s="1" t="s">
        <v>195</v>
      </c>
      <c r="C596" s="2">
        <v>138.25989789948687</v>
      </c>
      <c r="D596">
        <v>2</v>
      </c>
    </row>
    <row r="597" spans="1:4" x14ac:dyDescent="0.2">
      <c r="A597" t="s">
        <v>8</v>
      </c>
      <c r="B597" s="1" t="s">
        <v>195</v>
      </c>
      <c r="C597" s="2">
        <v>1533.1889564128053</v>
      </c>
      <c r="D597">
        <v>1</v>
      </c>
    </row>
    <row r="598" spans="1:4" x14ac:dyDescent="0.2">
      <c r="A598" t="s">
        <v>9</v>
      </c>
      <c r="B598" s="1" t="s">
        <v>195</v>
      </c>
      <c r="C598" s="2">
        <v>1234.6306447211671</v>
      </c>
      <c r="D598">
        <v>3</v>
      </c>
    </row>
    <row r="599" spans="1:4" x14ac:dyDescent="0.2">
      <c r="A599" t="s">
        <v>10</v>
      </c>
      <c r="B599" s="1" t="s">
        <v>195</v>
      </c>
      <c r="C599" s="2">
        <v>13.096412144953625</v>
      </c>
      <c r="D599">
        <v>2</v>
      </c>
    </row>
    <row r="600" spans="1:4" x14ac:dyDescent="0.2">
      <c r="A600" t="s">
        <v>11</v>
      </c>
      <c r="B600" s="1" t="s">
        <v>195</v>
      </c>
      <c r="C600" s="2">
        <v>161.10979871930451</v>
      </c>
      <c r="D600">
        <v>1</v>
      </c>
    </row>
    <row r="601" spans="1:4" x14ac:dyDescent="0.2">
      <c r="A601" t="s">
        <v>12</v>
      </c>
      <c r="B601" s="1" t="s">
        <v>195</v>
      </c>
      <c r="C601" s="2">
        <v>68.64675853319028</v>
      </c>
      <c r="D601">
        <v>3</v>
      </c>
    </row>
    <row r="602" spans="1:4" x14ac:dyDescent="0.2">
      <c r="A602" t="s">
        <v>13</v>
      </c>
      <c r="B602" s="1" t="s">
        <v>195</v>
      </c>
      <c r="C602" s="2">
        <v>1.8999837607389698</v>
      </c>
      <c r="D602">
        <v>2</v>
      </c>
    </row>
    <row r="603" spans="1:4" x14ac:dyDescent="0.2">
      <c r="A603" t="s">
        <v>14</v>
      </c>
      <c r="B603" s="1" t="s">
        <v>195</v>
      </c>
      <c r="C603" s="2">
        <v>2115.1586680975261</v>
      </c>
      <c r="D603">
        <v>1</v>
      </c>
    </row>
    <row r="604" spans="1:4" x14ac:dyDescent="0.2">
      <c r="A604" t="s">
        <v>15</v>
      </c>
      <c r="B604" s="1" t="s">
        <v>195</v>
      </c>
      <c r="C604" s="2">
        <v>4429.142722180809</v>
      </c>
      <c r="D604">
        <v>3</v>
      </c>
    </row>
    <row r="605" spans="1:4" x14ac:dyDescent="0.2">
      <c r="A605" t="s">
        <v>16</v>
      </c>
      <c r="B605" s="1" t="s">
        <v>195</v>
      </c>
      <c r="C605" s="2">
        <v>29.99626769264491</v>
      </c>
      <c r="D605">
        <v>2</v>
      </c>
    </row>
    <row r="606" spans="1:4" x14ac:dyDescent="0.2">
      <c r="A606" t="s">
        <v>17</v>
      </c>
      <c r="B606" s="1" t="s">
        <v>195</v>
      </c>
      <c r="C606" s="2">
        <v>79.029751651566897</v>
      </c>
      <c r="D606">
        <v>1</v>
      </c>
    </row>
    <row r="607" spans="1:4" x14ac:dyDescent="0.2">
      <c r="A607" t="s">
        <v>18</v>
      </c>
      <c r="B607" s="1" t="s">
        <v>195</v>
      </c>
      <c r="C607" s="2">
        <v>11.386914092916161</v>
      </c>
      <c r="D607">
        <v>3</v>
      </c>
    </row>
    <row r="608" spans="1:4" x14ac:dyDescent="0.2">
      <c r="A608" t="s">
        <v>19</v>
      </c>
      <c r="B608" s="1" t="s">
        <v>195</v>
      </c>
      <c r="C608" s="2">
        <v>0.55953630518215114</v>
      </c>
      <c r="D608">
        <v>2</v>
      </c>
    </row>
    <row r="609" spans="1:4" x14ac:dyDescent="0.2">
      <c r="A609" t="s">
        <v>20</v>
      </c>
      <c r="B609" s="1" t="s">
        <v>195</v>
      </c>
      <c r="C609" s="2">
        <v>419.99069935013108</v>
      </c>
      <c r="D609">
        <v>1</v>
      </c>
    </row>
    <row r="610" spans="1:4" x14ac:dyDescent="0.2">
      <c r="A610" t="s">
        <v>21</v>
      </c>
      <c r="B610" s="1" t="s">
        <v>195</v>
      </c>
      <c r="C610" s="2">
        <v>285.59854889244167</v>
      </c>
      <c r="D610">
        <v>3</v>
      </c>
    </row>
    <row r="611" spans="1:4" x14ac:dyDescent="0.2">
      <c r="A611" t="s">
        <v>22</v>
      </c>
      <c r="B611" s="1" t="s">
        <v>195</v>
      </c>
      <c r="C611" s="2">
        <v>2.7300268353996668</v>
      </c>
      <c r="D611">
        <v>2</v>
      </c>
    </row>
    <row r="612" spans="1:4" x14ac:dyDescent="0.2">
      <c r="A612" t="s">
        <v>23</v>
      </c>
      <c r="B612" s="1" t="s">
        <v>195</v>
      </c>
      <c r="C612" s="2">
        <v>44.139835444894175</v>
      </c>
      <c r="D612">
        <v>1</v>
      </c>
    </row>
    <row r="613" spans="1:4" x14ac:dyDescent="0.2">
      <c r="A613" t="s">
        <v>24</v>
      </c>
      <c r="B613" s="1" t="s">
        <v>195</v>
      </c>
      <c r="C613" s="2">
        <v>196.91649049927656</v>
      </c>
      <c r="D613">
        <v>3</v>
      </c>
    </row>
    <row r="614" spans="1:4" x14ac:dyDescent="0.2">
      <c r="A614" t="s">
        <v>25</v>
      </c>
      <c r="B614" s="1" t="s">
        <v>195</v>
      </c>
      <c r="C614" s="2">
        <v>0.73533957412960604</v>
      </c>
      <c r="D614">
        <v>2</v>
      </c>
    </row>
    <row r="615" spans="1:4" x14ac:dyDescent="0.2">
      <c r="A615" t="s">
        <v>26</v>
      </c>
      <c r="B615" s="1" t="s">
        <v>195</v>
      </c>
      <c r="C615" s="2">
        <v>394.93548700023331</v>
      </c>
      <c r="D615">
        <v>1</v>
      </c>
    </row>
    <row r="616" spans="1:4" x14ac:dyDescent="0.2">
      <c r="A616" t="s">
        <v>27</v>
      </c>
      <c r="B616" s="1" t="s">
        <v>195</v>
      </c>
      <c r="C616" s="2">
        <v>1758.5688331081305</v>
      </c>
      <c r="D616">
        <v>3</v>
      </c>
    </row>
    <row r="617" spans="1:4" x14ac:dyDescent="0.2">
      <c r="A617" t="s">
        <v>28</v>
      </c>
      <c r="B617" s="1" t="s">
        <v>195</v>
      </c>
      <c r="C617" s="2">
        <v>8.9215372515195597</v>
      </c>
      <c r="D617">
        <v>2</v>
      </c>
    </row>
    <row r="618" spans="1:4" x14ac:dyDescent="0.2">
      <c r="A618" t="s">
        <v>29</v>
      </c>
      <c r="B618" s="1" t="s">
        <v>195</v>
      </c>
      <c r="C618" s="2">
        <v>8.8124708653611474</v>
      </c>
      <c r="D618">
        <v>1</v>
      </c>
    </row>
    <row r="619" spans="1:4" x14ac:dyDescent="0.2">
      <c r="A619" t="s">
        <v>30</v>
      </c>
      <c r="B619" s="1" t="s">
        <v>195</v>
      </c>
      <c r="C619" s="2">
        <v>35.01849198754492</v>
      </c>
      <c r="D619">
        <v>3</v>
      </c>
    </row>
    <row r="620" spans="1:4" x14ac:dyDescent="0.2">
      <c r="A620" t="s">
        <v>31</v>
      </c>
      <c r="B620" s="1" t="s">
        <v>195</v>
      </c>
      <c r="C620" s="2">
        <v>1.2025119019520263</v>
      </c>
      <c r="D620">
        <v>2</v>
      </c>
    </row>
    <row r="621" spans="1:4" x14ac:dyDescent="0.2">
      <c r="A621" t="s">
        <v>32</v>
      </c>
      <c r="B621" s="1" t="s">
        <v>195</v>
      </c>
      <c r="C621" s="2">
        <v>80.281467079756538</v>
      </c>
      <c r="D621">
        <v>1</v>
      </c>
    </row>
    <row r="622" spans="1:4" x14ac:dyDescent="0.2">
      <c r="A622" t="s">
        <v>33</v>
      </c>
      <c r="B622" s="1" t="s">
        <v>195</v>
      </c>
      <c r="C622" s="2">
        <v>98.509776120554932</v>
      </c>
      <c r="D622">
        <v>3</v>
      </c>
    </row>
    <row r="623" spans="1:4" x14ac:dyDescent="0.2">
      <c r="A623" t="s">
        <v>34</v>
      </c>
      <c r="B623" s="1" t="s">
        <v>195</v>
      </c>
      <c r="C623" s="2">
        <v>64.0305031880672</v>
      </c>
      <c r="D623">
        <v>2</v>
      </c>
    </row>
    <row r="624" spans="1:4" x14ac:dyDescent="0.2">
      <c r="A624" t="s">
        <v>35</v>
      </c>
      <c r="B624" s="1" t="s">
        <v>195</v>
      </c>
      <c r="C624" s="2">
        <v>0.42319884871448471</v>
      </c>
      <c r="D624">
        <v>1</v>
      </c>
    </row>
    <row r="625" spans="1:4" x14ac:dyDescent="0.2">
      <c r="A625" t="s">
        <v>36</v>
      </c>
      <c r="B625" s="1" t="s">
        <v>195</v>
      </c>
      <c r="C625" s="2">
        <v>0.4053976526489364</v>
      </c>
      <c r="D625">
        <v>3</v>
      </c>
    </row>
    <row r="626" spans="1:4" x14ac:dyDescent="0.2">
      <c r="A626" t="s">
        <v>37</v>
      </c>
      <c r="B626" s="1" t="s">
        <v>195</v>
      </c>
      <c r="C626" s="2">
        <v>2.3509136123861119</v>
      </c>
      <c r="D626">
        <v>2</v>
      </c>
    </row>
    <row r="627" spans="1:4" x14ac:dyDescent="0.2">
      <c r="A627" t="s">
        <v>38</v>
      </c>
      <c r="B627" s="1" t="s">
        <v>195</v>
      </c>
      <c r="C627" s="2">
        <v>54.107991385459613</v>
      </c>
      <c r="D627">
        <v>1</v>
      </c>
    </row>
    <row r="628" spans="1:4" x14ac:dyDescent="0.2">
      <c r="A628" t="s">
        <v>4</v>
      </c>
      <c r="B628" s="1" t="s">
        <v>196</v>
      </c>
      <c r="C628" s="2">
        <v>246.6647218257601</v>
      </c>
      <c r="D628">
        <v>1</v>
      </c>
    </row>
    <row r="629" spans="1:4" x14ac:dyDescent="0.2">
      <c r="A629" t="s">
        <v>5</v>
      </c>
      <c r="B629" s="1" t="s">
        <v>196</v>
      </c>
      <c r="C629" s="2">
        <v>1204.7217238641788</v>
      </c>
      <c r="D629">
        <v>1</v>
      </c>
    </row>
    <row r="630" spans="1:4" x14ac:dyDescent="0.2">
      <c r="A630" t="s">
        <v>6</v>
      </c>
      <c r="B630" s="1" t="s">
        <v>196</v>
      </c>
      <c r="C630" s="2">
        <v>279693.08632027416</v>
      </c>
      <c r="D630">
        <v>3</v>
      </c>
    </row>
    <row r="631" spans="1:4" x14ac:dyDescent="0.2">
      <c r="A631" t="s">
        <v>7</v>
      </c>
      <c r="B631" s="1" t="s">
        <v>196</v>
      </c>
      <c r="C631" s="2">
        <v>4713.9192532189199</v>
      </c>
      <c r="D631">
        <v>2</v>
      </c>
    </row>
    <row r="632" spans="1:4" x14ac:dyDescent="0.2">
      <c r="A632" t="s">
        <v>8</v>
      </c>
      <c r="B632" s="1" t="s">
        <v>196</v>
      </c>
      <c r="C632" s="2">
        <v>1071.5194309019034</v>
      </c>
      <c r="D632">
        <v>1</v>
      </c>
    </row>
    <row r="633" spans="1:4" x14ac:dyDescent="0.2">
      <c r="A633" t="s">
        <v>9</v>
      </c>
      <c r="B633" s="1" t="s">
        <v>196</v>
      </c>
      <c r="C633" s="2">
        <v>26348.159381615042</v>
      </c>
      <c r="D633">
        <v>3</v>
      </c>
    </row>
    <row r="634" spans="1:4" x14ac:dyDescent="0.2">
      <c r="A634" t="s">
        <v>10</v>
      </c>
      <c r="B634" s="1" t="s">
        <v>196</v>
      </c>
      <c r="C634" s="2">
        <v>157.41742934272747</v>
      </c>
      <c r="D634">
        <v>2</v>
      </c>
    </row>
    <row r="635" spans="1:4" x14ac:dyDescent="0.2">
      <c r="A635" t="s">
        <v>11</v>
      </c>
      <c r="B635" s="1" t="s">
        <v>196</v>
      </c>
      <c r="C635" s="2">
        <v>134.28023725872066</v>
      </c>
      <c r="D635">
        <v>1</v>
      </c>
    </row>
    <row r="636" spans="1:4" x14ac:dyDescent="0.2">
      <c r="A636" t="s">
        <v>12</v>
      </c>
      <c r="B636" s="1" t="s">
        <v>196</v>
      </c>
      <c r="C636" s="2">
        <v>2524.7213460429311</v>
      </c>
      <c r="D636">
        <v>3</v>
      </c>
    </row>
    <row r="637" spans="1:4" x14ac:dyDescent="0.2">
      <c r="A637" t="s">
        <v>13</v>
      </c>
      <c r="B637" s="1" t="s">
        <v>196</v>
      </c>
      <c r="C637" s="2">
        <v>80.436115157947427</v>
      </c>
      <c r="D637">
        <v>2</v>
      </c>
    </row>
    <row r="638" spans="1:4" x14ac:dyDescent="0.2">
      <c r="A638" t="s">
        <v>14</v>
      </c>
      <c r="B638" s="1" t="s">
        <v>196</v>
      </c>
      <c r="C638" s="2">
        <v>1332.1592834375826</v>
      </c>
      <c r="D638">
        <v>1</v>
      </c>
    </row>
    <row r="639" spans="1:4" x14ac:dyDescent="0.2">
      <c r="A639" t="s">
        <v>15</v>
      </c>
      <c r="B639" s="1" t="s">
        <v>196</v>
      </c>
      <c r="C639" s="2">
        <v>14805.823230248257</v>
      </c>
      <c r="D639">
        <v>3</v>
      </c>
    </row>
    <row r="640" spans="1:4" x14ac:dyDescent="0.2">
      <c r="A640" t="s">
        <v>16</v>
      </c>
      <c r="B640" s="1" t="s">
        <v>196</v>
      </c>
      <c r="C640" s="2">
        <v>765.31256907425814</v>
      </c>
      <c r="D640">
        <v>2</v>
      </c>
    </row>
    <row r="641" spans="1:4" x14ac:dyDescent="0.2">
      <c r="A641" t="s">
        <v>17</v>
      </c>
      <c r="B641" s="1" t="s">
        <v>196</v>
      </c>
      <c r="C641" s="2">
        <v>13.17051157409702</v>
      </c>
      <c r="D641">
        <v>1</v>
      </c>
    </row>
    <row r="642" spans="1:4" x14ac:dyDescent="0.2">
      <c r="A642" t="s">
        <v>18</v>
      </c>
      <c r="B642" s="1" t="s">
        <v>196</v>
      </c>
      <c r="C642" s="2">
        <v>304.03778981021134</v>
      </c>
      <c r="D642">
        <v>3</v>
      </c>
    </row>
    <row r="643" spans="1:4" x14ac:dyDescent="0.2">
      <c r="A643" t="s">
        <v>19</v>
      </c>
      <c r="B643" s="1" t="s">
        <v>196</v>
      </c>
      <c r="C643" s="2">
        <v>8.9443921702684932</v>
      </c>
      <c r="D643">
        <v>2</v>
      </c>
    </row>
    <row r="644" spans="1:4" x14ac:dyDescent="0.2">
      <c r="A644" t="s">
        <v>20</v>
      </c>
      <c r="B644" s="1" t="s">
        <v>196</v>
      </c>
      <c r="C644" s="2">
        <v>322.57557454873483</v>
      </c>
      <c r="D644">
        <v>1</v>
      </c>
    </row>
    <row r="645" spans="1:4" x14ac:dyDescent="0.2">
      <c r="A645" t="s">
        <v>21</v>
      </c>
      <c r="B645" s="1" t="s">
        <v>196</v>
      </c>
      <c r="C645" s="2">
        <v>3343.2472342536462</v>
      </c>
      <c r="D645">
        <v>3</v>
      </c>
    </row>
    <row r="646" spans="1:4" x14ac:dyDescent="0.2">
      <c r="A646" t="s">
        <v>22</v>
      </c>
      <c r="B646" s="1" t="s">
        <v>196</v>
      </c>
      <c r="C646" s="2">
        <v>181.62383926802022</v>
      </c>
      <c r="D646">
        <v>2</v>
      </c>
    </row>
    <row r="647" spans="1:4" x14ac:dyDescent="0.2">
      <c r="A647" t="s">
        <v>23</v>
      </c>
      <c r="B647" s="1" t="s">
        <v>196</v>
      </c>
      <c r="C647" s="2">
        <v>42.05488014001466</v>
      </c>
      <c r="D647">
        <v>1</v>
      </c>
    </row>
    <row r="648" spans="1:4" x14ac:dyDescent="0.2">
      <c r="A648" t="s">
        <v>24</v>
      </c>
      <c r="B648" s="1" t="s">
        <v>196</v>
      </c>
      <c r="C648" s="2">
        <v>2795.9071391677048</v>
      </c>
      <c r="D648">
        <v>3</v>
      </c>
    </row>
    <row r="649" spans="1:4" x14ac:dyDescent="0.2">
      <c r="A649" t="s">
        <v>25</v>
      </c>
      <c r="B649" s="1" t="s">
        <v>196</v>
      </c>
      <c r="C649" s="2">
        <v>45.928844420390966</v>
      </c>
      <c r="D649">
        <v>2</v>
      </c>
    </row>
    <row r="650" spans="1:4" x14ac:dyDescent="0.2">
      <c r="A650" t="s">
        <v>26</v>
      </c>
      <c r="B650" s="1" t="s">
        <v>196</v>
      </c>
      <c r="C650" s="2">
        <v>71.931038108370828</v>
      </c>
      <c r="D650">
        <v>1</v>
      </c>
    </row>
    <row r="651" spans="1:4" x14ac:dyDescent="0.2">
      <c r="A651" t="s">
        <v>27</v>
      </c>
      <c r="B651" s="1" t="s">
        <v>196</v>
      </c>
      <c r="C651" s="2">
        <v>9031.7623757884485</v>
      </c>
      <c r="D651">
        <v>3</v>
      </c>
    </row>
    <row r="652" spans="1:4" x14ac:dyDescent="0.2">
      <c r="A652" t="s">
        <v>28</v>
      </c>
      <c r="B652" s="1" t="s">
        <v>196</v>
      </c>
      <c r="C652" s="2">
        <v>266.0391821640132</v>
      </c>
      <c r="D652">
        <v>2</v>
      </c>
    </row>
    <row r="653" spans="1:4" x14ac:dyDescent="0.2">
      <c r="A653" t="s">
        <v>29</v>
      </c>
      <c r="B653" s="1" t="s">
        <v>196</v>
      </c>
      <c r="C653" s="2">
        <v>28.733092741744155</v>
      </c>
      <c r="D653">
        <v>1</v>
      </c>
    </row>
    <row r="654" spans="1:4" x14ac:dyDescent="0.2">
      <c r="A654" t="s">
        <v>30</v>
      </c>
      <c r="B654" s="1" t="s">
        <v>196</v>
      </c>
      <c r="C654" s="2">
        <v>1219.8441611428325</v>
      </c>
      <c r="D654">
        <v>3</v>
      </c>
    </row>
    <row r="655" spans="1:4" x14ac:dyDescent="0.2">
      <c r="A655" t="s">
        <v>31</v>
      </c>
      <c r="B655" s="1" t="s">
        <v>196</v>
      </c>
      <c r="C655" s="2">
        <v>12.971606151960307</v>
      </c>
      <c r="D655">
        <v>2</v>
      </c>
    </row>
    <row r="656" spans="1:4" x14ac:dyDescent="0.2">
      <c r="A656" t="s">
        <v>32</v>
      </c>
      <c r="B656" s="1" t="s">
        <v>196</v>
      </c>
      <c r="C656" s="2">
        <v>319.4640310443192</v>
      </c>
      <c r="D656">
        <v>1</v>
      </c>
    </row>
    <row r="657" spans="1:4" x14ac:dyDescent="0.2">
      <c r="A657" t="s">
        <v>33</v>
      </c>
      <c r="B657" s="1" t="s">
        <v>196</v>
      </c>
      <c r="C657" s="2">
        <v>820.62719123996794</v>
      </c>
      <c r="D657">
        <v>3</v>
      </c>
    </row>
    <row r="658" spans="1:4" x14ac:dyDescent="0.2">
      <c r="A658" t="s">
        <v>34</v>
      </c>
      <c r="B658" s="1" t="s">
        <v>196</v>
      </c>
      <c r="C658" s="2">
        <v>97.822514542483731</v>
      </c>
      <c r="D658">
        <v>2</v>
      </c>
    </row>
    <row r="659" spans="1:4" x14ac:dyDescent="0.2">
      <c r="A659" t="s">
        <v>35</v>
      </c>
      <c r="B659" s="1" t="s">
        <v>196</v>
      </c>
      <c r="C659" s="2">
        <v>11.911643461657507</v>
      </c>
      <c r="D659">
        <v>1</v>
      </c>
    </row>
    <row r="660" spans="1:4" x14ac:dyDescent="0.2">
      <c r="A660" t="s">
        <v>36</v>
      </c>
      <c r="B660" s="1" t="s">
        <v>196</v>
      </c>
      <c r="C660" s="2">
        <v>1412.5063354452193</v>
      </c>
      <c r="D660">
        <v>3</v>
      </c>
    </row>
    <row r="661" spans="1:4" x14ac:dyDescent="0.2">
      <c r="A661" t="s">
        <v>37</v>
      </c>
      <c r="B661" s="1" t="s">
        <v>196</v>
      </c>
      <c r="C661" s="2">
        <v>253.94743193676854</v>
      </c>
      <c r="D661">
        <v>2</v>
      </c>
    </row>
    <row r="662" spans="1:4" x14ac:dyDescent="0.2">
      <c r="A662" t="s">
        <v>38</v>
      </c>
      <c r="B662" s="1" t="s">
        <v>196</v>
      </c>
      <c r="C662" s="2">
        <v>53.346111188206841</v>
      </c>
      <c r="D662">
        <v>1</v>
      </c>
    </row>
    <row r="663" spans="1:4" x14ac:dyDescent="0.2">
      <c r="A663" t="s">
        <v>40</v>
      </c>
      <c r="B663" s="1" t="s">
        <v>196</v>
      </c>
      <c r="C663" s="2">
        <v>1202.0257819517108</v>
      </c>
      <c r="D663">
        <v>3</v>
      </c>
    </row>
    <row r="664" spans="1:4" x14ac:dyDescent="0.2">
      <c r="A664" t="s">
        <v>4</v>
      </c>
      <c r="B664" s="1" t="s">
        <v>197</v>
      </c>
      <c r="C664" s="2">
        <v>99.168461406028911</v>
      </c>
      <c r="D664">
        <v>1</v>
      </c>
    </row>
    <row r="665" spans="1:4" x14ac:dyDescent="0.2">
      <c r="A665" t="s">
        <v>5</v>
      </c>
      <c r="B665" s="1" t="s">
        <v>197</v>
      </c>
      <c r="C665" s="2">
        <v>19798.190809644813</v>
      </c>
      <c r="D665">
        <v>1</v>
      </c>
    </row>
    <row r="666" spans="1:4" x14ac:dyDescent="0.2">
      <c r="A666" t="s">
        <v>6</v>
      </c>
      <c r="B666" s="1" t="s">
        <v>197</v>
      </c>
      <c r="C666" s="2">
        <v>139.47625176979116</v>
      </c>
      <c r="D666">
        <v>3</v>
      </c>
    </row>
    <row r="667" spans="1:4" x14ac:dyDescent="0.2">
      <c r="A667" t="s">
        <v>7</v>
      </c>
      <c r="B667" s="1" t="s">
        <v>197</v>
      </c>
      <c r="C667" s="2">
        <v>48789.314608527748</v>
      </c>
      <c r="D667">
        <v>2</v>
      </c>
    </row>
    <row r="668" spans="1:4" x14ac:dyDescent="0.2">
      <c r="A668" t="s">
        <v>44</v>
      </c>
      <c r="B668" s="1" t="s">
        <v>197</v>
      </c>
      <c r="C668" s="2">
        <v>1465.8075101950403</v>
      </c>
      <c r="D668">
        <v>1</v>
      </c>
    </row>
    <row r="669" spans="1:4" x14ac:dyDescent="0.2">
      <c r="A669" t="s">
        <v>8</v>
      </c>
      <c r="B669" s="1" t="s">
        <v>197</v>
      </c>
      <c r="C669" s="2">
        <v>264.66349173624491</v>
      </c>
      <c r="D669">
        <v>1</v>
      </c>
    </row>
    <row r="670" spans="1:4" x14ac:dyDescent="0.2">
      <c r="A670" t="s">
        <v>9</v>
      </c>
      <c r="B670" s="1" t="s">
        <v>197</v>
      </c>
      <c r="C670" s="2">
        <v>18.907280892101397</v>
      </c>
      <c r="D670">
        <v>3</v>
      </c>
    </row>
    <row r="671" spans="1:4" x14ac:dyDescent="0.2">
      <c r="A671" t="s">
        <v>10</v>
      </c>
      <c r="B671" s="1" t="s">
        <v>197</v>
      </c>
      <c r="C671" s="2">
        <v>7333.2851716846299</v>
      </c>
      <c r="D671">
        <v>2</v>
      </c>
    </row>
    <row r="672" spans="1:4" x14ac:dyDescent="0.2">
      <c r="A672" t="s">
        <v>11</v>
      </c>
      <c r="B672" s="1" t="s">
        <v>197</v>
      </c>
      <c r="C672" s="2">
        <v>307.22914027640002</v>
      </c>
      <c r="D672">
        <v>1</v>
      </c>
    </row>
    <row r="673" spans="1:4" x14ac:dyDescent="0.2">
      <c r="A673" t="s">
        <v>12</v>
      </c>
      <c r="B673" s="1" t="s">
        <v>197</v>
      </c>
      <c r="C673" s="2">
        <v>1.9522664997523878</v>
      </c>
      <c r="D673">
        <v>3</v>
      </c>
    </row>
    <row r="674" spans="1:4" x14ac:dyDescent="0.2">
      <c r="A674" t="s">
        <v>13</v>
      </c>
      <c r="B674" s="1" t="s">
        <v>197</v>
      </c>
      <c r="C674" s="2">
        <v>1623.4066181144776</v>
      </c>
      <c r="D674">
        <v>2</v>
      </c>
    </row>
    <row r="675" spans="1:4" x14ac:dyDescent="0.2">
      <c r="A675" t="s">
        <v>14</v>
      </c>
      <c r="B675" s="1" t="s">
        <v>197</v>
      </c>
      <c r="C675" s="2">
        <v>5181.0453613443296</v>
      </c>
      <c r="D675">
        <v>1</v>
      </c>
    </row>
    <row r="676" spans="1:4" x14ac:dyDescent="0.2">
      <c r="A676" t="s">
        <v>15</v>
      </c>
      <c r="B676" s="1" t="s">
        <v>197</v>
      </c>
      <c r="C676" s="2">
        <v>12.026253628364707</v>
      </c>
      <c r="D676">
        <v>3</v>
      </c>
    </row>
    <row r="677" spans="1:4" x14ac:dyDescent="0.2">
      <c r="A677" t="s">
        <v>16</v>
      </c>
      <c r="B677" s="1" t="s">
        <v>197</v>
      </c>
      <c r="C677" s="2">
        <v>9907.132651397862</v>
      </c>
      <c r="D677">
        <v>2</v>
      </c>
    </row>
    <row r="678" spans="1:4" x14ac:dyDescent="0.2">
      <c r="A678" t="s">
        <v>17</v>
      </c>
      <c r="B678" s="1" t="s">
        <v>197</v>
      </c>
      <c r="C678" s="2">
        <v>80.145890557045377</v>
      </c>
      <c r="D678">
        <v>1</v>
      </c>
    </row>
    <row r="679" spans="1:4" x14ac:dyDescent="0.2">
      <c r="A679" t="s">
        <v>18</v>
      </c>
      <c r="B679" s="1" t="s">
        <v>197</v>
      </c>
      <c r="C679" s="2">
        <v>0.1538338752165094</v>
      </c>
      <c r="D679">
        <v>3</v>
      </c>
    </row>
    <row r="680" spans="1:4" x14ac:dyDescent="0.2">
      <c r="A680" t="s">
        <v>19</v>
      </c>
      <c r="B680" s="1" t="s">
        <v>197</v>
      </c>
      <c r="C680" s="2">
        <v>197.99722028204414</v>
      </c>
      <c r="D680">
        <v>2</v>
      </c>
    </row>
    <row r="681" spans="1:4" x14ac:dyDescent="0.2">
      <c r="A681" t="s">
        <v>20</v>
      </c>
      <c r="B681" s="1" t="s">
        <v>197</v>
      </c>
      <c r="C681" s="2">
        <v>1730.2372517369188</v>
      </c>
      <c r="D681">
        <v>1</v>
      </c>
    </row>
    <row r="682" spans="1:4" x14ac:dyDescent="0.2">
      <c r="A682" t="s">
        <v>21</v>
      </c>
      <c r="B682" s="1" t="s">
        <v>197</v>
      </c>
      <c r="C682" s="2">
        <v>1.1109082479855443</v>
      </c>
      <c r="D682">
        <v>3</v>
      </c>
    </row>
    <row r="683" spans="1:4" x14ac:dyDescent="0.2">
      <c r="A683" t="s">
        <v>22</v>
      </c>
      <c r="B683" s="1" t="s">
        <v>197</v>
      </c>
      <c r="C683" s="2">
        <v>1191.5070823733117</v>
      </c>
      <c r="D683">
        <v>2</v>
      </c>
    </row>
    <row r="684" spans="1:4" x14ac:dyDescent="0.2">
      <c r="A684" t="s">
        <v>23</v>
      </c>
      <c r="B684" s="1" t="s">
        <v>197</v>
      </c>
      <c r="C684" s="2">
        <v>583.08081616766378</v>
      </c>
      <c r="D684">
        <v>1</v>
      </c>
    </row>
    <row r="685" spans="1:4" x14ac:dyDescent="0.2">
      <c r="A685" t="s">
        <v>24</v>
      </c>
      <c r="B685" s="1" t="s">
        <v>197</v>
      </c>
      <c r="C685" s="2">
        <v>1.9479233416361139</v>
      </c>
      <c r="D685">
        <v>3</v>
      </c>
    </row>
    <row r="686" spans="1:4" x14ac:dyDescent="0.2">
      <c r="A686" t="s">
        <v>25</v>
      </c>
      <c r="B686" s="1" t="s">
        <v>197</v>
      </c>
      <c r="C686" s="2">
        <v>903.20307958891419</v>
      </c>
      <c r="D686">
        <v>2</v>
      </c>
    </row>
    <row r="687" spans="1:4" x14ac:dyDescent="0.2">
      <c r="A687" t="s">
        <v>26</v>
      </c>
      <c r="B687" s="1" t="s">
        <v>197</v>
      </c>
      <c r="C687" s="2">
        <v>761.55366801410366</v>
      </c>
      <c r="D687">
        <v>1</v>
      </c>
    </row>
    <row r="688" spans="1:4" x14ac:dyDescent="0.2">
      <c r="A688" t="s">
        <v>27</v>
      </c>
      <c r="B688" s="1" t="s">
        <v>197</v>
      </c>
      <c r="C688" s="2">
        <v>2.8522339493929647</v>
      </c>
      <c r="D688">
        <v>3</v>
      </c>
    </row>
    <row r="689" spans="1:4" x14ac:dyDescent="0.2">
      <c r="A689" t="s">
        <v>28</v>
      </c>
      <c r="B689" s="1" t="s">
        <v>197</v>
      </c>
      <c r="C689" s="2">
        <v>4850.8976171680133</v>
      </c>
      <c r="D689">
        <v>2</v>
      </c>
    </row>
    <row r="690" spans="1:4" x14ac:dyDescent="0.2">
      <c r="A690" t="s">
        <v>29</v>
      </c>
      <c r="B690" s="1" t="s">
        <v>197</v>
      </c>
      <c r="C690" s="2">
        <v>233.52495132067611</v>
      </c>
      <c r="D690">
        <v>1</v>
      </c>
    </row>
    <row r="691" spans="1:4" x14ac:dyDescent="0.2">
      <c r="A691" t="s">
        <v>30</v>
      </c>
      <c r="B691" s="1" t="s">
        <v>197</v>
      </c>
      <c r="C691" s="2">
        <v>0.14103356463409106</v>
      </c>
      <c r="D691">
        <v>3</v>
      </c>
    </row>
    <row r="692" spans="1:4" x14ac:dyDescent="0.2">
      <c r="A692" t="s">
        <v>31</v>
      </c>
      <c r="B692" s="1" t="s">
        <v>197</v>
      </c>
      <c r="C692" s="2">
        <v>110.64239446911276</v>
      </c>
      <c r="D692">
        <v>2</v>
      </c>
    </row>
    <row r="693" spans="1:4" x14ac:dyDescent="0.2">
      <c r="A693" t="s">
        <v>32</v>
      </c>
      <c r="B693" s="1" t="s">
        <v>197</v>
      </c>
      <c r="C693" s="2">
        <v>32.533413412917596</v>
      </c>
      <c r="D693">
        <v>1</v>
      </c>
    </row>
    <row r="694" spans="1:4" x14ac:dyDescent="0.2">
      <c r="A694" t="s">
        <v>33</v>
      </c>
      <c r="B694" s="1" t="s">
        <v>197</v>
      </c>
      <c r="C694" s="2">
        <v>115.24360584890292</v>
      </c>
      <c r="D694">
        <v>3</v>
      </c>
    </row>
    <row r="695" spans="1:4" x14ac:dyDescent="0.2">
      <c r="A695" t="s">
        <v>34</v>
      </c>
      <c r="B695" s="1" t="s">
        <v>197</v>
      </c>
      <c r="C695" s="2">
        <v>684.90628284933882</v>
      </c>
      <c r="D695">
        <v>2</v>
      </c>
    </row>
    <row r="696" spans="1:4" x14ac:dyDescent="0.2">
      <c r="A696" t="s">
        <v>35</v>
      </c>
      <c r="B696" s="1" t="s">
        <v>197</v>
      </c>
      <c r="C696" s="2">
        <v>237.86293873937205</v>
      </c>
      <c r="D696">
        <v>1</v>
      </c>
    </row>
    <row r="697" spans="1:4" x14ac:dyDescent="0.2">
      <c r="A697" t="s">
        <v>36</v>
      </c>
      <c r="B697" s="1" t="s">
        <v>197</v>
      </c>
      <c r="C697" s="2">
        <v>2.3761549767076504</v>
      </c>
      <c r="D697">
        <v>3</v>
      </c>
    </row>
    <row r="698" spans="1:4" x14ac:dyDescent="0.2">
      <c r="A698" t="s">
        <v>37</v>
      </c>
      <c r="B698" s="1" t="s">
        <v>197</v>
      </c>
      <c r="C698" s="2">
        <v>1997.7789641374102</v>
      </c>
      <c r="D698">
        <v>2</v>
      </c>
    </row>
    <row r="699" spans="1:4" x14ac:dyDescent="0.2">
      <c r="A699" t="s">
        <v>38</v>
      </c>
      <c r="B699" s="1" t="s">
        <v>197</v>
      </c>
      <c r="C699" s="2">
        <v>79.87389349947631</v>
      </c>
      <c r="D699">
        <v>1</v>
      </c>
    </row>
    <row r="700" spans="1:4" x14ac:dyDescent="0.2">
      <c r="A700" t="s">
        <v>41</v>
      </c>
      <c r="B700" s="1" t="s">
        <v>197</v>
      </c>
      <c r="C700" s="2">
        <v>152.37814112470079</v>
      </c>
      <c r="D700">
        <v>2</v>
      </c>
    </row>
    <row r="701" spans="1:4" x14ac:dyDescent="0.2">
      <c r="A701" t="s">
        <v>4</v>
      </c>
      <c r="B701" s="1" t="s">
        <v>198</v>
      </c>
      <c r="C701" s="2">
        <v>239.26114834254327</v>
      </c>
      <c r="D701">
        <v>1</v>
      </c>
    </row>
    <row r="702" spans="1:4" x14ac:dyDescent="0.2">
      <c r="A702" t="s">
        <v>5</v>
      </c>
      <c r="B702" s="1" t="s">
        <v>198</v>
      </c>
      <c r="C702" s="2">
        <v>7569.9279540922416</v>
      </c>
      <c r="D702">
        <v>1</v>
      </c>
    </row>
    <row r="703" spans="1:4" x14ac:dyDescent="0.2">
      <c r="A703" t="s">
        <v>6</v>
      </c>
      <c r="B703" s="1" t="s">
        <v>198</v>
      </c>
      <c r="C703" s="2">
        <v>225720.89525571236</v>
      </c>
      <c r="D703">
        <v>3</v>
      </c>
    </row>
    <row r="704" spans="1:4" x14ac:dyDescent="0.2">
      <c r="A704" t="s">
        <v>7</v>
      </c>
      <c r="B704" s="1" t="s">
        <v>198</v>
      </c>
      <c r="C704" s="2">
        <v>43745.782556161947</v>
      </c>
      <c r="D704">
        <v>2</v>
      </c>
    </row>
    <row r="705" spans="1:4" x14ac:dyDescent="0.2">
      <c r="A705" t="s">
        <v>8</v>
      </c>
      <c r="B705" s="1" t="s">
        <v>198</v>
      </c>
      <c r="C705" s="2">
        <v>1320.275349064709</v>
      </c>
      <c r="D705">
        <v>1</v>
      </c>
    </row>
    <row r="706" spans="1:4" x14ac:dyDescent="0.2">
      <c r="A706" t="s">
        <v>9</v>
      </c>
      <c r="B706" s="1" t="s">
        <v>198</v>
      </c>
      <c r="C706" s="2">
        <v>42137.633321517867</v>
      </c>
      <c r="D706">
        <v>3</v>
      </c>
    </row>
    <row r="707" spans="1:4" x14ac:dyDescent="0.2">
      <c r="A707" t="s">
        <v>10</v>
      </c>
      <c r="B707" s="1" t="s">
        <v>198</v>
      </c>
      <c r="C707" s="2">
        <v>494.40318457453327</v>
      </c>
      <c r="D707">
        <v>2</v>
      </c>
    </row>
    <row r="708" spans="1:4" x14ac:dyDescent="0.2">
      <c r="A708" t="s">
        <v>11</v>
      </c>
      <c r="B708" s="1" t="s">
        <v>198</v>
      </c>
      <c r="C708" s="2">
        <v>167.58221292562644</v>
      </c>
      <c r="D708">
        <v>1</v>
      </c>
    </row>
    <row r="709" spans="1:4" x14ac:dyDescent="0.2">
      <c r="A709" t="s">
        <v>12</v>
      </c>
      <c r="B709" s="1" t="s">
        <v>198</v>
      </c>
      <c r="C709" s="2">
        <v>6288.0950597386854</v>
      </c>
      <c r="D709">
        <v>3</v>
      </c>
    </row>
    <row r="710" spans="1:4" x14ac:dyDescent="0.2">
      <c r="A710" t="s">
        <v>13</v>
      </c>
      <c r="B710" s="1" t="s">
        <v>198</v>
      </c>
      <c r="C710" s="2">
        <v>94.275217718840238</v>
      </c>
      <c r="D710">
        <v>2</v>
      </c>
    </row>
    <row r="711" spans="1:4" x14ac:dyDescent="0.2">
      <c r="A711" t="s">
        <v>14</v>
      </c>
      <c r="B711" s="1" t="s">
        <v>198</v>
      </c>
      <c r="C711" s="2">
        <v>2006.7789353274695</v>
      </c>
      <c r="D711">
        <v>1</v>
      </c>
    </row>
    <row r="712" spans="1:4" x14ac:dyDescent="0.2">
      <c r="A712" t="s">
        <v>15</v>
      </c>
      <c r="B712" s="1" t="s">
        <v>198</v>
      </c>
      <c r="C712" s="2">
        <v>46457.985145143226</v>
      </c>
      <c r="D712">
        <v>3</v>
      </c>
    </row>
    <row r="713" spans="1:4" x14ac:dyDescent="0.2">
      <c r="A713" t="s">
        <v>16</v>
      </c>
      <c r="B713" s="1" t="s">
        <v>198</v>
      </c>
      <c r="C713" s="2">
        <v>2400.4375489361942</v>
      </c>
      <c r="D713">
        <v>2</v>
      </c>
    </row>
    <row r="714" spans="1:4" x14ac:dyDescent="0.2">
      <c r="A714" t="s">
        <v>17</v>
      </c>
      <c r="B714" s="1" t="s">
        <v>198</v>
      </c>
      <c r="C714" s="2">
        <v>17.811583483764611</v>
      </c>
      <c r="D714">
        <v>1</v>
      </c>
    </row>
    <row r="715" spans="1:4" x14ac:dyDescent="0.2">
      <c r="A715" t="s">
        <v>18</v>
      </c>
      <c r="B715" s="1" t="s">
        <v>198</v>
      </c>
      <c r="C715" s="2">
        <v>727.23184873651746</v>
      </c>
      <c r="D715">
        <v>3</v>
      </c>
    </row>
    <row r="716" spans="1:4" x14ac:dyDescent="0.2">
      <c r="A716" t="s">
        <v>19</v>
      </c>
      <c r="B716" s="1" t="s">
        <v>198</v>
      </c>
      <c r="C716" s="2">
        <v>74.74124187239704</v>
      </c>
      <c r="D716">
        <v>2</v>
      </c>
    </row>
    <row r="717" spans="1:4" x14ac:dyDescent="0.2">
      <c r="A717" t="s">
        <v>20</v>
      </c>
      <c r="B717" s="1" t="s">
        <v>198</v>
      </c>
      <c r="C717" s="2">
        <v>185.53234187516682</v>
      </c>
      <c r="D717">
        <v>1</v>
      </c>
    </row>
    <row r="718" spans="1:4" x14ac:dyDescent="0.2">
      <c r="A718" t="s">
        <v>21</v>
      </c>
      <c r="B718" s="1" t="s">
        <v>198</v>
      </c>
      <c r="C718" s="2">
        <v>7034.6796843103466</v>
      </c>
      <c r="D718">
        <v>3</v>
      </c>
    </row>
    <row r="719" spans="1:4" x14ac:dyDescent="0.2">
      <c r="A719" t="s">
        <v>22</v>
      </c>
      <c r="B719" s="1" t="s">
        <v>198</v>
      </c>
      <c r="C719" s="2">
        <v>424.45644473850848</v>
      </c>
      <c r="D719">
        <v>2</v>
      </c>
    </row>
    <row r="720" spans="1:4" x14ac:dyDescent="0.2">
      <c r="A720" t="s">
        <v>23</v>
      </c>
      <c r="B720" s="1" t="s">
        <v>198</v>
      </c>
      <c r="C720" s="2">
        <v>99.788048276690716</v>
      </c>
      <c r="D720">
        <v>1</v>
      </c>
    </row>
    <row r="721" spans="1:4" x14ac:dyDescent="0.2">
      <c r="A721" t="s">
        <v>24</v>
      </c>
      <c r="B721" s="1" t="s">
        <v>198</v>
      </c>
      <c r="C721" s="2">
        <v>3464.6835466807238</v>
      </c>
      <c r="D721">
        <v>3</v>
      </c>
    </row>
    <row r="722" spans="1:4" x14ac:dyDescent="0.2">
      <c r="A722" t="s">
        <v>25</v>
      </c>
      <c r="B722" s="1" t="s">
        <v>198</v>
      </c>
      <c r="C722" s="2">
        <v>18.249065617210114</v>
      </c>
      <c r="D722">
        <v>2</v>
      </c>
    </row>
    <row r="723" spans="1:4" x14ac:dyDescent="0.2">
      <c r="A723" t="s">
        <v>26</v>
      </c>
      <c r="B723" s="1" t="s">
        <v>198</v>
      </c>
      <c r="C723" s="2">
        <v>329.26778180190229</v>
      </c>
      <c r="D723">
        <v>1</v>
      </c>
    </row>
    <row r="724" spans="1:4" x14ac:dyDescent="0.2">
      <c r="A724" t="s">
        <v>27</v>
      </c>
      <c r="B724" s="1" t="s">
        <v>198</v>
      </c>
      <c r="C724" s="2">
        <v>15005.958944108033</v>
      </c>
      <c r="D724">
        <v>3</v>
      </c>
    </row>
    <row r="725" spans="1:4" x14ac:dyDescent="0.2">
      <c r="A725" t="s">
        <v>28</v>
      </c>
      <c r="B725" s="1" t="s">
        <v>198</v>
      </c>
      <c r="C725" s="2">
        <v>765.05825064543853</v>
      </c>
      <c r="D725">
        <v>2</v>
      </c>
    </row>
    <row r="726" spans="1:4" x14ac:dyDescent="0.2">
      <c r="A726" t="s">
        <v>29</v>
      </c>
      <c r="B726" s="1" t="s">
        <v>198</v>
      </c>
      <c r="C726" s="2">
        <v>80.507014598892439</v>
      </c>
      <c r="D726">
        <v>1</v>
      </c>
    </row>
    <row r="727" spans="1:4" x14ac:dyDescent="0.2">
      <c r="A727" t="s">
        <v>30</v>
      </c>
      <c r="B727" s="1" t="s">
        <v>198</v>
      </c>
      <c r="C727" s="2">
        <v>129.32634454094563</v>
      </c>
      <c r="D727">
        <v>3</v>
      </c>
    </row>
    <row r="728" spans="1:4" x14ac:dyDescent="0.2">
      <c r="A728" t="s">
        <v>31</v>
      </c>
      <c r="B728" s="1" t="s">
        <v>198</v>
      </c>
      <c r="C728" s="2">
        <v>134.37146160941626</v>
      </c>
      <c r="D728">
        <v>2</v>
      </c>
    </row>
    <row r="729" spans="1:4" x14ac:dyDescent="0.2">
      <c r="A729" t="s">
        <v>32</v>
      </c>
      <c r="B729" s="1" t="s">
        <v>198</v>
      </c>
      <c r="C729" s="2">
        <v>1814.0036397047122</v>
      </c>
      <c r="D729">
        <v>1</v>
      </c>
    </row>
    <row r="730" spans="1:4" x14ac:dyDescent="0.2">
      <c r="A730" t="s">
        <v>33</v>
      </c>
      <c r="B730" s="1" t="s">
        <v>198</v>
      </c>
      <c r="C730" s="2">
        <v>465.39029498657806</v>
      </c>
      <c r="D730">
        <v>3</v>
      </c>
    </row>
    <row r="731" spans="1:4" x14ac:dyDescent="0.2">
      <c r="A731" t="s">
        <v>34</v>
      </c>
      <c r="B731" s="1" t="s">
        <v>198</v>
      </c>
      <c r="C731" s="2">
        <v>2770.8620113106349</v>
      </c>
      <c r="D731">
        <v>2</v>
      </c>
    </row>
    <row r="732" spans="1:4" x14ac:dyDescent="0.2">
      <c r="A732" t="s">
        <v>35</v>
      </c>
      <c r="B732" s="1" t="s">
        <v>198</v>
      </c>
      <c r="C732" s="2">
        <v>6.6637519483709884</v>
      </c>
      <c r="D732">
        <v>1</v>
      </c>
    </row>
    <row r="733" spans="1:4" x14ac:dyDescent="0.2">
      <c r="A733" t="s">
        <v>36</v>
      </c>
      <c r="B733" s="1" t="s">
        <v>198</v>
      </c>
      <c r="C733" s="2">
        <v>919.22015379912887</v>
      </c>
      <c r="D733">
        <v>3</v>
      </c>
    </row>
    <row r="734" spans="1:4" x14ac:dyDescent="0.2">
      <c r="A734" t="s">
        <v>37</v>
      </c>
      <c r="B734" s="1" t="s">
        <v>198</v>
      </c>
      <c r="C734" s="2">
        <v>38.625763929294287</v>
      </c>
      <c r="D734">
        <v>2</v>
      </c>
    </row>
    <row r="735" spans="1:4" x14ac:dyDescent="0.2">
      <c r="A735" t="s">
        <v>38</v>
      </c>
      <c r="B735" s="1" t="s">
        <v>198</v>
      </c>
      <c r="C735" s="2">
        <v>14335.806469349993</v>
      </c>
      <c r="D735">
        <v>1</v>
      </c>
    </row>
    <row r="736" spans="1:4" x14ac:dyDescent="0.2">
      <c r="A736" t="s">
        <v>40</v>
      </c>
      <c r="B736" s="1" t="s">
        <v>198</v>
      </c>
      <c r="C736" s="2">
        <v>1997.2440834411789</v>
      </c>
      <c r="D736">
        <v>3</v>
      </c>
    </row>
    <row r="737" spans="1:4" x14ac:dyDescent="0.2">
      <c r="A737" s="6">
        <f>VLOOKUP(D737,Ucty_SND!A:B,2,0)</f>
        <v>521.11100099999999</v>
      </c>
      <c r="B737" t="s">
        <v>202</v>
      </c>
      <c r="C737">
        <v>-111135.12205482545</v>
      </c>
      <c r="D737">
        <v>1</v>
      </c>
    </row>
    <row r="738" spans="1:4" x14ac:dyDescent="0.2">
      <c r="A738" s="6">
        <f>VLOOKUP(D738,Ucty_SND!A:B,2,0)</f>
        <v>521.11400200000003</v>
      </c>
      <c r="B738" t="s">
        <v>202</v>
      </c>
      <c r="C738">
        <v>-10507.965442575152</v>
      </c>
      <c r="D738">
        <v>2</v>
      </c>
    </row>
    <row r="739" spans="1:4" x14ac:dyDescent="0.2">
      <c r="A739" s="6">
        <f>VLOOKUP(D739,Ucty_SND!A:B,2,0)</f>
        <v>521.11200199999996</v>
      </c>
      <c r="B739" t="s">
        <v>202</v>
      </c>
      <c r="C739">
        <v>-11923.128751036405</v>
      </c>
      <c r="D739">
        <v>3</v>
      </c>
    </row>
    <row r="740" spans="1:4" x14ac:dyDescent="0.2">
      <c r="A740" s="6">
        <f>VLOOKUP(D740,Ucty_SND!A:B,2,0)</f>
        <v>521.11100099999999</v>
      </c>
      <c r="B740" t="s">
        <v>206</v>
      </c>
      <c r="C740">
        <v>-53332.276278508863</v>
      </c>
      <c r="D740">
        <v>1</v>
      </c>
    </row>
    <row r="741" spans="1:4" x14ac:dyDescent="0.2">
      <c r="A741" s="6">
        <f>VLOOKUP(D741,Ucty_SND!A:B,2,0)</f>
        <v>521.11400200000003</v>
      </c>
      <c r="B741" t="s">
        <v>206</v>
      </c>
      <c r="C741">
        <v>119291.7914910883</v>
      </c>
      <c r="D741">
        <v>2</v>
      </c>
    </row>
    <row r="742" spans="1:4" x14ac:dyDescent="0.2">
      <c r="A742" s="6">
        <f>VLOOKUP(D742,Ucty_SND!A:B,2,0)</f>
        <v>521.11200199999996</v>
      </c>
      <c r="B742" t="s">
        <v>206</v>
      </c>
      <c r="C742">
        <v>104.23186608942751</v>
      </c>
      <c r="D742">
        <v>3</v>
      </c>
    </row>
    <row r="743" spans="1:4" x14ac:dyDescent="0.2">
      <c r="A743" s="6">
        <f>VLOOKUP(D743,Ucty_SND!A:B,2,0)</f>
        <v>521.11100099999999</v>
      </c>
      <c r="B743" t="s">
        <v>209</v>
      </c>
      <c r="C743">
        <v>14235.444051177292</v>
      </c>
      <c r="D743">
        <v>1</v>
      </c>
    </row>
    <row r="744" spans="1:4" x14ac:dyDescent="0.2">
      <c r="A744" s="6">
        <f>VLOOKUP(D744,Ucty_SND!A:B,2,0)</f>
        <v>521.11400200000003</v>
      </c>
      <c r="B744" t="s">
        <v>209</v>
      </c>
      <c r="C744">
        <v>-119291.7914910883</v>
      </c>
      <c r="D744">
        <v>2</v>
      </c>
    </row>
    <row r="745" spans="1:4" x14ac:dyDescent="0.2">
      <c r="A745" s="6">
        <f>VLOOKUP(D745,Ucty_SND!A:B,2,0)</f>
        <v>521.11200199999996</v>
      </c>
      <c r="B745" t="s">
        <v>209</v>
      </c>
      <c r="C745">
        <v>-104.23186608942751</v>
      </c>
      <c r="D745">
        <v>3</v>
      </c>
    </row>
    <row r="746" spans="1:4" x14ac:dyDescent="0.2">
      <c r="A746" s="6">
        <f>VLOOKUP(D746,Ucty_SND!A:B,2,0)</f>
        <v>521.11100099999999</v>
      </c>
      <c r="B746" t="s">
        <v>199</v>
      </c>
      <c r="C746">
        <v>58627.683707657336</v>
      </c>
      <c r="D746">
        <v>1</v>
      </c>
    </row>
    <row r="747" spans="1:4" x14ac:dyDescent="0.2">
      <c r="A747" s="6">
        <f>VLOOKUP(D747,Ucty_SND!A:B,2,0)</f>
        <v>521.11100099999999</v>
      </c>
      <c r="B747" t="s">
        <v>208</v>
      </c>
      <c r="C747">
        <v>-58627.683707657336</v>
      </c>
      <c r="D747">
        <v>1</v>
      </c>
    </row>
    <row r="748" spans="1:4" x14ac:dyDescent="0.2">
      <c r="A748" s="6">
        <f>VLOOKUP(D748,Ucty_SND!A:B,2,0)</f>
        <v>521.11100099999999</v>
      </c>
      <c r="B748" t="s">
        <v>204</v>
      </c>
      <c r="C748">
        <v>-166439.56415859103</v>
      </c>
      <c r="D748">
        <v>1</v>
      </c>
    </row>
    <row r="749" spans="1:4" x14ac:dyDescent="0.2">
      <c r="A749" s="6">
        <f>VLOOKUP(D749,Ucty_SND!A:B,2,0)</f>
        <v>521.11400200000003</v>
      </c>
      <c r="B749" t="s">
        <v>204</v>
      </c>
      <c r="C749">
        <v>-62668.185911497458</v>
      </c>
      <c r="D749">
        <v>2</v>
      </c>
    </row>
    <row r="750" spans="1:4" x14ac:dyDescent="0.2">
      <c r="A750" s="6">
        <f>VLOOKUP(D750,Ucty_SND!A:B,2,0)</f>
        <v>521.11100099999999</v>
      </c>
      <c r="B750" t="s">
        <v>203</v>
      </c>
      <c r="C750">
        <v>-82884.393856003444</v>
      </c>
      <c r="D750">
        <v>1</v>
      </c>
    </row>
    <row r="751" spans="1:4" x14ac:dyDescent="0.2">
      <c r="A751" s="6">
        <f>VLOOKUP(D751,Ucty_SND!A:B,2,0)</f>
        <v>521.11400200000003</v>
      </c>
      <c r="B751" t="s">
        <v>203</v>
      </c>
      <c r="C751">
        <v>94552.168258527381</v>
      </c>
      <c r="D751">
        <v>2</v>
      </c>
    </row>
    <row r="752" spans="1:4" x14ac:dyDescent="0.2">
      <c r="A752" s="6">
        <f>VLOOKUP(D752,Ucty_SND!A:B,2,0)</f>
        <v>521.11200199999996</v>
      </c>
      <c r="B752" t="s">
        <v>203</v>
      </c>
      <c r="C752">
        <v>-88679.787863538862</v>
      </c>
      <c r="D752">
        <v>3</v>
      </c>
    </row>
    <row r="753" spans="1:4" x14ac:dyDescent="0.2">
      <c r="A753" s="6">
        <f>VLOOKUP(D753,Ucty_SND!A:B,2,0)</f>
        <v>521.11100099999999</v>
      </c>
      <c r="B753" t="s">
        <v>307</v>
      </c>
      <c r="C753">
        <v>30725.295003019135</v>
      </c>
      <c r="D753">
        <v>1</v>
      </c>
    </row>
    <row r="754" spans="1:4" x14ac:dyDescent="0.2">
      <c r="A754" s="6">
        <f>VLOOKUP(D754,Ucty_SND!A:B,2,0)</f>
        <v>521.11400200000003</v>
      </c>
      <c r="B754" t="s">
        <v>307</v>
      </c>
      <c r="C754">
        <v>-50961.262747114408</v>
      </c>
      <c r="D754">
        <v>2</v>
      </c>
    </row>
    <row r="755" spans="1:4" x14ac:dyDescent="0.2">
      <c r="A755" s="6">
        <f>VLOOKUP(D755,Ucty_SND!A:B,2,0)</f>
        <v>521.11100099999999</v>
      </c>
      <c r="B755" t="s">
        <v>300</v>
      </c>
      <c r="C755">
        <v>127589.76203709867</v>
      </c>
      <c r="D755">
        <v>1</v>
      </c>
    </row>
    <row r="756" spans="1:4" x14ac:dyDescent="0.2">
      <c r="A756" s="6">
        <f>VLOOKUP(D756,Ucty_SND!A:B,2,0)</f>
        <v>521.11400200000003</v>
      </c>
      <c r="B756" t="s">
        <v>300</v>
      </c>
      <c r="C756">
        <v>28254.878318986754</v>
      </c>
      <c r="D756">
        <v>2</v>
      </c>
    </row>
    <row r="757" spans="1:4" x14ac:dyDescent="0.2">
      <c r="A757" s="6">
        <f>VLOOKUP(D757,Ucty_SND!A:B,2,0)</f>
        <v>521.11100099999999</v>
      </c>
      <c r="B757" t="s">
        <v>298</v>
      </c>
      <c r="C757">
        <v>38849.802121492372</v>
      </c>
      <c r="D757">
        <v>1</v>
      </c>
    </row>
    <row r="758" spans="1:4" x14ac:dyDescent="0.2">
      <c r="A758" s="6">
        <f>VLOOKUP(D758,Ucty_SND!A:B,2,0)</f>
        <v>521.11400200000003</v>
      </c>
      <c r="B758" t="s">
        <v>298</v>
      </c>
      <c r="C758">
        <v>34413.307592510704</v>
      </c>
      <c r="D758">
        <v>2</v>
      </c>
    </row>
    <row r="759" spans="1:4" x14ac:dyDescent="0.2">
      <c r="A759" s="6">
        <f>VLOOKUP(D759,Ucty_SND!A:B,2,0)</f>
        <v>521.11100099999999</v>
      </c>
      <c r="B759" t="s">
        <v>276</v>
      </c>
      <c r="C759">
        <v>-116031.18140687412</v>
      </c>
      <c r="D759">
        <v>1</v>
      </c>
    </row>
    <row r="760" spans="1:4" x14ac:dyDescent="0.2">
      <c r="A760" s="6">
        <f>VLOOKUP(D760,Ucty_SND!A:B,2,0)</f>
        <v>521.11200199999996</v>
      </c>
      <c r="B760" t="s">
        <v>276</v>
      </c>
      <c r="C760">
        <v>-297809.16737186769</v>
      </c>
      <c r="D760">
        <v>3</v>
      </c>
    </row>
    <row r="761" spans="1:4" x14ac:dyDescent="0.2">
      <c r="A761" s="6">
        <f>VLOOKUP(D761,Ucty_SND!A:B,2,0)</f>
        <v>521.11100099999999</v>
      </c>
      <c r="B761" t="s">
        <v>277</v>
      </c>
      <c r="C761">
        <v>-12016.422300369082</v>
      </c>
      <c r="D761">
        <v>1</v>
      </c>
    </row>
    <row r="762" spans="1:4" x14ac:dyDescent="0.2">
      <c r="A762" s="6">
        <f>VLOOKUP(D762,Ucty_SND!A:B,2,0)</f>
        <v>521.11200199999996</v>
      </c>
      <c r="B762" t="s">
        <v>277</v>
      </c>
      <c r="C762">
        <v>9691.7701356084999</v>
      </c>
      <c r="D762">
        <v>3</v>
      </c>
    </row>
    <row r="763" spans="1:4" x14ac:dyDescent="0.2">
      <c r="A763" s="6">
        <f>VLOOKUP(D763,Ucty_SND!A:B,2,0)</f>
        <v>521.11100099999999</v>
      </c>
      <c r="B763" t="s">
        <v>279</v>
      </c>
      <c r="C763">
        <v>102699.7394871197</v>
      </c>
      <c r="D763">
        <v>1</v>
      </c>
    </row>
    <row r="764" spans="1:4" x14ac:dyDescent="0.2">
      <c r="A764" s="6">
        <f>VLOOKUP(D764,Ucty_SND!A:B,2,0)</f>
        <v>521.11200199999996</v>
      </c>
      <c r="B764" t="s">
        <v>279</v>
      </c>
      <c r="C764">
        <v>324657.42562231061</v>
      </c>
      <c r="D764">
        <v>3</v>
      </c>
    </row>
    <row r="765" spans="1:4" x14ac:dyDescent="0.2">
      <c r="A765" s="6">
        <f>VLOOKUP(D765,Ucty_SND!A:B,2,0)</f>
        <v>521.11100099999999</v>
      </c>
      <c r="B765" t="s">
        <v>278</v>
      </c>
      <c r="C765">
        <v>22252.490980289189</v>
      </c>
      <c r="D765">
        <v>1</v>
      </c>
    </row>
    <row r="766" spans="1:4" x14ac:dyDescent="0.2">
      <c r="A766" s="6">
        <f>VLOOKUP(D766,Ucty_SND!A:B,2,0)</f>
        <v>521.11200199999996</v>
      </c>
      <c r="B766" t="s">
        <v>278</v>
      </c>
      <c r="C766">
        <v>70345.226496416217</v>
      </c>
      <c r="D766">
        <v>3</v>
      </c>
    </row>
    <row r="767" spans="1:4" x14ac:dyDescent="0.2">
      <c r="A767" s="6">
        <f>VLOOKUP(D767,Ucty_SND!A:B,2,0)</f>
        <v>521.11100099999999</v>
      </c>
      <c r="B767" t="s">
        <v>292</v>
      </c>
      <c r="C767">
        <v>3095.3732398343141</v>
      </c>
      <c r="D767">
        <v>1</v>
      </c>
    </row>
    <row r="768" spans="1:4" x14ac:dyDescent="0.2">
      <c r="A768" s="6">
        <f>VLOOKUP(D768,Ucty_SND!A:B,2,0)</f>
        <v>521.11200199999996</v>
      </c>
      <c r="B768" t="s">
        <v>292</v>
      </c>
      <c r="C768">
        <v>9785.1845818054426</v>
      </c>
      <c r="D768">
        <v>3</v>
      </c>
    </row>
    <row r="769" spans="1:4" x14ac:dyDescent="0.2">
      <c r="A769" s="6">
        <f>VLOOKUP(D769,Ucty_SND!A:B,2,0)</f>
        <v>521.11100099999999</v>
      </c>
      <c r="B769" t="s">
        <v>210</v>
      </c>
      <c r="C769">
        <v>50134.698961240741</v>
      </c>
      <c r="D769">
        <v>1</v>
      </c>
    </row>
    <row r="770" spans="1:4" x14ac:dyDescent="0.2">
      <c r="A770" s="6">
        <f>VLOOKUP(D770,Ucty_SND!A:B,2,0)</f>
        <v>521.11400200000003</v>
      </c>
      <c r="B770" t="s">
        <v>210</v>
      </c>
      <c r="C770">
        <v>10507.965442575152</v>
      </c>
      <c r="D770">
        <v>2</v>
      </c>
    </row>
    <row r="771" spans="1:4" x14ac:dyDescent="0.2">
      <c r="A771" s="6">
        <f>VLOOKUP(D771,Ucty_SND!A:B,2,0)</f>
        <v>521.11200199999996</v>
      </c>
      <c r="B771" t="s">
        <v>210</v>
      </c>
      <c r="C771">
        <v>11923.128751036405</v>
      </c>
      <c r="D771">
        <v>3</v>
      </c>
    </row>
    <row r="772" spans="1:4" x14ac:dyDescent="0.2">
      <c r="A772" s="6">
        <f>VLOOKUP(D772,Ucty_SND!A:B,2,0)</f>
        <v>521.11100099999999</v>
      </c>
      <c r="B772" t="s">
        <v>189</v>
      </c>
      <c r="C772">
        <v>9593.994512049605</v>
      </c>
      <c r="D772">
        <v>1</v>
      </c>
    </row>
    <row r="773" spans="1:4" x14ac:dyDescent="0.2">
      <c r="A773" s="6">
        <f>VLOOKUP(D773,Ucty_SND!A:B,2,0)</f>
        <v>521.11100099999999</v>
      </c>
      <c r="B773" t="s">
        <v>207</v>
      </c>
      <c r="C773">
        <v>82884.393856003444</v>
      </c>
      <c r="D773">
        <v>1</v>
      </c>
    </row>
    <row r="774" spans="1:4" x14ac:dyDescent="0.2">
      <c r="A774" s="6">
        <f>VLOOKUP(D774,Ucty_SND!A:B,2,0)</f>
        <v>521.11400200000003</v>
      </c>
      <c r="B774" t="s">
        <v>207</v>
      </c>
      <c r="C774">
        <v>-94552.168258527381</v>
      </c>
      <c r="D774">
        <v>2</v>
      </c>
    </row>
    <row r="775" spans="1:4" x14ac:dyDescent="0.2">
      <c r="A775" s="6">
        <f>VLOOKUP(D775,Ucty_SND!A:B,2,0)</f>
        <v>521.11200199999996</v>
      </c>
      <c r="B775" t="s">
        <v>207</v>
      </c>
      <c r="C775">
        <v>-27990.651600734254</v>
      </c>
      <c r="D775">
        <v>3</v>
      </c>
    </row>
    <row r="776" spans="1:4" x14ac:dyDescent="0.2">
      <c r="A776" s="6">
        <f>VLOOKUP(D776,Ucty_SND!A:B,2,0)</f>
        <v>521.11100099999999</v>
      </c>
      <c r="B776" t="s">
        <v>293</v>
      </c>
      <c r="C776">
        <v>59777.96580584754</v>
      </c>
      <c r="D776">
        <v>1</v>
      </c>
    </row>
    <row r="777" spans="1:4" x14ac:dyDescent="0.2">
      <c r="A777" s="6"/>
      <c r="B777"/>
    </row>
    <row r="778" spans="1:4" x14ac:dyDescent="0.2">
      <c r="A778" s="6"/>
      <c r="B778"/>
    </row>
    <row r="779" spans="1:4" x14ac:dyDescent="0.2">
      <c r="A779" s="6"/>
      <c r="B779"/>
    </row>
  </sheetData>
  <autoFilter ref="A1:D779" xr:uid="{00000000-0001-0000-0000-000000000000}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Roman,Normálne"&amp;12&amp;A</oddHeader>
    <oddFooter>&amp;C&amp;"Times New Roman,Normálne"&amp;12Strana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3F9A2-FC8F-4CC8-8423-2F802E5C6D9B}">
  <sheetPr>
    <tabColor theme="9" tint="0.59999389629810485"/>
  </sheetPr>
  <dimension ref="A1:I42"/>
  <sheetViews>
    <sheetView workbookViewId="0">
      <selection activeCell="D32" sqref="D32"/>
    </sheetView>
  </sheetViews>
  <sheetFormatPr defaultRowHeight="12.75" x14ac:dyDescent="0.2"/>
  <cols>
    <col min="1" max="1" width="27.5703125" bestFit="1" customWidth="1"/>
    <col min="2" max="2" width="17" customWidth="1"/>
    <col min="3" max="3" width="7.140625" style="2" bestFit="1" customWidth="1"/>
    <col min="4" max="5" width="5.5703125" style="2" bestFit="1" customWidth="1"/>
    <col min="6" max="6" width="10.7109375" style="2" bestFit="1" customWidth="1"/>
    <col min="7" max="9" width="9.140625" style="2"/>
  </cols>
  <sheetData>
    <row r="1" spans="1:9" x14ac:dyDescent="0.2">
      <c r="B1" s="3" t="s">
        <v>142</v>
      </c>
      <c r="C1" s="3" t="s">
        <v>3</v>
      </c>
      <c r="D1"/>
      <c r="E1"/>
      <c r="F1"/>
      <c r="G1"/>
      <c r="H1"/>
      <c r="I1"/>
    </row>
    <row r="2" spans="1:9" x14ac:dyDescent="0.2">
      <c r="A2" s="9" t="s">
        <v>264</v>
      </c>
      <c r="B2" s="3" t="s">
        <v>127</v>
      </c>
      <c r="C2">
        <v>1</v>
      </c>
      <c r="D2">
        <v>2</v>
      </c>
      <c r="E2">
        <v>3</v>
      </c>
      <c r="F2" s="9" t="s">
        <v>274</v>
      </c>
      <c r="G2"/>
      <c r="H2"/>
      <c r="I2"/>
    </row>
    <row r="3" spans="1:9" x14ac:dyDescent="0.2">
      <c r="A3" t="str">
        <f>VLOOKUP(B3,Uvazky!B:D,3,0)</f>
        <v>Interné oddelenie</v>
      </c>
      <c r="B3" t="s">
        <v>203</v>
      </c>
      <c r="C3" s="46">
        <v>5.726672998258227</v>
      </c>
      <c r="D3" s="46">
        <v>14.810357708647036</v>
      </c>
      <c r="E3" s="46">
        <v>7.4307059199067291</v>
      </c>
      <c r="F3" t="str">
        <f>VLOOKUP(B3,Uvazky!B:B,1,0)</f>
        <v>1-001-01</v>
      </c>
      <c r="G3"/>
      <c r="H3"/>
      <c r="I3"/>
    </row>
    <row r="4" spans="1:9" x14ac:dyDescent="0.2">
      <c r="A4" t="str">
        <f>VLOOKUP(B4,Uvazky!B:D,3,0)</f>
        <v>Detské oddelenie</v>
      </c>
      <c r="B4" t="s">
        <v>205</v>
      </c>
      <c r="C4" s="46">
        <v>5</v>
      </c>
      <c r="D4" s="46">
        <v>4</v>
      </c>
      <c r="E4" s="46">
        <v>3</v>
      </c>
      <c r="F4" t="str">
        <f>VLOOKUP(B4,Uvazky!B:B,1,0)</f>
        <v>1-007-01</v>
      </c>
      <c r="G4"/>
      <c r="H4"/>
      <c r="I4"/>
    </row>
    <row r="5" spans="1:9" x14ac:dyDescent="0.2">
      <c r="A5" t="str">
        <f>VLOOKUP(B5,Uvazky!B:D,3,0)</f>
        <v>Gynekologicko-pôrodnícke odd.</v>
      </c>
      <c r="B5" t="s">
        <v>204</v>
      </c>
      <c r="C5" s="46">
        <v>5.6873519640288226</v>
      </c>
      <c r="D5" s="46">
        <v>18.067918765648258</v>
      </c>
      <c r="E5" s="46">
        <v>13</v>
      </c>
      <c r="F5" t="str">
        <f>VLOOKUP(B5,Uvazky!B:B,1,0)</f>
        <v>1-009-01</v>
      </c>
      <c r="G5"/>
      <c r="H5"/>
      <c r="I5"/>
    </row>
    <row r="6" spans="1:9" x14ac:dyDescent="0.2">
      <c r="A6" t="str">
        <f>VLOOKUP(B6,Uvazky!B:D,3,0)</f>
        <v>Chirurgické oddelenie</v>
      </c>
      <c r="B6" t="s">
        <v>206</v>
      </c>
      <c r="C6" s="46">
        <v>5.5361682488097639</v>
      </c>
      <c r="D6" s="46">
        <v>11.018949352722704</v>
      </c>
      <c r="E6" s="46">
        <v>4.054973361801955</v>
      </c>
      <c r="F6" t="str">
        <f>VLOOKUP(B6,Uvazky!B:B,1,0)</f>
        <v>1-010-01</v>
      </c>
      <c r="G6"/>
      <c r="H6"/>
      <c r="I6"/>
    </row>
    <row r="7" spans="1:9" x14ac:dyDescent="0.2">
      <c r="A7" t="str">
        <f>VLOOKUP(B7,Uvazky!B:D,3,0)</f>
        <v>Odd.úrazovej chirurgie</v>
      </c>
      <c r="B7" t="s">
        <v>202</v>
      </c>
      <c r="C7" s="46">
        <v>9.7171373196951158</v>
      </c>
      <c r="D7" s="46">
        <v>8.4112149532710276</v>
      </c>
      <c r="E7" s="46">
        <v>5.8878504672897201</v>
      </c>
      <c r="F7" t="str">
        <f>VLOOKUP(B7,Uvazky!B:B,1,0)</f>
        <v>1-013-01</v>
      </c>
      <c r="G7"/>
      <c r="H7"/>
      <c r="I7"/>
    </row>
    <row r="8" spans="1:9" x14ac:dyDescent="0.2">
      <c r="A8" t="str">
        <f>VLOOKUP(B8,Uvazky!B:D,3,0)</f>
        <v>OAIM</v>
      </c>
      <c r="B8" t="s">
        <v>208</v>
      </c>
      <c r="C8" s="46">
        <v>11.200629779577149</v>
      </c>
      <c r="D8" s="46">
        <v>2.1999999999999997</v>
      </c>
      <c r="E8" s="46">
        <v>11.5</v>
      </c>
      <c r="F8" t="str">
        <f>VLOOKUP(B8,Uvazky!B:B,1,0)</f>
        <v>1-025-01</v>
      </c>
      <c r="G8"/>
      <c r="H8"/>
      <c r="I8"/>
    </row>
    <row r="9" spans="1:9" x14ac:dyDescent="0.2">
      <c r="A9" t="str">
        <f>VLOOKUP(B9,Uvazky!B:D,3,0)</f>
        <v>JIS chirurgická</v>
      </c>
      <c r="B9" t="s">
        <v>209</v>
      </c>
      <c r="C9" s="46">
        <v>1.2144615307673836</v>
      </c>
      <c r="D9" s="46">
        <v>1.4810506472772973</v>
      </c>
      <c r="E9" s="46">
        <v>0.5450266381980452</v>
      </c>
      <c r="F9" t="str">
        <f>VLOOKUP(B9,Uvazky!B:B,1,0)</f>
        <v>1-202-01</v>
      </c>
      <c r="G9"/>
      <c r="H9"/>
      <c r="I9"/>
    </row>
    <row r="10" spans="1:9" x14ac:dyDescent="0.2">
      <c r="A10" t="str">
        <f>VLOOKUP(B10,Uvazky!B:D,3,0)</f>
        <v>Detská príjmová amb.</v>
      </c>
      <c r="B10" t="s">
        <v>187</v>
      </c>
      <c r="C10" s="46">
        <v>1.5</v>
      </c>
      <c r="D10" s="46">
        <v>1</v>
      </c>
      <c r="E10" s="46">
        <v>0.14999999999999997</v>
      </c>
      <c r="F10" t="str">
        <f>VLOOKUP(B10,Uvazky!B:B,1,0)</f>
        <v>2-007-99</v>
      </c>
      <c r="G10"/>
      <c r="H10"/>
      <c r="I10"/>
    </row>
    <row r="11" spans="1:9" x14ac:dyDescent="0.2">
      <c r="A11" t="str">
        <f>VLOOKUP(B11,Uvazky!B:D,3,0)</f>
        <v>Anestéziológia</v>
      </c>
      <c r="B11" t="s">
        <v>199</v>
      </c>
      <c r="C11" s="46">
        <v>1.7993702204228521</v>
      </c>
      <c r="D11" s="46"/>
      <c r="E11" s="46"/>
      <c r="F11" t="str">
        <f>VLOOKUP(B11,Uvazky!B:B,1,0)</f>
        <v>3-025-64</v>
      </c>
      <c r="G11"/>
      <c r="H11"/>
      <c r="I11"/>
    </row>
    <row r="12" spans="1:9" x14ac:dyDescent="0.2">
      <c r="A12" t="str">
        <f>VLOOKUP(B12,Uvazky!B:D,3,0)</f>
        <v>Centrálne operačné sály</v>
      </c>
      <c r="B12" t="s">
        <v>307</v>
      </c>
      <c r="C12" s="46">
        <v>2.6990553306342782</v>
      </c>
      <c r="D12" s="46">
        <v>0</v>
      </c>
      <c r="E12" s="46">
        <v>1.3000000000000003</v>
      </c>
      <c r="F12" t="str">
        <f>VLOOKUP(B12,Uvazky!B:B,1,0)</f>
        <v>3-185-16</v>
      </c>
      <c r="G12"/>
      <c r="H12"/>
      <c r="I12"/>
    </row>
    <row r="13" spans="1:9" x14ac:dyDescent="0.2">
      <c r="A13" t="str">
        <f>VLOOKUP(B13,Uvazky!B:D,3,0)</f>
        <v>Gyn_JZS</v>
      </c>
      <c r="B13" t="s">
        <v>300</v>
      </c>
      <c r="C13" s="46">
        <v>1.7728369698443216</v>
      </c>
      <c r="D13" s="46">
        <v>1.7728369698443216</v>
      </c>
      <c r="E13" s="46"/>
      <c r="F13" t="str">
        <f>VLOOKUP(B13,Uvazky!B:B,1,0)</f>
        <v>4-009-80</v>
      </c>
      <c r="G13"/>
      <c r="H13"/>
      <c r="I13"/>
    </row>
    <row r="14" spans="1:9" x14ac:dyDescent="0.2">
      <c r="A14" t="str">
        <f>VLOOKUP(B14,Uvazky!B:D,3,0)</f>
        <v>Pôrodná sála</v>
      </c>
      <c r="B14" t="s">
        <v>298</v>
      </c>
      <c r="C14" s="46">
        <v>0.53981106612685559</v>
      </c>
      <c r="D14" s="46">
        <v>2.1592442645074224</v>
      </c>
      <c r="E14" s="46"/>
      <c r="F14" t="str">
        <f>VLOOKUP(B14,Uvazky!B:B,1,0)</f>
        <v>P-009-71</v>
      </c>
      <c r="G14"/>
      <c r="H14"/>
      <c r="I14"/>
    </row>
    <row r="15" spans="1:9" x14ac:dyDescent="0.2">
      <c r="A15" t="str">
        <f>VLOOKUP(B15,Uvazky!B:D,3,0)</f>
        <v>Rádiodiagnostické oddelenie 1</v>
      </c>
      <c r="B15" t="s">
        <v>276</v>
      </c>
      <c r="C15" s="46">
        <v>1.2225885694491565</v>
      </c>
      <c r="D15" s="46">
        <v>9.9999999999999992E-2</v>
      </c>
      <c r="E15" s="46">
        <v>0.31437991785835451</v>
      </c>
      <c r="F15" t="str">
        <f>VLOOKUP(B15,Uvazky!B:B,1,0)</f>
        <v>5-023-35</v>
      </c>
      <c r="G15"/>
      <c r="H15"/>
      <c r="I15"/>
    </row>
    <row r="16" spans="1:9" x14ac:dyDescent="0.2">
      <c r="A16" t="str">
        <f>VLOOKUP(B16,Uvazky!B:D,3,0)</f>
        <v>Rádiodiagnostické oddelenie 2</v>
      </c>
      <c r="B16" t="s">
        <v>277</v>
      </c>
      <c r="C16" s="46">
        <v>0.30005137687541872</v>
      </c>
      <c r="D16" s="46">
        <v>1.5</v>
      </c>
      <c r="E16" s="46">
        <v>7.7156068339393397E-2</v>
      </c>
      <c r="F16" t="str">
        <f>VLOOKUP(B16,Uvazky!B:B,1,0)</f>
        <v>5-023-41</v>
      </c>
      <c r="G16"/>
      <c r="H16"/>
      <c r="I16"/>
    </row>
    <row r="17" spans="1:9" x14ac:dyDescent="0.2">
      <c r="A17" t="str">
        <f>VLOOKUP(B17,Uvazky!B:D,3,0)</f>
        <v>Rádiodiagnostické oddelenie 4</v>
      </c>
      <c r="B17" t="s">
        <v>279</v>
      </c>
      <c r="C17" s="46">
        <v>4.9545110557560506</v>
      </c>
      <c r="D17" s="46"/>
      <c r="E17" s="46">
        <v>1.2740171286229844</v>
      </c>
      <c r="F17" t="str">
        <f>VLOOKUP(B17,Uvazky!B:B,1,0)</f>
        <v>5-023-75</v>
      </c>
      <c r="G17"/>
      <c r="H17"/>
      <c r="I17"/>
    </row>
    <row r="18" spans="1:9" x14ac:dyDescent="0.2">
      <c r="A18" t="str">
        <f>VLOOKUP(B18,Uvazky!B:D,3,0)</f>
        <v>Rádiodiagnostické oddelenie 3</v>
      </c>
      <c r="B18" t="s">
        <v>278</v>
      </c>
      <c r="C18" s="46">
        <v>1.0735198855473422</v>
      </c>
      <c r="D18" s="46"/>
      <c r="E18" s="46">
        <v>0.27604797056931651</v>
      </c>
      <c r="F18" t="str">
        <f>VLOOKUP(B18,Uvazky!B:B,1,0)</f>
        <v>5-023-85</v>
      </c>
      <c r="G18"/>
      <c r="H18"/>
      <c r="I18"/>
    </row>
    <row r="19" spans="1:9" x14ac:dyDescent="0.2">
      <c r="A19" t="str">
        <f>VLOOKUP(B19,Uvazky!B:D,3,0)</f>
        <v>Rádiodiagnostické oddelenie 5</v>
      </c>
      <c r="B19" t="s">
        <v>292</v>
      </c>
      <c r="C19" s="46">
        <v>0.14932911237203222</v>
      </c>
      <c r="D19" s="46"/>
      <c r="E19" s="46">
        <v>3.839891460995104E-2</v>
      </c>
      <c r="F19" t="str">
        <f>VLOOKUP(B19,Uvazky!B:B,1,0)</f>
        <v>5-023-36</v>
      </c>
      <c r="G19"/>
      <c r="H19"/>
      <c r="I19"/>
    </row>
    <row r="20" spans="1:9" x14ac:dyDescent="0.2">
      <c r="A20" t="str">
        <f>VLOOKUP(B20,Uvazky!B:D,3,0)</f>
        <v>JIS úrazová</v>
      </c>
      <c r="B20" t="s">
        <v>210</v>
      </c>
      <c r="C20" s="46">
        <v>2.3831775700934577</v>
      </c>
      <c r="D20" s="46">
        <v>1.5887850467289719</v>
      </c>
      <c r="E20" s="46">
        <v>1.1121495327102804</v>
      </c>
      <c r="F20" t="str">
        <f>VLOOKUP(B20,Uvazky!B:B,1,0)</f>
        <v>1-613-01</v>
      </c>
      <c r="G20"/>
      <c r="H20"/>
      <c r="I20"/>
    </row>
    <row r="21" spans="1:9" x14ac:dyDescent="0.2">
      <c r="A21" t="str">
        <f>VLOOKUP(B21,Uvazky!B:D,3,0)</f>
        <v>Chirurgická ambulancia</v>
      </c>
      <c r="B21" t="s">
        <v>189</v>
      </c>
      <c r="C21" s="46">
        <v>0.75</v>
      </c>
      <c r="D21" s="46">
        <v>9.9999999999999992E-2</v>
      </c>
      <c r="E21" s="46">
        <v>0.14999999999999997</v>
      </c>
      <c r="F21" t="str">
        <f>VLOOKUP(B21,Uvazky!B:B,1,0)</f>
        <v>2-010-43</v>
      </c>
      <c r="G21"/>
      <c r="H21"/>
      <c r="I21"/>
    </row>
    <row r="22" spans="1:9" x14ac:dyDescent="0.2">
      <c r="A22" t="str">
        <f>VLOOKUP(B22,Uvazky!B:D,3,0)</f>
        <v>Gynekologická príjmová amb.</v>
      </c>
      <c r="B22" t="s">
        <v>188</v>
      </c>
      <c r="C22" s="46">
        <v>0.1</v>
      </c>
      <c r="D22" s="46"/>
      <c r="E22" s="46"/>
      <c r="F22" t="str">
        <f>VLOOKUP(B22,Uvazky!B:B,1,0)</f>
        <v>2-009-22</v>
      </c>
      <c r="G22"/>
      <c r="H22"/>
      <c r="I22"/>
    </row>
    <row r="23" spans="1:9" x14ac:dyDescent="0.2">
      <c r="A23" t="str">
        <f>VLOOKUP(B23,Uvazky!B:D,3,0)</f>
        <v>Interná ambulancia</v>
      </c>
      <c r="B23" t="s">
        <v>186</v>
      </c>
      <c r="C23" s="46">
        <v>0.7</v>
      </c>
      <c r="D23" s="46">
        <v>0.29999999999999993</v>
      </c>
      <c r="E23" s="46">
        <v>0.14999999999999997</v>
      </c>
      <c r="F23" t="str">
        <f>VLOOKUP(B23,Uvazky!B:B,1,0)</f>
        <v>2-001-84</v>
      </c>
      <c r="G23"/>
      <c r="H23"/>
      <c r="I23"/>
    </row>
    <row r="24" spans="1:9" x14ac:dyDescent="0.2">
      <c r="A24" t="str">
        <f>VLOOKUP(B24,Uvazky!B:D,3,0)</f>
        <v>JIS interná</v>
      </c>
      <c r="B24" t="s">
        <v>207</v>
      </c>
      <c r="C24" s="46">
        <v>3.773327001741773</v>
      </c>
      <c r="D24" s="46">
        <v>5.689642291352965</v>
      </c>
      <c r="E24" s="46">
        <v>3.4692940800932712</v>
      </c>
      <c r="F24" t="str">
        <f>VLOOKUP(B24,Uvazky!B:B,1,0)</f>
        <v>1-196-01</v>
      </c>
      <c r="G24"/>
      <c r="H24"/>
      <c r="I24"/>
    </row>
    <row r="25" spans="1:9" x14ac:dyDescent="0.2">
      <c r="A25" t="str">
        <f>VLOOKUP(B25,Uvazky!B:D,3,0)</f>
        <v>Kardiologická ambulancia</v>
      </c>
      <c r="B25" t="s">
        <v>193</v>
      </c>
      <c r="C25" s="46">
        <v>4</v>
      </c>
      <c r="D25" s="46">
        <v>0.5</v>
      </c>
      <c r="E25" s="46">
        <v>0.25</v>
      </c>
      <c r="F25" t="str">
        <f>VLOOKUP(B25,Uvazky!B:B,1,0)</f>
        <v>2-049-78</v>
      </c>
      <c r="G25"/>
      <c r="H25"/>
      <c r="I25"/>
    </row>
    <row r="26" spans="1:9" x14ac:dyDescent="0.2">
      <c r="A26" t="str">
        <f>VLOOKUP(B26,Uvazky!B:D,3,0)</f>
        <v>Ortopedická ambulancia</v>
      </c>
      <c r="B26" t="s">
        <v>190</v>
      </c>
      <c r="C26" s="46">
        <v>0.59999999999999987</v>
      </c>
      <c r="D26" s="46">
        <v>0.25</v>
      </c>
      <c r="E26" s="46">
        <v>9.9999999999999992E-2</v>
      </c>
      <c r="F26" t="str">
        <f>VLOOKUP(B26,Uvazky!B:B,1,0)</f>
        <v>2-011-39</v>
      </c>
      <c r="G26"/>
      <c r="H26"/>
      <c r="I26"/>
    </row>
    <row r="27" spans="1:9" x14ac:dyDescent="0.2">
      <c r="A27" t="str">
        <f>VLOOKUP(B27,Uvazky!B:D,3,0)</f>
        <v>Pracovisko klinickej biochémie</v>
      </c>
      <c r="B27" t="s">
        <v>294</v>
      </c>
      <c r="C27" s="46">
        <v>2</v>
      </c>
      <c r="D27" s="46">
        <v>6.5</v>
      </c>
      <c r="E27" s="46">
        <v>0.5</v>
      </c>
      <c r="F27" t="str">
        <f>VLOOKUP(B27,Uvazky!B:B,1,0)</f>
        <v>5-024-45</v>
      </c>
      <c r="G27"/>
      <c r="H27"/>
      <c r="I27"/>
    </row>
    <row r="28" spans="1:9" x14ac:dyDescent="0.2">
      <c r="A28" t="str">
        <f>VLOOKUP(B28,Uvazky!B:D,3,0)</f>
        <v>Traumatologická ambulancia</v>
      </c>
      <c r="B28" t="s">
        <v>191</v>
      </c>
      <c r="C28" s="46">
        <v>1</v>
      </c>
      <c r="D28" s="46">
        <v>0.5</v>
      </c>
      <c r="E28" s="46">
        <v>0.14999999999999997</v>
      </c>
      <c r="F28" t="str">
        <f>VLOOKUP(B28,Uvazky!B:B,1,0)</f>
        <v>2-013-49</v>
      </c>
      <c r="G28"/>
      <c r="H28"/>
      <c r="I28"/>
    </row>
    <row r="29" spans="1:9" x14ac:dyDescent="0.2">
      <c r="A29" t="str">
        <f>VLOOKUP(B29,Uvazky!B:D,3,0)</f>
        <v>Urgentný príjem</v>
      </c>
      <c r="B29" t="s">
        <v>293</v>
      </c>
      <c r="C29" s="46">
        <v>4.2</v>
      </c>
      <c r="D29" s="46">
        <v>7.5</v>
      </c>
      <c r="E29" s="46">
        <v>2.75</v>
      </c>
      <c r="F29" t="str">
        <f>VLOOKUP(B29,Uvazky!B:B,1,0)</f>
        <v>8-975-49</v>
      </c>
      <c r="G29"/>
      <c r="H29"/>
      <c r="I29"/>
    </row>
    <row r="30" spans="1:9" x14ac:dyDescent="0.2">
      <c r="A30" t="str">
        <f>VLOOKUP(B30,Uvazky!B:D,3,0)</f>
        <v>Úsek endoskopie</v>
      </c>
      <c r="B30" t="s">
        <v>303</v>
      </c>
      <c r="C30" s="46">
        <v>0.59999999999999987</v>
      </c>
      <c r="D30" s="46">
        <v>0.39999999999999997</v>
      </c>
      <c r="E30" s="46">
        <v>9.9999999999999992E-2</v>
      </c>
      <c r="F30" t="str">
        <f>VLOOKUP(B30,Uvazky!B:B,1,0)</f>
        <v>5-558-51</v>
      </c>
      <c r="G30"/>
      <c r="H30"/>
      <c r="I30"/>
    </row>
    <row r="31" spans="1:9" x14ac:dyDescent="0.2">
      <c r="C31"/>
      <c r="D31"/>
      <c r="E31"/>
      <c r="F31"/>
      <c r="G31"/>
      <c r="H31"/>
      <c r="I31"/>
    </row>
    <row r="32" spans="1:9" x14ac:dyDescent="0.2">
      <c r="C32"/>
      <c r="D32"/>
      <c r="E32"/>
      <c r="F32"/>
      <c r="G32"/>
      <c r="H32"/>
      <c r="I32"/>
    </row>
    <row r="33" spans="6:9" x14ac:dyDescent="0.2">
      <c r="F33"/>
      <c r="G33"/>
      <c r="H33"/>
      <c r="I33"/>
    </row>
    <row r="34" spans="6:9" x14ac:dyDescent="0.2">
      <c r="F34"/>
      <c r="G34"/>
      <c r="H34"/>
      <c r="I34"/>
    </row>
    <row r="35" spans="6:9" x14ac:dyDescent="0.2">
      <c r="F35"/>
      <c r="G35"/>
      <c r="H35"/>
      <c r="I35"/>
    </row>
    <row r="36" spans="6:9" x14ac:dyDescent="0.2">
      <c r="F36"/>
      <c r="G36"/>
      <c r="H36"/>
      <c r="I36"/>
    </row>
    <row r="37" spans="6:9" x14ac:dyDescent="0.2">
      <c r="F37"/>
      <c r="G37"/>
      <c r="H37"/>
      <c r="I37"/>
    </row>
    <row r="38" spans="6:9" x14ac:dyDescent="0.2">
      <c r="F38"/>
      <c r="G38"/>
      <c r="H38"/>
      <c r="I38"/>
    </row>
    <row r="39" spans="6:9" x14ac:dyDescent="0.2">
      <c r="F39"/>
      <c r="G39"/>
      <c r="H39"/>
      <c r="I39"/>
    </row>
    <row r="40" spans="6:9" x14ac:dyDescent="0.2">
      <c r="F40"/>
      <c r="G40"/>
      <c r="H40"/>
      <c r="I40"/>
    </row>
    <row r="41" spans="6:9" x14ac:dyDescent="0.2">
      <c r="F41"/>
      <c r="G41"/>
      <c r="H41"/>
      <c r="I41"/>
    </row>
    <row r="42" spans="6:9" x14ac:dyDescent="0.2">
      <c r="F42"/>
      <c r="G42"/>
      <c r="H42"/>
      <c r="I4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1C05-6F5F-47EE-B192-0AEE0BF9FE5E}">
  <dimension ref="A1:C5"/>
  <sheetViews>
    <sheetView workbookViewId="0">
      <selection activeCell="F1" sqref="F1"/>
    </sheetView>
  </sheetViews>
  <sheetFormatPr defaultRowHeight="12.75" x14ac:dyDescent="0.2"/>
  <cols>
    <col min="2" max="2" width="10.5703125" bestFit="1" customWidth="1"/>
    <col min="3" max="3" width="37.28515625" bestFit="1" customWidth="1"/>
  </cols>
  <sheetData>
    <row r="1" spans="1:3" x14ac:dyDescent="0.2">
      <c r="A1" t="s">
        <v>3</v>
      </c>
      <c r="B1" t="s">
        <v>85</v>
      </c>
      <c r="C1" t="s">
        <v>86</v>
      </c>
    </row>
    <row r="2" spans="1:3" x14ac:dyDescent="0.2">
      <c r="A2">
        <v>1</v>
      </c>
      <c r="B2">
        <v>521.11100099999999</v>
      </c>
      <c r="C2" t="s">
        <v>81</v>
      </c>
    </row>
    <row r="3" spans="1:3" x14ac:dyDescent="0.2">
      <c r="A3">
        <v>3</v>
      </c>
      <c r="B3">
        <v>521.11200199999996</v>
      </c>
      <c r="C3" t="s">
        <v>82</v>
      </c>
    </row>
    <row r="4" spans="1:3" x14ac:dyDescent="0.2">
      <c r="A4">
        <v>8</v>
      </c>
      <c r="B4">
        <v>521.11300200000005</v>
      </c>
      <c r="C4" t="s">
        <v>83</v>
      </c>
    </row>
    <row r="5" spans="1:3" x14ac:dyDescent="0.2">
      <c r="A5">
        <v>2</v>
      </c>
      <c r="B5">
        <v>521.11400200000003</v>
      </c>
      <c r="C5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039CB-678C-4274-8F78-7BCFAAC133A4}">
  <sheetPr>
    <tabColor theme="5" tint="0.79998168889431442"/>
  </sheetPr>
  <dimension ref="A1:I30"/>
  <sheetViews>
    <sheetView workbookViewId="0">
      <selection activeCell="E3" sqref="E3"/>
    </sheetView>
  </sheetViews>
  <sheetFormatPr defaultRowHeight="12.75" x14ac:dyDescent="0.2"/>
  <cols>
    <col min="1" max="1" width="18.85546875" bestFit="1" customWidth="1"/>
    <col min="2" max="2" width="34.42578125" customWidth="1"/>
    <col min="5" max="5" width="18" style="2" bestFit="1" customWidth="1"/>
    <col min="6" max="6" width="22.28515625" style="2" bestFit="1" customWidth="1"/>
    <col min="7" max="7" width="30.140625" style="2" bestFit="1" customWidth="1"/>
    <col min="8" max="8" width="25.28515625" style="7" bestFit="1" customWidth="1"/>
    <col min="9" max="9" width="20.85546875" bestFit="1" customWidth="1"/>
  </cols>
  <sheetData>
    <row r="1" spans="1:9" x14ac:dyDescent="0.2">
      <c r="A1" s="24" t="s">
        <v>115</v>
      </c>
      <c r="B1" s="24" t="s">
        <v>116</v>
      </c>
      <c r="C1" s="25" t="s">
        <v>46</v>
      </c>
      <c r="D1" s="24" t="s">
        <v>87</v>
      </c>
      <c r="E1" s="27" t="s">
        <v>112</v>
      </c>
      <c r="F1" s="27" t="s">
        <v>113</v>
      </c>
      <c r="G1" s="27" t="s">
        <v>114</v>
      </c>
      <c r="H1" s="44" t="s">
        <v>117</v>
      </c>
      <c r="I1" s="8" t="s">
        <v>271</v>
      </c>
    </row>
    <row r="2" spans="1:9" x14ac:dyDescent="0.2">
      <c r="A2" s="4" t="s">
        <v>171</v>
      </c>
      <c r="B2" s="4" t="s">
        <v>52</v>
      </c>
      <c r="C2" s="23" t="s">
        <v>203</v>
      </c>
      <c r="D2">
        <v>1</v>
      </c>
      <c r="E2" s="2">
        <v>25.51648191750089</v>
      </c>
      <c r="F2" s="2">
        <v>12.655758427181237</v>
      </c>
      <c r="G2" s="2">
        <v>4.3384306455368362</v>
      </c>
      <c r="H2" s="7">
        <v>10022.205726710559</v>
      </c>
      <c r="I2" t="str">
        <f>VLOOKUP(C2,Uvazky!B:B,1,0)</f>
        <v>1-001-01</v>
      </c>
    </row>
    <row r="3" spans="1:9" x14ac:dyDescent="0.2">
      <c r="A3" s="4" t="s">
        <v>175</v>
      </c>
      <c r="B3" s="4" t="s">
        <v>51</v>
      </c>
      <c r="C3" s="23" t="s">
        <v>205</v>
      </c>
      <c r="D3">
        <v>1</v>
      </c>
      <c r="E3" s="2">
        <v>13.229568498680443</v>
      </c>
      <c r="F3" s="2">
        <v>98.315488521966643</v>
      </c>
      <c r="G3" s="2">
        <v>14.84784109351328</v>
      </c>
      <c r="H3" s="7">
        <v>7802.6808371847474</v>
      </c>
      <c r="I3" t="str">
        <f>VLOOKUP(C3,Uvazky!B:B,1,0)</f>
        <v>1-007-01</v>
      </c>
    </row>
    <row r="4" spans="1:9" x14ac:dyDescent="0.2">
      <c r="A4" s="4" t="s">
        <v>174</v>
      </c>
      <c r="B4" s="4" t="s">
        <v>153</v>
      </c>
      <c r="C4" s="23" t="s">
        <v>204</v>
      </c>
      <c r="D4">
        <v>1</v>
      </c>
      <c r="E4" s="2">
        <v>57.231618879820765</v>
      </c>
      <c r="F4" s="2">
        <v>15.060169924217679</v>
      </c>
      <c r="G4" s="2">
        <v>1.6222997975734077</v>
      </c>
      <c r="H4" s="7">
        <v>660.13865335931098</v>
      </c>
      <c r="I4" t="str">
        <f>VLOOKUP(C4,Uvazky!B:B,1,0)</f>
        <v>1-009-01</v>
      </c>
    </row>
    <row r="5" spans="1:9" x14ac:dyDescent="0.2">
      <c r="A5" s="4" t="s">
        <v>177</v>
      </c>
      <c r="B5" s="4" t="s">
        <v>50</v>
      </c>
      <c r="C5" s="23" t="s">
        <v>206</v>
      </c>
      <c r="D5">
        <v>1</v>
      </c>
      <c r="E5" s="2">
        <v>69.450905775740338</v>
      </c>
      <c r="F5" s="2">
        <v>17.883947205506718</v>
      </c>
      <c r="G5" s="2">
        <v>7.6633727275031935</v>
      </c>
      <c r="H5" s="7">
        <v>3252.0939256124775</v>
      </c>
      <c r="I5" t="str">
        <f>VLOOKUP(C5,Uvazky!B:B,1,0)</f>
        <v>1-010-01</v>
      </c>
    </row>
    <row r="6" spans="1:9" x14ac:dyDescent="0.2">
      <c r="A6" s="4" t="s">
        <v>164</v>
      </c>
      <c r="B6" s="4" t="s">
        <v>149</v>
      </c>
      <c r="C6" s="23" t="s">
        <v>202</v>
      </c>
      <c r="D6">
        <v>1</v>
      </c>
      <c r="E6" s="2">
        <v>41.979323585198486</v>
      </c>
      <c r="F6" s="2">
        <v>37.363051888293811</v>
      </c>
      <c r="G6" s="2">
        <v>20.293412474115474</v>
      </c>
      <c r="H6" s="7">
        <v>900</v>
      </c>
      <c r="I6" t="str">
        <f>VLOOKUP(C6,Uvazky!B:B,1,0)</f>
        <v>1-013-01</v>
      </c>
    </row>
    <row r="7" spans="1:9" x14ac:dyDescent="0.2">
      <c r="A7" s="4" t="s">
        <v>170</v>
      </c>
      <c r="B7" s="4" t="s">
        <v>151</v>
      </c>
      <c r="C7" s="23" t="s">
        <v>207</v>
      </c>
      <c r="D7">
        <v>2</v>
      </c>
      <c r="E7" s="2">
        <v>8.7435224431583389</v>
      </c>
      <c r="F7" s="2">
        <v>6.7641579832650747</v>
      </c>
      <c r="G7" s="2">
        <v>2.6102293558601892</v>
      </c>
      <c r="H7" s="7">
        <v>54355.694458223988</v>
      </c>
      <c r="I7" t="str">
        <f>VLOOKUP(C7,Uvazky!B:B,1,0)</f>
        <v>1-196-01</v>
      </c>
    </row>
    <row r="8" spans="1:9" x14ac:dyDescent="0.2">
      <c r="A8" s="4" t="s">
        <v>169</v>
      </c>
      <c r="B8" s="4" t="s">
        <v>53</v>
      </c>
      <c r="C8" s="23" t="s">
        <v>209</v>
      </c>
      <c r="D8">
        <v>2</v>
      </c>
      <c r="E8" s="2">
        <v>1.0113691025223148</v>
      </c>
      <c r="F8" s="2">
        <v>3.2466201572927167</v>
      </c>
      <c r="G8" s="2">
        <v>0.22640741095778827</v>
      </c>
      <c r="H8" s="7">
        <f>6170.99399698453</f>
        <v>6170.99399698453</v>
      </c>
      <c r="I8" t="str">
        <f>VLOOKUP(C8,Uvazky!B:B,1,0)</f>
        <v>1-202-01</v>
      </c>
    </row>
    <row r="9" spans="1:9" x14ac:dyDescent="0.2">
      <c r="A9" s="4" t="s">
        <v>168</v>
      </c>
      <c r="B9" s="4" t="s">
        <v>54</v>
      </c>
      <c r="C9" s="23" t="s">
        <v>210</v>
      </c>
      <c r="D9">
        <v>2</v>
      </c>
      <c r="E9" s="2">
        <v>0.4614107273402796</v>
      </c>
      <c r="F9" s="2">
        <v>2.0024351818904469</v>
      </c>
      <c r="G9" s="2">
        <v>4.408762397727352E-3</v>
      </c>
      <c r="H9" s="7">
        <v>2400</v>
      </c>
      <c r="I9" t="str">
        <f>VLOOKUP(C9,Uvazky!B:B,1,0)</f>
        <v>1-613-01</v>
      </c>
    </row>
    <row r="10" spans="1:9" x14ac:dyDescent="0.2">
      <c r="A10" s="4" t="s">
        <v>166</v>
      </c>
      <c r="B10" s="4" t="s">
        <v>150</v>
      </c>
      <c r="C10" s="23" t="s">
        <v>208</v>
      </c>
      <c r="D10">
        <v>2</v>
      </c>
      <c r="E10" s="2">
        <v>30.382643070462557</v>
      </c>
      <c r="F10" s="2">
        <v>29.715428236522921</v>
      </c>
      <c r="G10" s="2">
        <v>1.0882446575968783</v>
      </c>
      <c r="H10" s="7">
        <v>33085.393682506496</v>
      </c>
      <c r="I10" t="str">
        <f>VLOOKUP(C10,Uvazky!B:B,1,0)</f>
        <v>1-025-01</v>
      </c>
    </row>
    <row r="11" spans="1:9" x14ac:dyDescent="0.2">
      <c r="A11" s="4" t="s">
        <v>179</v>
      </c>
      <c r="B11" s="4" t="s">
        <v>55</v>
      </c>
      <c r="C11" s="23" t="s">
        <v>307</v>
      </c>
      <c r="D11">
        <v>3</v>
      </c>
      <c r="E11" s="2">
        <v>0.15041506915938657</v>
      </c>
      <c r="F11" s="2">
        <v>0</v>
      </c>
      <c r="G11" s="2">
        <v>0.85489925051874327</v>
      </c>
      <c r="H11" s="7" t="e">
        <v>#N/A</v>
      </c>
      <c r="I11" t="str">
        <f>VLOOKUP(C11,Uvazky!B:B,1,0)</f>
        <v>3-185-16</v>
      </c>
    </row>
    <row r="12" spans="1:9" x14ac:dyDescent="0.2">
      <c r="A12" s="4" t="s">
        <v>163</v>
      </c>
      <c r="B12" s="4" t="s">
        <v>144</v>
      </c>
      <c r="C12" s="23" t="s">
        <v>300</v>
      </c>
      <c r="D12">
        <v>3</v>
      </c>
      <c r="E12" s="2">
        <v>1.3296928095495435</v>
      </c>
      <c r="F12" s="2">
        <v>0</v>
      </c>
      <c r="G12" s="2">
        <v>17.531463095933873</v>
      </c>
      <c r="H12" s="7">
        <v>4445.2317029694523</v>
      </c>
      <c r="I12" t="str">
        <f>VLOOKUP(C12,Uvazky!B:B,1,0)</f>
        <v>4-009-80</v>
      </c>
    </row>
    <row r="13" spans="1:9" x14ac:dyDescent="0.2">
      <c r="A13" s="4" t="s">
        <v>180</v>
      </c>
      <c r="B13" s="4" t="s">
        <v>143</v>
      </c>
      <c r="C13" s="23" t="s">
        <v>199</v>
      </c>
      <c r="D13">
        <v>4</v>
      </c>
      <c r="E13" s="2">
        <v>3.3398730900060163</v>
      </c>
      <c r="F13" s="2">
        <v>4.3551765077101576</v>
      </c>
      <c r="G13" s="2">
        <v>3.1749561328951591E-2</v>
      </c>
      <c r="H13" s="7">
        <v>28823.125780505128</v>
      </c>
      <c r="I13" t="str">
        <f>VLOOKUP(C13,Uvazky!B:B,1,0)</f>
        <v>3-025-64</v>
      </c>
    </row>
    <row r="14" spans="1:9" x14ac:dyDescent="0.2">
      <c r="A14" s="4" t="s">
        <v>173</v>
      </c>
      <c r="B14" s="4" t="s">
        <v>152</v>
      </c>
      <c r="C14" s="23" t="s">
        <v>298</v>
      </c>
      <c r="D14">
        <v>5</v>
      </c>
      <c r="E14" s="2">
        <v>67</v>
      </c>
      <c r="F14" s="2">
        <v>72</v>
      </c>
      <c r="G14" s="2">
        <v>34</v>
      </c>
      <c r="H14" s="7">
        <v>786.36630477959613</v>
      </c>
      <c r="I14" t="str">
        <f>VLOOKUP(C14,Uvazky!B:B,1,0)</f>
        <v>P-009-71</v>
      </c>
    </row>
    <row r="15" spans="1:9" x14ac:dyDescent="0.2">
      <c r="A15" s="4" t="s">
        <v>165</v>
      </c>
      <c r="B15" s="4" t="s">
        <v>145</v>
      </c>
      <c r="C15" s="23" t="s">
        <v>303</v>
      </c>
      <c r="D15" t="s">
        <v>56</v>
      </c>
      <c r="E15" s="2">
        <v>1.3714233919178529E-2</v>
      </c>
      <c r="F15" s="2">
        <v>1.314110561637127E-2</v>
      </c>
      <c r="G15" s="2">
        <v>5.3340581956731239E-5</v>
      </c>
      <c r="H15" s="7">
        <v>5546666.7319793198</v>
      </c>
      <c r="I15" t="str">
        <f>VLOOKUP(C15,Uvazky!B:B,1,0)</f>
        <v>5-558-51</v>
      </c>
    </row>
    <row r="16" spans="1:9" x14ac:dyDescent="0.2">
      <c r="A16" s="4" t="s">
        <v>157</v>
      </c>
      <c r="B16" s="4" t="s">
        <v>185</v>
      </c>
      <c r="C16" s="23" t="s">
        <v>276</v>
      </c>
      <c r="D16">
        <v>7</v>
      </c>
      <c r="E16" s="2">
        <v>7.6079548544101816E-3</v>
      </c>
      <c r="F16" s="2">
        <v>0</v>
      </c>
      <c r="G16" s="2">
        <v>3.3981295078772877E-3</v>
      </c>
      <c r="H16" s="7">
        <v>56151924.875661075</v>
      </c>
      <c r="I16" t="str">
        <f>VLOOKUP(C16,Uvazky!B:B,1,0)</f>
        <v>5-023-35</v>
      </c>
    </row>
    <row r="17" spans="1:9" x14ac:dyDescent="0.2">
      <c r="A17" s="4" t="s">
        <v>184</v>
      </c>
      <c r="B17" s="4" t="s">
        <v>260</v>
      </c>
      <c r="C17" s="23" t="s">
        <v>292</v>
      </c>
      <c r="D17">
        <v>7</v>
      </c>
      <c r="E17" s="2">
        <v>1.0776095440403585E-2</v>
      </c>
      <c r="F17" s="2">
        <v>0</v>
      </c>
      <c r="G17" s="2">
        <v>2.8800715009140157E-3</v>
      </c>
      <c r="H17" s="7">
        <v>6858494.5984252598</v>
      </c>
      <c r="I17" t="str">
        <f>VLOOKUP(C17,Uvazky!B:B,1,0)</f>
        <v>5-023-36</v>
      </c>
    </row>
    <row r="18" spans="1:9" x14ac:dyDescent="0.2">
      <c r="A18" s="4" t="s">
        <v>160</v>
      </c>
      <c r="B18" s="4" t="s">
        <v>183</v>
      </c>
      <c r="C18" s="23" t="s">
        <v>279</v>
      </c>
      <c r="D18">
        <v>7</v>
      </c>
      <c r="E18" s="2">
        <v>4.5307052122276137E-4</v>
      </c>
      <c r="F18" s="2">
        <v>0</v>
      </c>
      <c r="G18" s="2">
        <v>5.2949520958897719E-4</v>
      </c>
      <c r="H18" s="7">
        <v>227554338.02541834</v>
      </c>
      <c r="I18" t="str">
        <f>VLOOKUP(C18,Uvazky!B:B,1,0)</f>
        <v>5-023-75</v>
      </c>
    </row>
    <row r="19" spans="1:9" x14ac:dyDescent="0.2">
      <c r="A19" s="4" t="s">
        <v>158</v>
      </c>
      <c r="B19" s="4" t="s">
        <v>181</v>
      </c>
      <c r="C19" s="23" t="s">
        <v>277</v>
      </c>
      <c r="D19">
        <v>7</v>
      </c>
      <c r="E19" s="2">
        <v>9.5383973126158454E-4</v>
      </c>
      <c r="F19" s="2">
        <v>0</v>
      </c>
      <c r="G19" s="2">
        <v>1.4456695826126312E-3</v>
      </c>
      <c r="H19" s="7">
        <v>13780974.88735589</v>
      </c>
      <c r="I19" t="str">
        <f>VLOOKUP(C19,Uvazky!B:B,1,0)</f>
        <v>5-023-41</v>
      </c>
    </row>
    <row r="20" spans="1:9" x14ac:dyDescent="0.2">
      <c r="A20" s="4" t="s">
        <v>159</v>
      </c>
      <c r="B20" s="4" t="s">
        <v>182</v>
      </c>
      <c r="C20" s="23" t="s">
        <v>278</v>
      </c>
      <c r="D20">
        <v>7</v>
      </c>
      <c r="E20" s="2">
        <v>5.9862472774319098E-4</v>
      </c>
      <c r="F20" s="2">
        <v>0</v>
      </c>
      <c r="G20" s="2">
        <v>2.1846782856543731E-4</v>
      </c>
      <c r="H20" s="7">
        <v>49305391.422841601</v>
      </c>
      <c r="I20" t="str">
        <f>VLOOKUP(C20,Uvazky!B:B,1,0)</f>
        <v>5-023-85</v>
      </c>
    </row>
    <row r="21" spans="1:9" x14ac:dyDescent="0.2">
      <c r="A21" s="4" t="s">
        <v>161</v>
      </c>
      <c r="B21" s="4" t="s">
        <v>57</v>
      </c>
      <c r="C21" s="23" t="s">
        <v>294</v>
      </c>
      <c r="D21">
        <v>8</v>
      </c>
      <c r="E21" s="2">
        <v>9.5626189244328916E-5</v>
      </c>
      <c r="F21" s="2">
        <v>0</v>
      </c>
      <c r="G21" s="2">
        <v>1.3081627729935991E-3</v>
      </c>
      <c r="H21" s="7">
        <v>83790136.376633912</v>
      </c>
      <c r="I21" t="str">
        <f>VLOOKUP(C21,Uvazky!B:B,1,0)</f>
        <v>5-024-45</v>
      </c>
    </row>
    <row r="22" spans="1:9" x14ac:dyDescent="0.2">
      <c r="A22" s="4" t="s">
        <v>172</v>
      </c>
      <c r="B22" s="4" t="s">
        <v>148</v>
      </c>
      <c r="C22" s="23" t="s">
        <v>186</v>
      </c>
      <c r="D22">
        <v>9</v>
      </c>
      <c r="E22" s="2">
        <v>3.1267136108632126E-3</v>
      </c>
      <c r="F22" s="2">
        <v>8.0059104381883812E-4</v>
      </c>
      <c r="G22" s="2">
        <v>4.2512081686639904E-4</v>
      </c>
      <c r="H22" s="7">
        <v>260982.30080239751</v>
      </c>
      <c r="I22" t="str">
        <f>VLOOKUP(C22,Uvazky!B:B,1,0)</f>
        <v>2-001-84</v>
      </c>
    </row>
    <row r="23" spans="1:9" x14ac:dyDescent="0.2">
      <c r="A23" s="4" t="s">
        <v>176</v>
      </c>
      <c r="B23" s="4" t="s">
        <v>59</v>
      </c>
      <c r="C23" s="23" t="s">
        <v>187</v>
      </c>
      <c r="D23">
        <v>9</v>
      </c>
      <c r="E23" s="2">
        <v>4.9611160091099407E-2</v>
      </c>
      <c r="F23" s="2">
        <v>3.9233153846686929E-2</v>
      </c>
      <c r="G23" s="2">
        <v>2.0977230400750414E-4</v>
      </c>
      <c r="H23" s="7">
        <v>167734.09332678892</v>
      </c>
      <c r="I23" t="str">
        <f>VLOOKUP(C23,Uvazky!B:B,1,0)</f>
        <v>2-007-99</v>
      </c>
    </row>
    <row r="24" spans="1:9" x14ac:dyDescent="0.2">
      <c r="A24" s="4" t="s">
        <v>155</v>
      </c>
      <c r="B24" s="4" t="s">
        <v>147</v>
      </c>
      <c r="C24" s="23" t="s">
        <v>188</v>
      </c>
      <c r="D24">
        <v>9</v>
      </c>
      <c r="E24" s="2">
        <v>2.4905049923806977E-5</v>
      </c>
      <c r="F24" s="2">
        <v>0</v>
      </c>
      <c r="G24" s="2">
        <v>0</v>
      </c>
      <c r="H24" s="7">
        <v>803789.94873151497</v>
      </c>
      <c r="I24" t="str">
        <f>VLOOKUP(C24,Uvazky!B:B,1,0)</f>
        <v>2-009-22</v>
      </c>
    </row>
    <row r="25" spans="1:9" x14ac:dyDescent="0.2">
      <c r="A25" s="4" t="s">
        <v>178</v>
      </c>
      <c r="B25" s="4" t="s">
        <v>58</v>
      </c>
      <c r="C25" s="23" t="s">
        <v>189</v>
      </c>
      <c r="D25">
        <v>9</v>
      </c>
      <c r="E25" s="2">
        <v>1.7553793911769009E-2</v>
      </c>
      <c r="F25" s="2">
        <v>4.6896959697573945E-2</v>
      </c>
      <c r="G25" s="2">
        <v>5.1573830659501865E-4</v>
      </c>
      <c r="H25" s="7">
        <v>1690005.6810037761</v>
      </c>
      <c r="I25" t="str">
        <f>VLOOKUP(C25,Uvazky!B:B,1,0)</f>
        <v>2-010-43</v>
      </c>
    </row>
    <row r="26" spans="1:9" x14ac:dyDescent="0.2">
      <c r="A26" s="4" t="s">
        <v>162</v>
      </c>
      <c r="B26" s="4" t="s">
        <v>61</v>
      </c>
      <c r="C26" s="23" t="s">
        <v>190</v>
      </c>
      <c r="D26">
        <v>9</v>
      </c>
      <c r="E26" s="2">
        <v>2.1148133818322243E-2</v>
      </c>
      <c r="F26" s="2">
        <v>5.9357833986429034E-3</v>
      </c>
      <c r="G26" s="2">
        <v>8.1151097819209589E-4</v>
      </c>
      <c r="H26" s="7">
        <v>592769.73151645996</v>
      </c>
      <c r="I26" t="str">
        <f>VLOOKUP(C26,Uvazky!B:B,1,0)</f>
        <v>2-011-39</v>
      </c>
    </row>
    <row r="27" spans="1:9" x14ac:dyDescent="0.2">
      <c r="A27" s="4" t="s">
        <v>156</v>
      </c>
      <c r="B27" s="4" t="s">
        <v>62</v>
      </c>
      <c r="C27" s="23" t="s">
        <v>191</v>
      </c>
      <c r="D27">
        <v>9</v>
      </c>
      <c r="E27" s="2">
        <v>1.1608448410745912E-2</v>
      </c>
      <c r="F27" s="2">
        <v>2.2456350137511433E-4</v>
      </c>
      <c r="G27" s="2">
        <v>1.8923001890013081E-3</v>
      </c>
      <c r="H27" s="7">
        <v>479884.90921113751</v>
      </c>
      <c r="I27" t="str">
        <f>VLOOKUP(C27,Uvazky!B:B,1,0)</f>
        <v>2-013-49</v>
      </c>
    </row>
    <row r="28" spans="1:9" x14ac:dyDescent="0.2">
      <c r="A28" s="4" t="s">
        <v>154</v>
      </c>
      <c r="B28" s="4" t="s">
        <v>146</v>
      </c>
      <c r="C28" s="23" t="s">
        <v>293</v>
      </c>
      <c r="D28">
        <v>9</v>
      </c>
      <c r="E28" s="2">
        <v>7.0036247542936154E-3</v>
      </c>
      <c r="F28" s="2">
        <v>1.2114835092635903E-2</v>
      </c>
      <c r="G28" s="2">
        <v>1.6502284463518417E-3</v>
      </c>
      <c r="H28" s="7">
        <v>8194667.8850947535</v>
      </c>
      <c r="I28" t="str">
        <f>VLOOKUP(C28,Uvazky!B:B,1,0)</f>
        <v>8-975-49</v>
      </c>
    </row>
    <row r="29" spans="1:9" x14ac:dyDescent="0.2">
      <c r="A29" s="4" t="s">
        <v>167</v>
      </c>
      <c r="B29" s="4" t="s">
        <v>60</v>
      </c>
      <c r="C29" s="23" t="s">
        <v>193</v>
      </c>
      <c r="D29">
        <v>9</v>
      </c>
      <c r="E29" s="2">
        <v>1.0095112896149266E-2</v>
      </c>
      <c r="F29" s="2">
        <v>3.3805939309160152E-3</v>
      </c>
      <c r="G29" s="2">
        <v>5.3147226902435234E-5</v>
      </c>
      <c r="H29" s="7">
        <v>766214.90356691764</v>
      </c>
      <c r="I29" t="str">
        <f>VLOOKUP(C29,Uvazky!B:B,1,0)</f>
        <v>2-049-78</v>
      </c>
    </row>
    <row r="30" spans="1:9" x14ac:dyDescent="0.2">
      <c r="A30" s="6"/>
      <c r="B30" s="6"/>
      <c r="C30" s="6"/>
      <c r="D30" s="6"/>
      <c r="E30" s="10"/>
      <c r="F30" s="10"/>
      <c r="G30" s="10"/>
      <c r="H30" s="57"/>
      <c r="I30" s="6" t="e">
        <f>VLOOKUP(C30,Uvazky!B:B,1,0)</f>
        <v>#N/A</v>
      </c>
    </row>
  </sheetData>
  <autoFilter ref="A1:H30" xr:uid="{015039CB-678C-4274-8F78-7BCFAAC133A4}"/>
  <phoneticPr fontId="8" type="noConversion"/>
  <conditionalFormatting sqref="A1:A1048576">
    <cfRule type="duplicateValues" dxfId="2" priority="1"/>
    <cfRule type="duplicateValues" dxfId="1" priority="2"/>
  </conditionalFormatting>
  <conditionalFormatting sqref="C1:C1048576">
    <cfRule type="duplicateValues" dxfId="0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E16E6-2555-479A-B95B-4B6D210BD62B}">
  <sheetPr>
    <tabColor theme="8" tint="0.79998168889431442"/>
  </sheetPr>
  <dimension ref="A1:L743"/>
  <sheetViews>
    <sheetView zoomScaleNormal="100" workbookViewId="0">
      <pane ySplit="1" topLeftCell="A715" activePane="bottomLeft" state="frozen"/>
      <selection pane="bottomLeft" activeCell="F749" sqref="F749"/>
    </sheetView>
  </sheetViews>
  <sheetFormatPr defaultColWidth="11.5703125" defaultRowHeight="12.75" x14ac:dyDescent="0.2"/>
  <cols>
    <col min="1" max="1" width="13.7109375" customWidth="1"/>
    <col min="2" max="2" width="10.28515625" style="1" bestFit="1" customWidth="1"/>
    <col min="3" max="3" width="11.85546875" style="2" bestFit="1" customWidth="1"/>
    <col min="4" max="4" width="9.28515625" bestFit="1" customWidth="1"/>
    <col min="5" max="5" width="11.85546875" bestFit="1" customWidth="1"/>
    <col min="6" max="6" width="11.140625" customWidth="1"/>
    <col min="7" max="7" width="12.85546875" style="2" bestFit="1" customWidth="1"/>
    <col min="8" max="8" width="15.140625" style="48" bestFit="1" customWidth="1"/>
    <col min="9" max="9" width="16" bestFit="1" customWidth="1"/>
    <col min="10" max="10" width="12.140625" bestFit="1" customWidth="1"/>
    <col min="11" max="11" width="27.5703125" bestFit="1" customWidth="1"/>
    <col min="12" max="12" width="22" bestFit="1" customWidth="1"/>
  </cols>
  <sheetData>
    <row r="1" spans="1:12" x14ac:dyDescent="0.2">
      <c r="A1" s="24" t="s">
        <v>0</v>
      </c>
      <c r="B1" s="26" t="s">
        <v>1</v>
      </c>
      <c r="C1" s="27" t="s">
        <v>2</v>
      </c>
      <c r="D1" s="26" t="s">
        <v>3</v>
      </c>
      <c r="E1" s="9" t="s">
        <v>78</v>
      </c>
      <c r="F1" s="9" t="s">
        <v>311</v>
      </c>
      <c r="G1" s="8" t="s">
        <v>71</v>
      </c>
      <c r="H1" s="47" t="s">
        <v>262</v>
      </c>
      <c r="I1" s="9" t="s">
        <v>87</v>
      </c>
      <c r="J1" s="9" t="s">
        <v>73</v>
      </c>
      <c r="K1" s="9" t="s">
        <v>89</v>
      </c>
      <c r="L1" s="9" t="s">
        <v>271</v>
      </c>
    </row>
    <row r="2" spans="1:12" x14ac:dyDescent="0.2">
      <c r="A2" t="s">
        <v>4</v>
      </c>
      <c r="B2" s="1" t="s">
        <v>203</v>
      </c>
      <c r="C2" s="2">
        <v>7525.5704278898902</v>
      </c>
      <c r="D2">
        <v>1</v>
      </c>
      <c r="E2" t="str">
        <f t="shared" ref="E2:E65" si="0">MID(B2,3,3)</f>
        <v>001</v>
      </c>
      <c r="F2" t="str">
        <f t="shared" ref="F2:F65" si="1">B2&amp;"_"&amp;D2</f>
        <v>1-001-01_1</v>
      </c>
      <c r="G2" s="2">
        <f t="shared" ref="G2:G65" si="2">C2</f>
        <v>7525.5704278898902</v>
      </c>
      <c r="H2" s="48">
        <f>IF(D2=1,VLOOKUP(B2,Uvazky!B:G,6,0),
IF(D2=2,VLOOKUP(B2,Uvazky!B:H,7,0),
IF(D2=3,VLOOKUP(B2,Uvazky!B:I,8,0),
"Nezdrav_Personal_Alebo_Nerelevant")))</f>
        <v>8</v>
      </c>
      <c r="I2">
        <f>VLOOKUP(B2,Uvazky!B:E,4,0)</f>
        <v>1</v>
      </c>
      <c r="J2" t="s">
        <v>88</v>
      </c>
      <c r="K2" t="str">
        <f>VLOOKUP(B2,Uvazky!B:D,3,0)</f>
        <v>Interné oddelenie</v>
      </c>
      <c r="L2" t="str">
        <f>VLOOKUP(B2,Uvazky!B:B,1,0)</f>
        <v>1-001-01</v>
      </c>
    </row>
    <row r="3" spans="1:12" x14ac:dyDescent="0.2">
      <c r="A3" t="s">
        <v>5</v>
      </c>
      <c r="B3" s="1" t="s">
        <v>203</v>
      </c>
      <c r="C3" s="2">
        <v>419803.42413472541</v>
      </c>
      <c r="D3">
        <v>1</v>
      </c>
      <c r="E3" t="str">
        <f t="shared" si="0"/>
        <v>001</v>
      </c>
      <c r="F3" t="str">
        <f t="shared" si="1"/>
        <v>1-001-01_1</v>
      </c>
      <c r="G3" s="2">
        <f t="shared" si="2"/>
        <v>419803.42413472541</v>
      </c>
      <c r="H3" s="48">
        <f>IF(D3=1,VLOOKUP(B3,Uvazky!B:G,6,0),
IF(D3=2,VLOOKUP(B3,Uvazky!B:H,7,0),
IF(D3=3,VLOOKUP(B3,Uvazky!B:I,8,0),
"Nezdrav_Personal_Alebo_Nerelevant")))</f>
        <v>8</v>
      </c>
      <c r="I3">
        <f>VLOOKUP(B3,Uvazky!B:E,4,0)</f>
        <v>1</v>
      </c>
      <c r="J3" t="s">
        <v>88</v>
      </c>
      <c r="K3" t="str">
        <f>VLOOKUP(B3,Uvazky!B:D,3,0)</f>
        <v>Interné oddelenie</v>
      </c>
      <c r="L3" t="str">
        <f>VLOOKUP(B3,Uvazky!B:B,1,0)</f>
        <v>1-001-01</v>
      </c>
    </row>
    <row r="4" spans="1:12" x14ac:dyDescent="0.2">
      <c r="A4" t="s">
        <v>6</v>
      </c>
      <c r="B4" s="1" t="s">
        <v>203</v>
      </c>
      <c r="C4" s="2">
        <v>40832.224129513132</v>
      </c>
      <c r="D4">
        <v>3</v>
      </c>
      <c r="E4" t="str">
        <f t="shared" si="0"/>
        <v>001</v>
      </c>
      <c r="F4" t="str">
        <f t="shared" si="1"/>
        <v>1-001-01_3</v>
      </c>
      <c r="G4" s="2">
        <f t="shared" si="2"/>
        <v>40832.224129513132</v>
      </c>
      <c r="H4" s="48">
        <f>IF(D4=1,VLOOKUP(B4,Uvazky!B:G,6,0),
IF(D4=2,VLOOKUP(B4,Uvazky!B:H,7,0),
IF(D4=3,VLOOKUP(B4,Uvazky!B:I,8,0),
"Nezdrav_Personal_Alebo_Nerelevant")))</f>
        <v>7</v>
      </c>
      <c r="I4">
        <f>VLOOKUP(B4,Uvazky!B:E,4,0)</f>
        <v>1</v>
      </c>
      <c r="J4" t="s">
        <v>88</v>
      </c>
      <c r="K4" t="str">
        <f>VLOOKUP(B4,Uvazky!B:D,3,0)</f>
        <v>Interné oddelenie</v>
      </c>
      <c r="L4" t="str">
        <f>VLOOKUP(B4,Uvazky!B:B,1,0)</f>
        <v>1-001-01</v>
      </c>
    </row>
    <row r="5" spans="1:12" x14ac:dyDescent="0.2">
      <c r="A5" t="s">
        <v>7</v>
      </c>
      <c r="B5" s="1" t="s">
        <v>203</v>
      </c>
      <c r="C5" s="2">
        <v>46265.706786050177</v>
      </c>
      <c r="D5">
        <v>2</v>
      </c>
      <c r="E5" t="str">
        <f t="shared" si="0"/>
        <v>001</v>
      </c>
      <c r="F5" t="str">
        <f t="shared" si="1"/>
        <v>1-001-01_2</v>
      </c>
      <c r="G5" s="2">
        <f t="shared" si="2"/>
        <v>46265.706786050177</v>
      </c>
      <c r="H5" s="48">
        <f>IF(D5=1,VLOOKUP(B5,Uvazky!B:G,6,0),
IF(D5=2,VLOOKUP(B5,Uvazky!B:H,7,0),
IF(D5=3,VLOOKUP(B5,Uvazky!B:I,8,0),
"Nezdrav_Personal_Alebo_Nerelevant")))</f>
        <v>10</v>
      </c>
      <c r="I5">
        <f>VLOOKUP(B5,Uvazky!B:E,4,0)</f>
        <v>1</v>
      </c>
      <c r="J5" t="s">
        <v>88</v>
      </c>
      <c r="K5" t="str">
        <f>VLOOKUP(B5,Uvazky!B:D,3,0)</f>
        <v>Interné oddelenie</v>
      </c>
      <c r="L5" t="str">
        <f>VLOOKUP(B5,Uvazky!B:B,1,0)</f>
        <v>1-001-01</v>
      </c>
    </row>
    <row r="6" spans="1:12" x14ac:dyDescent="0.2">
      <c r="A6" t="s">
        <v>8</v>
      </c>
      <c r="B6" s="1" t="s">
        <v>203</v>
      </c>
      <c r="C6" s="2">
        <v>51143.883091148411</v>
      </c>
      <c r="D6">
        <v>1</v>
      </c>
      <c r="E6" t="str">
        <f t="shared" si="0"/>
        <v>001</v>
      </c>
      <c r="F6" t="str">
        <f t="shared" si="1"/>
        <v>1-001-01_1</v>
      </c>
      <c r="G6" s="2">
        <f t="shared" si="2"/>
        <v>51143.883091148411</v>
      </c>
      <c r="H6" s="48">
        <f>IF(D6=1,VLOOKUP(B6,Uvazky!B:G,6,0),
IF(D6=2,VLOOKUP(B6,Uvazky!B:H,7,0),
IF(D6=3,VLOOKUP(B6,Uvazky!B:I,8,0),
"Nezdrav_Personal_Alebo_Nerelevant")))</f>
        <v>8</v>
      </c>
      <c r="I6">
        <f>VLOOKUP(B6,Uvazky!B:E,4,0)</f>
        <v>1</v>
      </c>
      <c r="J6" t="s">
        <v>88</v>
      </c>
      <c r="K6" t="str">
        <f>VLOOKUP(B6,Uvazky!B:D,3,0)</f>
        <v>Interné oddelenie</v>
      </c>
      <c r="L6" t="str">
        <f>VLOOKUP(B6,Uvazky!B:B,1,0)</f>
        <v>1-001-01</v>
      </c>
    </row>
    <row r="7" spans="1:12" x14ac:dyDescent="0.2">
      <c r="A7" t="s">
        <v>9</v>
      </c>
      <c r="B7" s="1" t="s">
        <v>203</v>
      </c>
      <c r="C7" s="2">
        <v>2420.4865442125988</v>
      </c>
      <c r="D7">
        <v>3</v>
      </c>
      <c r="E7" t="str">
        <f t="shared" si="0"/>
        <v>001</v>
      </c>
      <c r="F7" t="str">
        <f t="shared" si="1"/>
        <v>1-001-01_3</v>
      </c>
      <c r="G7" s="2">
        <f t="shared" si="2"/>
        <v>2420.4865442125988</v>
      </c>
      <c r="H7" s="48">
        <f>IF(D7=1,VLOOKUP(B7,Uvazky!B:G,6,0),
IF(D7=2,VLOOKUP(B7,Uvazky!B:H,7,0),
IF(D7=3,VLOOKUP(B7,Uvazky!B:I,8,0),
"Nezdrav_Personal_Alebo_Nerelevant")))</f>
        <v>7</v>
      </c>
      <c r="I7">
        <f>VLOOKUP(B7,Uvazky!B:E,4,0)</f>
        <v>1</v>
      </c>
      <c r="J7" t="s">
        <v>88</v>
      </c>
      <c r="K7" t="str">
        <f>VLOOKUP(B7,Uvazky!B:D,3,0)</f>
        <v>Interné oddelenie</v>
      </c>
      <c r="L7" t="str">
        <f>VLOOKUP(B7,Uvazky!B:B,1,0)</f>
        <v>1-001-01</v>
      </c>
    </row>
    <row r="8" spans="1:12" x14ac:dyDescent="0.2">
      <c r="A8" t="s">
        <v>10</v>
      </c>
      <c r="B8" s="1" t="s">
        <v>203</v>
      </c>
      <c r="C8" s="2">
        <v>34558.300597925052</v>
      </c>
      <c r="D8">
        <v>2</v>
      </c>
      <c r="E8" t="str">
        <f t="shared" si="0"/>
        <v>001</v>
      </c>
      <c r="F8" t="str">
        <f t="shared" si="1"/>
        <v>1-001-01_2</v>
      </c>
      <c r="G8" s="2">
        <f t="shared" si="2"/>
        <v>34558.300597925052</v>
      </c>
      <c r="H8" s="48">
        <f>IF(D8=1,VLOOKUP(B8,Uvazky!B:G,6,0),
IF(D8=2,VLOOKUP(B8,Uvazky!B:H,7,0),
IF(D8=3,VLOOKUP(B8,Uvazky!B:I,8,0),
"Nezdrav_Personal_Alebo_Nerelevant")))</f>
        <v>10</v>
      </c>
      <c r="I8">
        <f>VLOOKUP(B8,Uvazky!B:E,4,0)</f>
        <v>1</v>
      </c>
      <c r="J8" t="s">
        <v>88</v>
      </c>
      <c r="K8" t="str">
        <f>VLOOKUP(B8,Uvazky!B:D,3,0)</f>
        <v>Interné oddelenie</v>
      </c>
      <c r="L8" t="str">
        <f>VLOOKUP(B8,Uvazky!B:B,1,0)</f>
        <v>1-001-01</v>
      </c>
    </row>
    <row r="9" spans="1:12" x14ac:dyDescent="0.2">
      <c r="A9" t="s">
        <v>11</v>
      </c>
      <c r="B9" s="1" t="s">
        <v>203</v>
      </c>
      <c r="C9" s="2">
        <v>5603.7172596243954</v>
      </c>
      <c r="D9">
        <v>1</v>
      </c>
      <c r="E9" t="str">
        <f t="shared" si="0"/>
        <v>001</v>
      </c>
      <c r="F9" t="str">
        <f t="shared" si="1"/>
        <v>1-001-01_1</v>
      </c>
      <c r="G9" s="2">
        <f t="shared" si="2"/>
        <v>5603.7172596243954</v>
      </c>
      <c r="H9" s="48">
        <f>IF(D9=1,VLOOKUP(B9,Uvazky!B:G,6,0),
IF(D9=2,VLOOKUP(B9,Uvazky!B:H,7,0),
IF(D9=3,VLOOKUP(B9,Uvazky!B:I,8,0),
"Nezdrav_Personal_Alebo_Nerelevant")))</f>
        <v>8</v>
      </c>
      <c r="I9">
        <f>VLOOKUP(B9,Uvazky!B:E,4,0)</f>
        <v>1</v>
      </c>
      <c r="J9" t="s">
        <v>88</v>
      </c>
      <c r="K9" t="str">
        <f>VLOOKUP(B9,Uvazky!B:D,3,0)</f>
        <v>Interné oddelenie</v>
      </c>
      <c r="L9" t="str">
        <f>VLOOKUP(B9,Uvazky!B:B,1,0)</f>
        <v>1-001-01</v>
      </c>
    </row>
    <row r="10" spans="1:12" x14ac:dyDescent="0.2">
      <c r="A10" t="s">
        <v>12</v>
      </c>
      <c r="B10" s="1" t="s">
        <v>203</v>
      </c>
      <c r="C10" s="2">
        <v>1722.3296883733633</v>
      </c>
      <c r="D10">
        <v>3</v>
      </c>
      <c r="E10" t="str">
        <f t="shared" si="0"/>
        <v>001</v>
      </c>
      <c r="F10" t="str">
        <f t="shared" si="1"/>
        <v>1-001-01_3</v>
      </c>
      <c r="G10" s="2">
        <f t="shared" si="2"/>
        <v>1722.3296883733633</v>
      </c>
      <c r="H10" s="48">
        <f>IF(D10=1,VLOOKUP(B10,Uvazky!B:G,6,0),
IF(D10=2,VLOOKUP(B10,Uvazky!B:H,7,0),
IF(D10=3,VLOOKUP(B10,Uvazky!B:I,8,0),
"Nezdrav_Personal_Alebo_Nerelevant")))</f>
        <v>7</v>
      </c>
      <c r="I10">
        <f>VLOOKUP(B10,Uvazky!B:E,4,0)</f>
        <v>1</v>
      </c>
      <c r="J10" t="s">
        <v>88</v>
      </c>
      <c r="K10" t="str">
        <f>VLOOKUP(B10,Uvazky!B:D,3,0)</f>
        <v>Interné oddelenie</v>
      </c>
      <c r="L10" t="str">
        <f>VLOOKUP(B10,Uvazky!B:B,1,0)</f>
        <v>1-001-01</v>
      </c>
    </row>
    <row r="11" spans="1:12" x14ac:dyDescent="0.2">
      <c r="A11" t="s">
        <v>13</v>
      </c>
      <c r="B11" s="1" t="s">
        <v>203</v>
      </c>
      <c r="C11" s="2">
        <v>5483.8971397763489</v>
      </c>
      <c r="D11">
        <v>2</v>
      </c>
      <c r="E11" t="str">
        <f t="shared" si="0"/>
        <v>001</v>
      </c>
      <c r="F11" t="str">
        <f t="shared" si="1"/>
        <v>1-001-01_2</v>
      </c>
      <c r="G11" s="2">
        <f t="shared" si="2"/>
        <v>5483.8971397763489</v>
      </c>
      <c r="H11" s="48">
        <f>IF(D11=1,VLOOKUP(B11,Uvazky!B:G,6,0),
IF(D11=2,VLOOKUP(B11,Uvazky!B:H,7,0),
IF(D11=3,VLOOKUP(B11,Uvazky!B:I,8,0),
"Nezdrav_Personal_Alebo_Nerelevant")))</f>
        <v>10</v>
      </c>
      <c r="I11">
        <f>VLOOKUP(B11,Uvazky!B:E,4,0)</f>
        <v>1</v>
      </c>
      <c r="J11" t="s">
        <v>88</v>
      </c>
      <c r="K11" t="str">
        <f>VLOOKUP(B11,Uvazky!B:D,3,0)</f>
        <v>Interné oddelenie</v>
      </c>
      <c r="L11" t="str">
        <f>VLOOKUP(B11,Uvazky!B:B,1,0)</f>
        <v>1-001-01</v>
      </c>
    </row>
    <row r="12" spans="1:12" x14ac:dyDescent="0.2">
      <c r="A12" t="s">
        <v>14</v>
      </c>
      <c r="B12" s="1" t="s">
        <v>203</v>
      </c>
      <c r="C12" s="2">
        <v>47391.074841829344</v>
      </c>
      <c r="D12">
        <v>1</v>
      </c>
      <c r="E12" t="str">
        <f t="shared" si="0"/>
        <v>001</v>
      </c>
      <c r="F12" t="str">
        <f t="shared" si="1"/>
        <v>1-001-01_1</v>
      </c>
      <c r="G12" s="2">
        <f t="shared" si="2"/>
        <v>47391.074841829344</v>
      </c>
      <c r="H12" s="48">
        <f>IF(D12=1,VLOOKUP(B12,Uvazky!B:G,6,0),
IF(D12=2,VLOOKUP(B12,Uvazky!B:H,7,0),
IF(D12=3,VLOOKUP(B12,Uvazky!B:I,8,0),
"Nezdrav_Personal_Alebo_Nerelevant")))</f>
        <v>8</v>
      </c>
      <c r="I12">
        <f>VLOOKUP(B12,Uvazky!B:E,4,0)</f>
        <v>1</v>
      </c>
      <c r="J12" t="s">
        <v>88</v>
      </c>
      <c r="K12" t="str">
        <f>VLOOKUP(B12,Uvazky!B:D,3,0)</f>
        <v>Interné oddelenie</v>
      </c>
      <c r="L12" t="str">
        <f>VLOOKUP(B12,Uvazky!B:B,1,0)</f>
        <v>1-001-01</v>
      </c>
    </row>
    <row r="13" spans="1:12" x14ac:dyDescent="0.2">
      <c r="A13" t="s">
        <v>15</v>
      </c>
      <c r="B13" s="1" t="s">
        <v>203</v>
      </c>
      <c r="C13" s="2">
        <v>7914.4990297429049</v>
      </c>
      <c r="D13">
        <v>3</v>
      </c>
      <c r="E13" t="str">
        <f t="shared" si="0"/>
        <v>001</v>
      </c>
      <c r="F13" t="str">
        <f t="shared" si="1"/>
        <v>1-001-01_3</v>
      </c>
      <c r="G13" s="2">
        <f t="shared" si="2"/>
        <v>7914.4990297429049</v>
      </c>
      <c r="H13" s="48">
        <f>IF(D13=1,VLOOKUP(B13,Uvazky!B:G,6,0),
IF(D13=2,VLOOKUP(B13,Uvazky!B:H,7,0),
IF(D13=3,VLOOKUP(B13,Uvazky!B:I,8,0),
"Nezdrav_Personal_Alebo_Nerelevant")))</f>
        <v>7</v>
      </c>
      <c r="I13">
        <f>VLOOKUP(B13,Uvazky!B:E,4,0)</f>
        <v>1</v>
      </c>
      <c r="J13" t="s">
        <v>88</v>
      </c>
      <c r="K13" t="str">
        <f>VLOOKUP(B13,Uvazky!B:D,3,0)</f>
        <v>Interné oddelenie</v>
      </c>
      <c r="L13" t="str">
        <f>VLOOKUP(B13,Uvazky!B:B,1,0)</f>
        <v>1-001-01</v>
      </c>
    </row>
    <row r="14" spans="1:12" x14ac:dyDescent="0.2">
      <c r="A14" t="s">
        <v>16</v>
      </c>
      <c r="B14" s="1" t="s">
        <v>203</v>
      </c>
      <c r="C14" s="2">
        <v>30852.307703023271</v>
      </c>
      <c r="D14">
        <v>2</v>
      </c>
      <c r="E14" t="str">
        <f t="shared" si="0"/>
        <v>001</v>
      </c>
      <c r="F14" t="str">
        <f t="shared" si="1"/>
        <v>1-001-01_2</v>
      </c>
      <c r="G14" s="2">
        <f t="shared" si="2"/>
        <v>30852.307703023271</v>
      </c>
      <c r="H14" s="48">
        <f>IF(D14=1,VLOOKUP(B14,Uvazky!B:G,6,0),
IF(D14=2,VLOOKUP(B14,Uvazky!B:H,7,0),
IF(D14=3,VLOOKUP(B14,Uvazky!B:I,8,0),
"Nezdrav_Personal_Alebo_Nerelevant")))</f>
        <v>10</v>
      </c>
      <c r="I14">
        <f>VLOOKUP(B14,Uvazky!B:E,4,0)</f>
        <v>1</v>
      </c>
      <c r="J14" t="s">
        <v>88</v>
      </c>
      <c r="K14" t="str">
        <f>VLOOKUP(B14,Uvazky!B:D,3,0)</f>
        <v>Interné oddelenie</v>
      </c>
      <c r="L14" t="str">
        <f>VLOOKUP(B14,Uvazky!B:B,1,0)</f>
        <v>1-001-01</v>
      </c>
    </row>
    <row r="15" spans="1:12" x14ac:dyDescent="0.2">
      <c r="A15" t="s">
        <v>17</v>
      </c>
      <c r="B15" s="1" t="s">
        <v>203</v>
      </c>
      <c r="C15" s="2">
        <v>856.53709108983048</v>
      </c>
      <c r="D15">
        <v>1</v>
      </c>
      <c r="E15" t="str">
        <f t="shared" si="0"/>
        <v>001</v>
      </c>
      <c r="F15" t="str">
        <f t="shared" si="1"/>
        <v>1-001-01_1</v>
      </c>
      <c r="G15" s="2">
        <f t="shared" si="2"/>
        <v>856.53709108983048</v>
      </c>
      <c r="H15" s="48">
        <f>IF(D15=1,VLOOKUP(B15,Uvazky!B:G,6,0),
IF(D15=2,VLOOKUP(B15,Uvazky!B:H,7,0),
IF(D15=3,VLOOKUP(B15,Uvazky!B:I,8,0),
"Nezdrav_Personal_Alebo_Nerelevant")))</f>
        <v>8</v>
      </c>
      <c r="I15">
        <f>VLOOKUP(B15,Uvazky!B:E,4,0)</f>
        <v>1</v>
      </c>
      <c r="J15" t="s">
        <v>88</v>
      </c>
      <c r="K15" t="str">
        <f>VLOOKUP(B15,Uvazky!B:D,3,0)</f>
        <v>Interné oddelenie</v>
      </c>
      <c r="L15" t="str">
        <f>VLOOKUP(B15,Uvazky!B:B,1,0)</f>
        <v>1-001-01</v>
      </c>
    </row>
    <row r="16" spans="1:12" x14ac:dyDescent="0.2">
      <c r="A16" t="s">
        <v>18</v>
      </c>
      <c r="B16" s="1" t="s">
        <v>203</v>
      </c>
      <c r="C16" s="2">
        <v>414.34456482491373</v>
      </c>
      <c r="D16">
        <v>3</v>
      </c>
      <c r="E16" t="str">
        <f t="shared" si="0"/>
        <v>001</v>
      </c>
      <c r="F16" t="str">
        <f t="shared" si="1"/>
        <v>1-001-01_3</v>
      </c>
      <c r="G16" s="2">
        <f t="shared" si="2"/>
        <v>414.34456482491373</v>
      </c>
      <c r="H16" s="48">
        <f>IF(D16=1,VLOOKUP(B16,Uvazky!B:G,6,0),
IF(D16=2,VLOOKUP(B16,Uvazky!B:H,7,0),
IF(D16=3,VLOOKUP(B16,Uvazky!B:I,8,0),
"Nezdrav_Personal_Alebo_Nerelevant")))</f>
        <v>7</v>
      </c>
      <c r="I16">
        <f>VLOOKUP(B16,Uvazky!B:E,4,0)</f>
        <v>1</v>
      </c>
      <c r="J16" t="s">
        <v>88</v>
      </c>
      <c r="K16" t="str">
        <f>VLOOKUP(B16,Uvazky!B:D,3,0)</f>
        <v>Interné oddelenie</v>
      </c>
      <c r="L16" t="str">
        <f>VLOOKUP(B16,Uvazky!B:B,1,0)</f>
        <v>1-001-01</v>
      </c>
    </row>
    <row r="17" spans="1:12" x14ac:dyDescent="0.2">
      <c r="A17" t="s">
        <v>19</v>
      </c>
      <c r="B17" s="1" t="s">
        <v>203</v>
      </c>
      <c r="C17" s="2">
        <v>1856.4227583544555</v>
      </c>
      <c r="D17">
        <v>2</v>
      </c>
      <c r="E17" t="str">
        <f t="shared" si="0"/>
        <v>001</v>
      </c>
      <c r="F17" t="str">
        <f t="shared" si="1"/>
        <v>1-001-01_2</v>
      </c>
      <c r="G17" s="2">
        <f t="shared" si="2"/>
        <v>1856.4227583544555</v>
      </c>
      <c r="H17" s="48">
        <f>IF(D17=1,VLOOKUP(B17,Uvazky!B:G,6,0),
IF(D17=2,VLOOKUP(B17,Uvazky!B:H,7,0),
IF(D17=3,VLOOKUP(B17,Uvazky!B:I,8,0),
"Nezdrav_Personal_Alebo_Nerelevant")))</f>
        <v>10</v>
      </c>
      <c r="I17">
        <f>VLOOKUP(B17,Uvazky!B:E,4,0)</f>
        <v>1</v>
      </c>
      <c r="J17" t="s">
        <v>88</v>
      </c>
      <c r="K17" t="str">
        <f>VLOOKUP(B17,Uvazky!B:D,3,0)</f>
        <v>Interné oddelenie</v>
      </c>
      <c r="L17" t="str">
        <f>VLOOKUP(B17,Uvazky!B:B,1,0)</f>
        <v>1-001-01</v>
      </c>
    </row>
    <row r="18" spans="1:12" x14ac:dyDescent="0.2">
      <c r="A18" t="s">
        <v>20</v>
      </c>
      <c r="B18" s="1" t="s">
        <v>203</v>
      </c>
      <c r="C18" s="2">
        <v>13094.013848156281</v>
      </c>
      <c r="D18">
        <v>1</v>
      </c>
      <c r="E18" t="str">
        <f t="shared" si="0"/>
        <v>001</v>
      </c>
      <c r="F18" t="str">
        <f t="shared" si="1"/>
        <v>1-001-01_1</v>
      </c>
      <c r="G18" s="2">
        <f t="shared" si="2"/>
        <v>13094.013848156281</v>
      </c>
      <c r="H18" s="48">
        <f>IF(D18=1,VLOOKUP(B18,Uvazky!B:G,6,0),
IF(D18=2,VLOOKUP(B18,Uvazky!B:H,7,0),
IF(D18=3,VLOOKUP(B18,Uvazky!B:I,8,0),
"Nezdrav_Personal_Alebo_Nerelevant")))</f>
        <v>8</v>
      </c>
      <c r="I18">
        <f>VLOOKUP(B18,Uvazky!B:E,4,0)</f>
        <v>1</v>
      </c>
      <c r="J18" t="s">
        <v>88</v>
      </c>
      <c r="K18" t="str">
        <f>VLOOKUP(B18,Uvazky!B:D,3,0)</f>
        <v>Interné oddelenie</v>
      </c>
      <c r="L18" t="str">
        <f>VLOOKUP(B18,Uvazky!B:B,1,0)</f>
        <v>1-001-01</v>
      </c>
    </row>
    <row r="19" spans="1:12" x14ac:dyDescent="0.2">
      <c r="A19" t="s">
        <v>21</v>
      </c>
      <c r="B19" s="1" t="s">
        <v>203</v>
      </c>
      <c r="C19" s="2">
        <v>2807.359604963071</v>
      </c>
      <c r="D19">
        <v>3</v>
      </c>
      <c r="E19" t="str">
        <f t="shared" si="0"/>
        <v>001</v>
      </c>
      <c r="F19" t="str">
        <f t="shared" si="1"/>
        <v>1-001-01_3</v>
      </c>
      <c r="G19" s="2">
        <f t="shared" si="2"/>
        <v>2807.359604963071</v>
      </c>
      <c r="H19" s="48">
        <f>IF(D19=1,VLOOKUP(B19,Uvazky!B:G,6,0),
IF(D19=2,VLOOKUP(B19,Uvazky!B:H,7,0),
IF(D19=3,VLOOKUP(B19,Uvazky!B:I,8,0),
"Nezdrav_Personal_Alebo_Nerelevant")))</f>
        <v>7</v>
      </c>
      <c r="I19">
        <f>VLOOKUP(B19,Uvazky!B:E,4,0)</f>
        <v>1</v>
      </c>
      <c r="J19" t="s">
        <v>88</v>
      </c>
      <c r="K19" t="str">
        <f>VLOOKUP(B19,Uvazky!B:D,3,0)</f>
        <v>Interné oddelenie</v>
      </c>
      <c r="L19" t="str">
        <f>VLOOKUP(B19,Uvazky!B:B,1,0)</f>
        <v>1-001-01</v>
      </c>
    </row>
    <row r="20" spans="1:12" x14ac:dyDescent="0.2">
      <c r="A20" t="s">
        <v>22</v>
      </c>
      <c r="B20" s="1" t="s">
        <v>203</v>
      </c>
      <c r="C20" s="2">
        <v>7752.733170945392</v>
      </c>
      <c r="D20">
        <v>2</v>
      </c>
      <c r="E20" t="str">
        <f t="shared" si="0"/>
        <v>001</v>
      </c>
      <c r="F20" t="str">
        <f t="shared" si="1"/>
        <v>1-001-01_2</v>
      </c>
      <c r="G20" s="2">
        <f t="shared" si="2"/>
        <v>7752.733170945392</v>
      </c>
      <c r="H20" s="48">
        <f>IF(D20=1,VLOOKUP(B20,Uvazky!B:G,6,0),
IF(D20=2,VLOOKUP(B20,Uvazky!B:H,7,0),
IF(D20=3,VLOOKUP(B20,Uvazky!B:I,8,0),
"Nezdrav_Personal_Alebo_Nerelevant")))</f>
        <v>10</v>
      </c>
      <c r="I20">
        <f>VLOOKUP(B20,Uvazky!B:E,4,0)</f>
        <v>1</v>
      </c>
      <c r="J20" t="s">
        <v>88</v>
      </c>
      <c r="K20" t="str">
        <f>VLOOKUP(B20,Uvazky!B:D,3,0)</f>
        <v>Interné oddelenie</v>
      </c>
      <c r="L20" t="str">
        <f>VLOOKUP(B20,Uvazky!B:B,1,0)</f>
        <v>1-001-01</v>
      </c>
    </row>
    <row r="21" spans="1:12" x14ac:dyDescent="0.2">
      <c r="A21" t="s">
        <v>23</v>
      </c>
      <c r="B21" s="1" t="s">
        <v>203</v>
      </c>
      <c r="C21" s="2">
        <v>4781.2762250028463</v>
      </c>
      <c r="D21">
        <v>1</v>
      </c>
      <c r="E21" t="str">
        <f t="shared" si="0"/>
        <v>001</v>
      </c>
      <c r="F21" t="str">
        <f t="shared" si="1"/>
        <v>1-001-01_1</v>
      </c>
      <c r="G21" s="2">
        <f t="shared" si="2"/>
        <v>4781.2762250028463</v>
      </c>
      <c r="H21" s="48">
        <f>IF(D21=1,VLOOKUP(B21,Uvazky!B:G,6,0),
IF(D21=2,VLOOKUP(B21,Uvazky!B:H,7,0),
IF(D21=3,VLOOKUP(B21,Uvazky!B:I,8,0),
"Nezdrav_Personal_Alebo_Nerelevant")))</f>
        <v>8</v>
      </c>
      <c r="I21">
        <f>VLOOKUP(B21,Uvazky!B:E,4,0)</f>
        <v>1</v>
      </c>
      <c r="J21" t="s">
        <v>88</v>
      </c>
      <c r="K21" t="str">
        <f>VLOOKUP(B21,Uvazky!B:D,3,0)</f>
        <v>Interné oddelenie</v>
      </c>
      <c r="L21" t="str">
        <f>VLOOKUP(B21,Uvazky!B:B,1,0)</f>
        <v>1-001-01</v>
      </c>
    </row>
    <row r="22" spans="1:12" x14ac:dyDescent="0.2">
      <c r="A22" t="s">
        <v>24</v>
      </c>
      <c r="B22" s="1" t="s">
        <v>203</v>
      </c>
      <c r="C22" s="2">
        <v>748.37901152422853</v>
      </c>
      <c r="D22">
        <v>3</v>
      </c>
      <c r="E22" t="str">
        <f t="shared" si="0"/>
        <v>001</v>
      </c>
      <c r="F22" t="str">
        <f t="shared" si="1"/>
        <v>1-001-01_3</v>
      </c>
      <c r="G22" s="2">
        <f t="shared" si="2"/>
        <v>748.37901152422853</v>
      </c>
      <c r="H22" s="48">
        <f>IF(D22=1,VLOOKUP(B22,Uvazky!B:G,6,0),
IF(D22=2,VLOOKUP(B22,Uvazky!B:H,7,0),
IF(D22=3,VLOOKUP(B22,Uvazky!B:I,8,0),
"Nezdrav_Personal_Alebo_Nerelevant")))</f>
        <v>7</v>
      </c>
      <c r="I22">
        <f>VLOOKUP(B22,Uvazky!B:E,4,0)</f>
        <v>1</v>
      </c>
      <c r="J22" t="s">
        <v>88</v>
      </c>
      <c r="K22" t="str">
        <f>VLOOKUP(B22,Uvazky!B:D,3,0)</f>
        <v>Interné oddelenie</v>
      </c>
      <c r="L22" t="str">
        <f>VLOOKUP(B22,Uvazky!B:B,1,0)</f>
        <v>1-001-01</v>
      </c>
    </row>
    <row r="23" spans="1:12" x14ac:dyDescent="0.2">
      <c r="A23" t="s">
        <v>25</v>
      </c>
      <c r="B23" s="1" t="s">
        <v>203</v>
      </c>
      <c r="C23" s="2">
        <v>3670.7411686502492</v>
      </c>
      <c r="D23">
        <v>2</v>
      </c>
      <c r="E23" t="str">
        <f t="shared" si="0"/>
        <v>001</v>
      </c>
      <c r="F23" t="str">
        <f t="shared" si="1"/>
        <v>1-001-01_2</v>
      </c>
      <c r="G23" s="2">
        <f t="shared" si="2"/>
        <v>3670.7411686502492</v>
      </c>
      <c r="H23" s="48">
        <f>IF(D23=1,VLOOKUP(B23,Uvazky!B:G,6,0),
IF(D23=2,VLOOKUP(B23,Uvazky!B:H,7,0),
IF(D23=3,VLOOKUP(B23,Uvazky!B:I,8,0),
"Nezdrav_Personal_Alebo_Nerelevant")))</f>
        <v>10</v>
      </c>
      <c r="I23">
        <f>VLOOKUP(B23,Uvazky!B:E,4,0)</f>
        <v>1</v>
      </c>
      <c r="J23" t="s">
        <v>88</v>
      </c>
      <c r="K23" t="str">
        <f>VLOOKUP(B23,Uvazky!B:D,3,0)</f>
        <v>Interné oddelenie</v>
      </c>
      <c r="L23" t="str">
        <f>VLOOKUP(B23,Uvazky!B:B,1,0)</f>
        <v>1-001-01</v>
      </c>
    </row>
    <row r="24" spans="1:12" x14ac:dyDescent="0.2">
      <c r="A24" t="s">
        <v>26</v>
      </c>
      <c r="B24" s="1" t="s">
        <v>203</v>
      </c>
      <c r="C24" s="2">
        <v>27251.510402839987</v>
      </c>
      <c r="D24">
        <v>1</v>
      </c>
      <c r="E24" t="str">
        <f t="shared" si="0"/>
        <v>001</v>
      </c>
      <c r="F24" t="str">
        <f t="shared" si="1"/>
        <v>1-001-01_1</v>
      </c>
      <c r="G24" s="2">
        <f t="shared" si="2"/>
        <v>27251.510402839987</v>
      </c>
      <c r="H24" s="48">
        <f>IF(D24=1,VLOOKUP(B24,Uvazky!B:G,6,0),
IF(D24=2,VLOOKUP(B24,Uvazky!B:H,7,0),
IF(D24=3,VLOOKUP(B24,Uvazky!B:I,8,0),
"Nezdrav_Personal_Alebo_Nerelevant")))</f>
        <v>8</v>
      </c>
      <c r="I24">
        <f>VLOOKUP(B24,Uvazky!B:E,4,0)</f>
        <v>1</v>
      </c>
      <c r="J24" t="s">
        <v>88</v>
      </c>
      <c r="K24" t="str">
        <f>VLOOKUP(B24,Uvazky!B:D,3,0)</f>
        <v>Interné oddelenie</v>
      </c>
      <c r="L24" t="str">
        <f>VLOOKUP(B24,Uvazky!B:B,1,0)</f>
        <v>1-001-01</v>
      </c>
    </row>
    <row r="25" spans="1:12" x14ac:dyDescent="0.2">
      <c r="A25" t="s">
        <v>27</v>
      </c>
      <c r="B25" s="1" t="s">
        <v>203</v>
      </c>
      <c r="C25" s="2">
        <v>3793.110863184811</v>
      </c>
      <c r="D25">
        <v>3</v>
      </c>
      <c r="E25" t="str">
        <f t="shared" si="0"/>
        <v>001</v>
      </c>
      <c r="F25" t="str">
        <f t="shared" si="1"/>
        <v>1-001-01_3</v>
      </c>
      <c r="G25" s="2">
        <f t="shared" si="2"/>
        <v>3793.110863184811</v>
      </c>
      <c r="H25" s="48">
        <f>IF(D25=1,VLOOKUP(B25,Uvazky!B:G,6,0),
IF(D25=2,VLOOKUP(B25,Uvazky!B:H,7,0),
IF(D25=3,VLOOKUP(B25,Uvazky!B:I,8,0),
"Nezdrav_Personal_Alebo_Nerelevant")))</f>
        <v>7</v>
      </c>
      <c r="I25">
        <f>VLOOKUP(B25,Uvazky!B:E,4,0)</f>
        <v>1</v>
      </c>
      <c r="J25" t="s">
        <v>88</v>
      </c>
      <c r="K25" t="str">
        <f>VLOOKUP(B25,Uvazky!B:D,3,0)</f>
        <v>Interné oddelenie</v>
      </c>
      <c r="L25" t="str">
        <f>VLOOKUP(B25,Uvazky!B:B,1,0)</f>
        <v>1-001-01</v>
      </c>
    </row>
    <row r="26" spans="1:12" x14ac:dyDescent="0.2">
      <c r="A26" t="s">
        <v>28</v>
      </c>
      <c r="B26" s="1" t="s">
        <v>203</v>
      </c>
      <c r="C26" s="2">
        <v>24295.67698814192</v>
      </c>
      <c r="D26">
        <v>2</v>
      </c>
      <c r="E26" t="str">
        <f t="shared" si="0"/>
        <v>001</v>
      </c>
      <c r="F26" t="str">
        <f t="shared" si="1"/>
        <v>1-001-01_2</v>
      </c>
      <c r="G26" s="2">
        <f t="shared" si="2"/>
        <v>24295.67698814192</v>
      </c>
      <c r="H26" s="48">
        <f>IF(D26=1,VLOOKUP(B26,Uvazky!B:G,6,0),
IF(D26=2,VLOOKUP(B26,Uvazky!B:H,7,0),
IF(D26=3,VLOOKUP(B26,Uvazky!B:I,8,0),
"Nezdrav_Personal_Alebo_Nerelevant")))</f>
        <v>10</v>
      </c>
      <c r="I26">
        <f>VLOOKUP(B26,Uvazky!B:E,4,0)</f>
        <v>1</v>
      </c>
      <c r="J26" t="s">
        <v>88</v>
      </c>
      <c r="K26" t="str">
        <f>VLOOKUP(B26,Uvazky!B:D,3,0)</f>
        <v>Interné oddelenie</v>
      </c>
      <c r="L26" t="str">
        <f>VLOOKUP(B26,Uvazky!B:B,1,0)</f>
        <v>1-001-01</v>
      </c>
    </row>
    <row r="27" spans="1:12" x14ac:dyDescent="0.2">
      <c r="A27" t="s">
        <v>29</v>
      </c>
      <c r="B27" s="1" t="s">
        <v>203</v>
      </c>
      <c r="C27" s="2">
        <v>570.64993768810609</v>
      </c>
      <c r="D27">
        <v>1</v>
      </c>
      <c r="E27" t="str">
        <f t="shared" si="0"/>
        <v>001</v>
      </c>
      <c r="F27" t="str">
        <f t="shared" si="1"/>
        <v>1-001-01_1</v>
      </c>
      <c r="G27" s="2">
        <f t="shared" si="2"/>
        <v>570.64993768810609</v>
      </c>
      <c r="H27" s="48">
        <f>IF(D27=1,VLOOKUP(B27,Uvazky!B:G,6,0),
IF(D27=2,VLOOKUP(B27,Uvazky!B:H,7,0),
IF(D27=3,VLOOKUP(B27,Uvazky!B:I,8,0),
"Nezdrav_Personal_Alebo_Nerelevant")))</f>
        <v>8</v>
      </c>
      <c r="I27">
        <f>VLOOKUP(B27,Uvazky!B:E,4,0)</f>
        <v>1</v>
      </c>
      <c r="J27" t="s">
        <v>88</v>
      </c>
      <c r="K27" t="str">
        <f>VLOOKUP(B27,Uvazky!B:D,3,0)</f>
        <v>Interné oddelenie</v>
      </c>
      <c r="L27" t="str">
        <f>VLOOKUP(B27,Uvazky!B:B,1,0)</f>
        <v>1-001-01</v>
      </c>
    </row>
    <row r="28" spans="1:12" x14ac:dyDescent="0.2">
      <c r="A28" t="s">
        <v>30</v>
      </c>
      <c r="B28" s="1" t="s">
        <v>203</v>
      </c>
      <c r="C28" s="2">
        <v>321.39379538786091</v>
      </c>
      <c r="D28">
        <v>3</v>
      </c>
      <c r="E28" t="str">
        <f t="shared" si="0"/>
        <v>001</v>
      </c>
      <c r="F28" t="str">
        <f t="shared" si="1"/>
        <v>1-001-01_3</v>
      </c>
      <c r="G28" s="2">
        <f t="shared" si="2"/>
        <v>321.39379538786091</v>
      </c>
      <c r="H28" s="48">
        <f>IF(D28=1,VLOOKUP(B28,Uvazky!B:G,6,0),
IF(D28=2,VLOOKUP(B28,Uvazky!B:H,7,0),
IF(D28=3,VLOOKUP(B28,Uvazky!B:I,8,0),
"Nezdrav_Personal_Alebo_Nerelevant")))</f>
        <v>7</v>
      </c>
      <c r="I28">
        <f>VLOOKUP(B28,Uvazky!B:E,4,0)</f>
        <v>1</v>
      </c>
      <c r="J28" t="s">
        <v>88</v>
      </c>
      <c r="K28" t="str">
        <f>VLOOKUP(B28,Uvazky!B:D,3,0)</f>
        <v>Interné oddelenie</v>
      </c>
      <c r="L28" t="str">
        <f>VLOOKUP(B28,Uvazky!B:B,1,0)</f>
        <v>1-001-01</v>
      </c>
    </row>
    <row r="29" spans="1:12" x14ac:dyDescent="0.2">
      <c r="A29" t="s">
        <v>31</v>
      </c>
      <c r="B29" s="1" t="s">
        <v>203</v>
      </c>
      <c r="C29" s="2">
        <v>1607.3372101391726</v>
      </c>
      <c r="D29">
        <v>2</v>
      </c>
      <c r="E29" t="str">
        <f t="shared" si="0"/>
        <v>001</v>
      </c>
      <c r="F29" t="str">
        <f t="shared" si="1"/>
        <v>1-001-01_2</v>
      </c>
      <c r="G29" s="2">
        <f t="shared" si="2"/>
        <v>1607.3372101391726</v>
      </c>
      <c r="H29" s="48">
        <f>IF(D29=1,VLOOKUP(B29,Uvazky!B:G,6,0),
IF(D29=2,VLOOKUP(B29,Uvazky!B:H,7,0),
IF(D29=3,VLOOKUP(B29,Uvazky!B:I,8,0),
"Nezdrav_Personal_Alebo_Nerelevant")))</f>
        <v>10</v>
      </c>
      <c r="I29">
        <f>VLOOKUP(B29,Uvazky!B:E,4,0)</f>
        <v>1</v>
      </c>
      <c r="J29" t="s">
        <v>88</v>
      </c>
      <c r="K29" t="str">
        <f>VLOOKUP(B29,Uvazky!B:D,3,0)</f>
        <v>Interné oddelenie</v>
      </c>
      <c r="L29" t="str">
        <f>VLOOKUP(B29,Uvazky!B:B,1,0)</f>
        <v>1-001-01</v>
      </c>
    </row>
    <row r="30" spans="1:12" x14ac:dyDescent="0.2">
      <c r="A30" t="s">
        <v>32</v>
      </c>
      <c r="B30" s="1" t="s">
        <v>203</v>
      </c>
      <c r="C30" s="2">
        <v>1020.4238972826647</v>
      </c>
      <c r="D30">
        <v>1</v>
      </c>
      <c r="E30" t="str">
        <f t="shared" si="0"/>
        <v>001</v>
      </c>
      <c r="F30" t="str">
        <f t="shared" si="1"/>
        <v>1-001-01_1</v>
      </c>
      <c r="G30" s="2">
        <f t="shared" si="2"/>
        <v>1020.4238972826647</v>
      </c>
      <c r="H30" s="48">
        <f>IF(D30=1,VLOOKUP(B30,Uvazky!B:G,6,0),
IF(D30=2,VLOOKUP(B30,Uvazky!B:H,7,0),
IF(D30=3,VLOOKUP(B30,Uvazky!B:I,8,0),
"Nezdrav_Personal_Alebo_Nerelevant")))</f>
        <v>8</v>
      </c>
      <c r="I30">
        <f>VLOOKUP(B30,Uvazky!B:E,4,0)</f>
        <v>1</v>
      </c>
      <c r="J30" t="s">
        <v>88</v>
      </c>
      <c r="K30" t="str">
        <f>VLOOKUP(B30,Uvazky!B:D,3,0)</f>
        <v>Interné oddelenie</v>
      </c>
      <c r="L30" t="str">
        <f>VLOOKUP(B30,Uvazky!B:B,1,0)</f>
        <v>1-001-01</v>
      </c>
    </row>
    <row r="31" spans="1:12" x14ac:dyDescent="0.2">
      <c r="A31" t="s">
        <v>33</v>
      </c>
      <c r="B31" s="1" t="s">
        <v>203</v>
      </c>
      <c r="C31" s="2">
        <v>181.90949208172071</v>
      </c>
      <c r="D31">
        <v>3</v>
      </c>
      <c r="E31" t="str">
        <f t="shared" si="0"/>
        <v>001</v>
      </c>
      <c r="F31" t="str">
        <f t="shared" si="1"/>
        <v>1-001-01_3</v>
      </c>
      <c r="G31" s="2">
        <f t="shared" si="2"/>
        <v>181.90949208172071</v>
      </c>
      <c r="H31" s="48">
        <f>IF(D31=1,VLOOKUP(B31,Uvazky!B:G,6,0),
IF(D31=2,VLOOKUP(B31,Uvazky!B:H,7,0),
IF(D31=3,VLOOKUP(B31,Uvazky!B:I,8,0),
"Nezdrav_Personal_Alebo_Nerelevant")))</f>
        <v>7</v>
      </c>
      <c r="I31">
        <f>VLOOKUP(B31,Uvazky!B:E,4,0)</f>
        <v>1</v>
      </c>
      <c r="J31" t="s">
        <v>88</v>
      </c>
      <c r="K31" t="str">
        <f>VLOOKUP(B31,Uvazky!B:D,3,0)</f>
        <v>Interné oddelenie</v>
      </c>
      <c r="L31" t="str">
        <f>VLOOKUP(B31,Uvazky!B:B,1,0)</f>
        <v>1-001-01</v>
      </c>
    </row>
    <row r="32" spans="1:12" x14ac:dyDescent="0.2">
      <c r="A32" t="s">
        <v>34</v>
      </c>
      <c r="B32" s="1" t="s">
        <v>203</v>
      </c>
      <c r="C32" s="2">
        <v>3543.0925514134428</v>
      </c>
      <c r="D32">
        <v>2</v>
      </c>
      <c r="E32" t="str">
        <f t="shared" si="0"/>
        <v>001</v>
      </c>
      <c r="F32" t="str">
        <f t="shared" si="1"/>
        <v>1-001-01_2</v>
      </c>
      <c r="G32" s="2">
        <f t="shared" si="2"/>
        <v>3543.0925514134428</v>
      </c>
      <c r="H32" s="48">
        <f>IF(D32=1,VLOOKUP(B32,Uvazky!B:G,6,0),
IF(D32=2,VLOOKUP(B32,Uvazky!B:H,7,0),
IF(D32=3,VLOOKUP(B32,Uvazky!B:I,8,0),
"Nezdrav_Personal_Alebo_Nerelevant")))</f>
        <v>10</v>
      </c>
      <c r="I32">
        <f>VLOOKUP(B32,Uvazky!B:E,4,0)</f>
        <v>1</v>
      </c>
      <c r="J32" t="s">
        <v>88</v>
      </c>
      <c r="K32" t="str">
        <f>VLOOKUP(B32,Uvazky!B:D,3,0)</f>
        <v>Interné oddelenie</v>
      </c>
      <c r="L32" t="str">
        <f>VLOOKUP(B32,Uvazky!B:B,1,0)</f>
        <v>1-001-01</v>
      </c>
    </row>
    <row r="33" spans="1:12" x14ac:dyDescent="0.2">
      <c r="A33" t="s">
        <v>35</v>
      </c>
      <c r="B33" s="1" t="s">
        <v>203</v>
      </c>
      <c r="C33" s="2">
        <v>4102.2882951278734</v>
      </c>
      <c r="D33">
        <v>1</v>
      </c>
      <c r="E33" t="str">
        <f t="shared" si="0"/>
        <v>001</v>
      </c>
      <c r="F33" t="str">
        <f t="shared" si="1"/>
        <v>1-001-01_1</v>
      </c>
      <c r="G33" s="2">
        <f t="shared" si="2"/>
        <v>4102.2882951278734</v>
      </c>
      <c r="H33" s="48">
        <f>IF(D33=1,VLOOKUP(B33,Uvazky!B:G,6,0),
IF(D33=2,VLOOKUP(B33,Uvazky!B:H,7,0),
IF(D33=3,VLOOKUP(B33,Uvazky!B:I,8,0),
"Nezdrav_Personal_Alebo_Nerelevant")))</f>
        <v>8</v>
      </c>
      <c r="I33">
        <f>VLOOKUP(B33,Uvazky!B:E,4,0)</f>
        <v>1</v>
      </c>
      <c r="J33" t="s">
        <v>88</v>
      </c>
      <c r="K33" t="str">
        <f>VLOOKUP(B33,Uvazky!B:D,3,0)</f>
        <v>Interné oddelenie</v>
      </c>
      <c r="L33" t="str">
        <f>VLOOKUP(B33,Uvazky!B:B,1,0)</f>
        <v>1-001-01</v>
      </c>
    </row>
    <row r="34" spans="1:12" x14ac:dyDescent="0.2">
      <c r="A34" t="s">
        <v>36</v>
      </c>
      <c r="B34" s="1" t="s">
        <v>203</v>
      </c>
      <c r="C34" s="2">
        <v>751.30562430421469</v>
      </c>
      <c r="D34">
        <v>3</v>
      </c>
      <c r="E34" t="str">
        <f t="shared" si="0"/>
        <v>001</v>
      </c>
      <c r="F34" t="str">
        <f t="shared" si="1"/>
        <v>1-001-01_3</v>
      </c>
      <c r="G34" s="2">
        <f t="shared" si="2"/>
        <v>751.30562430421469</v>
      </c>
      <c r="H34" s="48">
        <f>IF(D34=1,VLOOKUP(B34,Uvazky!B:G,6,0),
IF(D34=2,VLOOKUP(B34,Uvazky!B:H,7,0),
IF(D34=3,VLOOKUP(B34,Uvazky!B:I,8,0),
"Nezdrav_Personal_Alebo_Nerelevant")))</f>
        <v>7</v>
      </c>
      <c r="I34">
        <f>VLOOKUP(B34,Uvazky!B:E,4,0)</f>
        <v>1</v>
      </c>
      <c r="J34" t="s">
        <v>88</v>
      </c>
      <c r="K34" t="str">
        <f>VLOOKUP(B34,Uvazky!B:D,3,0)</f>
        <v>Interné oddelenie</v>
      </c>
      <c r="L34" t="str">
        <f>VLOOKUP(B34,Uvazky!B:B,1,0)</f>
        <v>1-001-01</v>
      </c>
    </row>
    <row r="35" spans="1:12" x14ac:dyDescent="0.2">
      <c r="A35" t="s">
        <v>37</v>
      </c>
      <c r="B35" s="1" t="s">
        <v>203</v>
      </c>
      <c r="C35" s="2">
        <v>395.01519410205617</v>
      </c>
      <c r="D35">
        <v>2</v>
      </c>
      <c r="E35" t="str">
        <f t="shared" si="0"/>
        <v>001</v>
      </c>
      <c r="F35" t="str">
        <f t="shared" si="1"/>
        <v>1-001-01_2</v>
      </c>
      <c r="G35" s="2">
        <f t="shared" si="2"/>
        <v>395.01519410205617</v>
      </c>
      <c r="H35" s="48">
        <f>IF(D35=1,VLOOKUP(B35,Uvazky!B:G,6,0),
IF(D35=2,VLOOKUP(B35,Uvazky!B:H,7,0),
IF(D35=3,VLOOKUP(B35,Uvazky!B:I,8,0),
"Nezdrav_Personal_Alebo_Nerelevant")))</f>
        <v>10</v>
      </c>
      <c r="I35">
        <f>VLOOKUP(B35,Uvazky!B:E,4,0)</f>
        <v>1</v>
      </c>
      <c r="J35" t="s">
        <v>88</v>
      </c>
      <c r="K35" t="str">
        <f>VLOOKUP(B35,Uvazky!B:D,3,0)</f>
        <v>Interné oddelenie</v>
      </c>
      <c r="L35" t="str">
        <f>VLOOKUP(B35,Uvazky!B:B,1,0)</f>
        <v>1-001-01</v>
      </c>
    </row>
    <row r="36" spans="1:12" x14ac:dyDescent="0.2">
      <c r="A36" t="s">
        <v>38</v>
      </c>
      <c r="B36" s="1" t="s">
        <v>203</v>
      </c>
      <c r="C36" s="2">
        <v>174.48361552729878</v>
      </c>
      <c r="D36">
        <v>1</v>
      </c>
      <c r="E36" t="str">
        <f t="shared" si="0"/>
        <v>001</v>
      </c>
      <c r="F36" t="str">
        <f t="shared" si="1"/>
        <v>1-001-01_1</v>
      </c>
      <c r="G36" s="2">
        <f t="shared" si="2"/>
        <v>174.48361552729878</v>
      </c>
      <c r="H36" s="48">
        <f>IF(D36=1,VLOOKUP(B36,Uvazky!B:G,6,0),
IF(D36=2,VLOOKUP(B36,Uvazky!B:H,7,0),
IF(D36=3,VLOOKUP(B36,Uvazky!B:I,8,0),
"Nezdrav_Personal_Alebo_Nerelevant")))</f>
        <v>8</v>
      </c>
      <c r="I36">
        <f>VLOOKUP(B36,Uvazky!B:E,4,0)</f>
        <v>1</v>
      </c>
      <c r="J36" t="s">
        <v>88</v>
      </c>
      <c r="K36" t="str">
        <f>VLOOKUP(B36,Uvazky!B:D,3,0)</f>
        <v>Interné oddelenie</v>
      </c>
      <c r="L36" t="str">
        <f>VLOOKUP(B36,Uvazky!B:B,1,0)</f>
        <v>1-001-01</v>
      </c>
    </row>
    <row r="37" spans="1:12" x14ac:dyDescent="0.2">
      <c r="A37" t="s">
        <v>39</v>
      </c>
      <c r="B37" s="1" t="s">
        <v>203</v>
      </c>
      <c r="C37" s="2">
        <v>33.344253433120222</v>
      </c>
      <c r="D37">
        <v>1</v>
      </c>
      <c r="E37" t="str">
        <f t="shared" si="0"/>
        <v>001</v>
      </c>
      <c r="F37" t="str">
        <f t="shared" si="1"/>
        <v>1-001-01_1</v>
      </c>
      <c r="G37" s="2">
        <f t="shared" si="2"/>
        <v>33.344253433120222</v>
      </c>
      <c r="H37" s="48">
        <f>IF(D37=1,VLOOKUP(B37,Uvazky!B:G,6,0),
IF(D37=2,VLOOKUP(B37,Uvazky!B:H,7,0),
IF(D37=3,VLOOKUP(B37,Uvazky!B:I,8,0),
"Nezdrav_Personal_Alebo_Nerelevant")))</f>
        <v>8</v>
      </c>
      <c r="I37">
        <f>VLOOKUP(B37,Uvazky!B:E,4,0)</f>
        <v>1</v>
      </c>
      <c r="J37" t="s">
        <v>88</v>
      </c>
      <c r="K37" t="str">
        <f>VLOOKUP(B37,Uvazky!B:D,3,0)</f>
        <v>Interné oddelenie</v>
      </c>
      <c r="L37" t="str">
        <f>VLOOKUP(B37,Uvazky!B:B,1,0)</f>
        <v>1-001-01</v>
      </c>
    </row>
    <row r="38" spans="1:12" x14ac:dyDescent="0.2">
      <c r="A38" t="s">
        <v>40</v>
      </c>
      <c r="B38" s="1" t="s">
        <v>203</v>
      </c>
      <c r="C38" s="2">
        <v>70.002272757451166</v>
      </c>
      <c r="D38">
        <v>3</v>
      </c>
      <c r="E38" t="str">
        <f t="shared" si="0"/>
        <v>001</v>
      </c>
      <c r="F38" t="str">
        <f t="shared" si="1"/>
        <v>1-001-01_3</v>
      </c>
      <c r="G38" s="2">
        <f t="shared" si="2"/>
        <v>70.002272757451166</v>
      </c>
      <c r="H38" s="48">
        <f>IF(D38=1,VLOOKUP(B38,Uvazky!B:G,6,0),
IF(D38=2,VLOOKUP(B38,Uvazky!B:H,7,0),
IF(D38=3,VLOOKUP(B38,Uvazky!B:I,8,0),
"Nezdrav_Personal_Alebo_Nerelevant")))</f>
        <v>7</v>
      </c>
      <c r="I38">
        <f>VLOOKUP(B38,Uvazky!B:E,4,0)</f>
        <v>1</v>
      </c>
      <c r="J38" t="s">
        <v>88</v>
      </c>
      <c r="K38" t="str">
        <f>VLOOKUP(B38,Uvazky!B:D,3,0)</f>
        <v>Interné oddelenie</v>
      </c>
      <c r="L38" t="str">
        <f>VLOOKUP(B38,Uvazky!B:B,1,0)</f>
        <v>1-001-01</v>
      </c>
    </row>
    <row r="39" spans="1:12" x14ac:dyDescent="0.2">
      <c r="A39" t="s">
        <v>41</v>
      </c>
      <c r="B39" s="1" t="s">
        <v>203</v>
      </c>
      <c r="C39" s="2">
        <v>1398.8426702062427</v>
      </c>
      <c r="D39">
        <v>2</v>
      </c>
      <c r="E39" t="str">
        <f t="shared" si="0"/>
        <v>001</v>
      </c>
      <c r="F39" t="str">
        <f t="shared" si="1"/>
        <v>1-001-01_2</v>
      </c>
      <c r="G39" s="2">
        <f t="shared" si="2"/>
        <v>1398.8426702062427</v>
      </c>
      <c r="H39" s="48">
        <f>IF(D39=1,VLOOKUP(B39,Uvazky!B:G,6,0),
IF(D39=2,VLOOKUP(B39,Uvazky!B:H,7,0),
IF(D39=3,VLOOKUP(B39,Uvazky!B:I,8,0),
"Nezdrav_Personal_Alebo_Nerelevant")))</f>
        <v>10</v>
      </c>
      <c r="I39">
        <f>VLOOKUP(B39,Uvazky!B:E,4,0)</f>
        <v>1</v>
      </c>
      <c r="J39" t="s">
        <v>88</v>
      </c>
      <c r="K39" t="str">
        <f>VLOOKUP(B39,Uvazky!B:D,3,0)</f>
        <v>Interné oddelenie</v>
      </c>
      <c r="L39" t="str">
        <f>VLOOKUP(B39,Uvazky!B:B,1,0)</f>
        <v>1-001-01</v>
      </c>
    </row>
    <row r="40" spans="1:12" x14ac:dyDescent="0.2">
      <c r="A40" t="s">
        <v>4</v>
      </c>
      <c r="B40" s="1" t="s">
        <v>207</v>
      </c>
      <c r="C40" s="2">
        <v>200.12826365247591</v>
      </c>
      <c r="D40">
        <v>1</v>
      </c>
      <c r="E40" t="str">
        <f t="shared" si="0"/>
        <v>196</v>
      </c>
      <c r="F40" t="str">
        <f t="shared" si="1"/>
        <v>1-196-01_1</v>
      </c>
      <c r="G40" s="2">
        <f t="shared" si="2"/>
        <v>200.12826365247591</v>
      </c>
      <c r="H40" s="48">
        <f>IF(D40=1,VLOOKUP(B40,Uvazky!B:G,6,0),
IF(D40=2,VLOOKUP(B40,Uvazky!B:H,7,0),
IF(D40=3,VLOOKUP(B40,Uvazky!B:I,8,0),
"Nezdrav_Personal_Alebo_Nerelevant")))</f>
        <v>1.5</v>
      </c>
      <c r="I40">
        <f>VLOOKUP(B40,Uvazky!B:E,4,0)</f>
        <v>2</v>
      </c>
      <c r="J40" t="s">
        <v>88</v>
      </c>
      <c r="K40" t="str">
        <f>VLOOKUP(B40,Uvazky!B:D,3,0)</f>
        <v>JIS interná</v>
      </c>
      <c r="L40" t="str">
        <f>VLOOKUP(B40,Uvazky!B:B,1,0)</f>
        <v>1-196-01</v>
      </c>
    </row>
    <row r="41" spans="1:12" x14ac:dyDescent="0.2">
      <c r="A41" t="s">
        <v>5</v>
      </c>
      <c r="B41" s="1" t="s">
        <v>207</v>
      </c>
      <c r="C41" s="2">
        <v>121177.03259031358</v>
      </c>
      <c r="D41">
        <v>1</v>
      </c>
      <c r="E41" t="str">
        <f t="shared" si="0"/>
        <v>196</v>
      </c>
      <c r="F41" t="str">
        <f t="shared" si="1"/>
        <v>1-196-01_1</v>
      </c>
      <c r="G41" s="2">
        <f t="shared" si="2"/>
        <v>121177.03259031358</v>
      </c>
      <c r="H41" s="48">
        <f>IF(D41=1,VLOOKUP(B41,Uvazky!B:G,6,0),
IF(D41=2,VLOOKUP(B41,Uvazky!B:H,7,0),
IF(D41=3,VLOOKUP(B41,Uvazky!B:I,8,0),
"Nezdrav_Personal_Alebo_Nerelevant")))</f>
        <v>1.5</v>
      </c>
      <c r="I41">
        <f>VLOOKUP(B41,Uvazky!B:E,4,0)</f>
        <v>2</v>
      </c>
      <c r="J41" t="s">
        <v>88</v>
      </c>
      <c r="K41" t="str">
        <f>VLOOKUP(B41,Uvazky!B:D,3,0)</f>
        <v>JIS interná</v>
      </c>
      <c r="L41" t="str">
        <f>VLOOKUP(B41,Uvazky!B:B,1,0)</f>
        <v>1-196-01</v>
      </c>
    </row>
    <row r="42" spans="1:12" x14ac:dyDescent="0.2">
      <c r="A42" t="s">
        <v>6</v>
      </c>
      <c r="B42" s="1" t="s">
        <v>207</v>
      </c>
      <c r="C42" s="2">
        <v>61565.679937946414</v>
      </c>
      <c r="D42">
        <v>3</v>
      </c>
      <c r="E42" t="str">
        <f t="shared" si="0"/>
        <v>196</v>
      </c>
      <c r="F42" t="str">
        <f t="shared" si="1"/>
        <v>1-196-01_3</v>
      </c>
      <c r="G42" s="2">
        <f t="shared" si="2"/>
        <v>61565.679937946414</v>
      </c>
      <c r="H42" s="48">
        <f>IF(D42=1,VLOOKUP(B42,Uvazky!B:G,6,0),
IF(D42=2,VLOOKUP(B42,Uvazky!B:H,7,0),
IF(D42=3,VLOOKUP(B42,Uvazky!B:I,8,0),
"Nezdrav_Personal_Alebo_Nerelevant")))</f>
        <v>5.5</v>
      </c>
      <c r="I42">
        <f>VLOOKUP(B42,Uvazky!B:E,4,0)</f>
        <v>2</v>
      </c>
      <c r="J42" t="s">
        <v>88</v>
      </c>
      <c r="K42" t="str">
        <f>VLOOKUP(B42,Uvazky!B:D,3,0)</f>
        <v>JIS interná</v>
      </c>
      <c r="L42" t="str">
        <f>VLOOKUP(B42,Uvazky!B:B,1,0)</f>
        <v>1-196-01</v>
      </c>
    </row>
    <row r="43" spans="1:12" x14ac:dyDescent="0.2">
      <c r="A43" t="s">
        <v>7</v>
      </c>
      <c r="B43" s="1" t="s">
        <v>207</v>
      </c>
      <c r="C43" s="2">
        <v>148809.26603450626</v>
      </c>
      <c r="D43">
        <v>2</v>
      </c>
      <c r="E43" t="str">
        <f t="shared" si="0"/>
        <v>196</v>
      </c>
      <c r="F43" t="str">
        <f t="shared" si="1"/>
        <v>1-196-01_2</v>
      </c>
      <c r="G43" s="2">
        <f t="shared" si="2"/>
        <v>148809.26603450626</v>
      </c>
      <c r="H43" s="48">
        <f>IF(D43=1,VLOOKUP(B43,Uvazky!B:G,6,0),
IF(D43=2,VLOOKUP(B43,Uvazky!B:H,7,0),
IF(D43=3,VLOOKUP(B43,Uvazky!B:I,8,0),
"Nezdrav_Personal_Alebo_Nerelevant")))</f>
        <v>10.5</v>
      </c>
      <c r="I43">
        <f>VLOOKUP(B43,Uvazky!B:E,4,0)</f>
        <v>2</v>
      </c>
      <c r="J43" t="s">
        <v>88</v>
      </c>
      <c r="K43" t="str">
        <f>VLOOKUP(B43,Uvazky!B:D,3,0)</f>
        <v>JIS interná</v>
      </c>
      <c r="L43" t="str">
        <f>VLOOKUP(B43,Uvazky!B:B,1,0)</f>
        <v>1-196-01</v>
      </c>
    </row>
    <row r="44" spans="1:12" x14ac:dyDescent="0.2">
      <c r="A44" t="s">
        <v>8</v>
      </c>
      <c r="B44" s="1" t="s">
        <v>207</v>
      </c>
      <c r="C44" s="2">
        <v>25813.669952524655</v>
      </c>
      <c r="D44">
        <v>1</v>
      </c>
      <c r="E44" t="str">
        <f t="shared" si="0"/>
        <v>196</v>
      </c>
      <c r="F44" t="str">
        <f t="shared" si="1"/>
        <v>1-196-01_1</v>
      </c>
      <c r="G44" s="2">
        <f t="shared" si="2"/>
        <v>25813.669952524655</v>
      </c>
      <c r="H44" s="48">
        <f>IF(D44=1,VLOOKUP(B44,Uvazky!B:G,6,0),
IF(D44=2,VLOOKUP(B44,Uvazky!B:H,7,0),
IF(D44=3,VLOOKUP(B44,Uvazky!B:I,8,0),
"Nezdrav_Personal_Alebo_Nerelevant")))</f>
        <v>1.5</v>
      </c>
      <c r="I44">
        <f>VLOOKUP(B44,Uvazky!B:E,4,0)</f>
        <v>2</v>
      </c>
      <c r="J44" t="s">
        <v>88</v>
      </c>
      <c r="K44" t="str">
        <f>VLOOKUP(B44,Uvazky!B:D,3,0)</f>
        <v>JIS interná</v>
      </c>
      <c r="L44" t="str">
        <f>VLOOKUP(B44,Uvazky!B:B,1,0)</f>
        <v>1-196-01</v>
      </c>
    </row>
    <row r="45" spans="1:12" x14ac:dyDescent="0.2">
      <c r="A45" t="s">
        <v>9</v>
      </c>
      <c r="B45" s="1" t="s">
        <v>207</v>
      </c>
      <c r="C45" s="2">
        <v>7842.2830521279757</v>
      </c>
      <c r="D45">
        <v>3</v>
      </c>
      <c r="E45" t="str">
        <f t="shared" si="0"/>
        <v>196</v>
      </c>
      <c r="F45" t="str">
        <f t="shared" si="1"/>
        <v>1-196-01_3</v>
      </c>
      <c r="G45" s="2">
        <f t="shared" si="2"/>
        <v>7842.2830521279757</v>
      </c>
      <c r="H45" s="48">
        <f>IF(D45=1,VLOOKUP(B45,Uvazky!B:G,6,0),
IF(D45=2,VLOOKUP(B45,Uvazky!B:H,7,0),
IF(D45=3,VLOOKUP(B45,Uvazky!B:I,8,0),
"Nezdrav_Personal_Alebo_Nerelevant")))</f>
        <v>5.5</v>
      </c>
      <c r="I45">
        <f>VLOOKUP(B45,Uvazky!B:E,4,0)</f>
        <v>2</v>
      </c>
      <c r="J45" t="s">
        <v>88</v>
      </c>
      <c r="K45" t="str">
        <f>VLOOKUP(B45,Uvazky!B:D,3,0)</f>
        <v>JIS interná</v>
      </c>
      <c r="L45" t="str">
        <f>VLOOKUP(B45,Uvazky!B:B,1,0)</f>
        <v>1-196-01</v>
      </c>
    </row>
    <row r="46" spans="1:12" x14ac:dyDescent="0.2">
      <c r="A46" t="s">
        <v>10</v>
      </c>
      <c r="B46" s="1" t="s">
        <v>207</v>
      </c>
      <c r="C46" s="2">
        <v>9929.4669588012039</v>
      </c>
      <c r="D46">
        <v>2</v>
      </c>
      <c r="E46" t="str">
        <f t="shared" si="0"/>
        <v>196</v>
      </c>
      <c r="F46" t="str">
        <f t="shared" si="1"/>
        <v>1-196-01_2</v>
      </c>
      <c r="G46" s="2">
        <f t="shared" si="2"/>
        <v>9929.4669588012039</v>
      </c>
      <c r="H46" s="48">
        <f>IF(D46=1,VLOOKUP(B46,Uvazky!B:G,6,0),
IF(D46=2,VLOOKUP(B46,Uvazky!B:H,7,0),
IF(D46=3,VLOOKUP(B46,Uvazky!B:I,8,0),
"Nezdrav_Personal_Alebo_Nerelevant")))</f>
        <v>10.5</v>
      </c>
      <c r="I46">
        <f>VLOOKUP(B46,Uvazky!B:E,4,0)</f>
        <v>2</v>
      </c>
      <c r="J46" t="s">
        <v>88</v>
      </c>
      <c r="K46" t="str">
        <f>VLOOKUP(B46,Uvazky!B:D,3,0)</f>
        <v>JIS interná</v>
      </c>
      <c r="L46" t="str">
        <f>VLOOKUP(B46,Uvazky!B:B,1,0)</f>
        <v>1-196-01</v>
      </c>
    </row>
    <row r="47" spans="1:12" x14ac:dyDescent="0.2">
      <c r="A47" t="s">
        <v>11</v>
      </c>
      <c r="B47" s="1" t="s">
        <v>207</v>
      </c>
      <c r="C47" s="2">
        <v>21.412246888017727</v>
      </c>
      <c r="D47">
        <v>1</v>
      </c>
      <c r="E47" t="str">
        <f t="shared" si="0"/>
        <v>196</v>
      </c>
      <c r="F47" t="str">
        <f t="shared" si="1"/>
        <v>1-196-01_1</v>
      </c>
      <c r="G47" s="2">
        <f t="shared" si="2"/>
        <v>21.412246888017727</v>
      </c>
      <c r="H47" s="48">
        <f>IF(D47=1,VLOOKUP(B47,Uvazky!B:G,6,0),
IF(D47=2,VLOOKUP(B47,Uvazky!B:H,7,0),
IF(D47=3,VLOOKUP(B47,Uvazky!B:I,8,0),
"Nezdrav_Personal_Alebo_Nerelevant")))</f>
        <v>1.5</v>
      </c>
      <c r="I47">
        <f>VLOOKUP(B47,Uvazky!B:E,4,0)</f>
        <v>2</v>
      </c>
      <c r="J47" t="s">
        <v>88</v>
      </c>
      <c r="K47" t="str">
        <f>VLOOKUP(B47,Uvazky!B:D,3,0)</f>
        <v>JIS interná</v>
      </c>
      <c r="L47" t="str">
        <f>VLOOKUP(B47,Uvazky!B:B,1,0)</f>
        <v>1-196-01</v>
      </c>
    </row>
    <row r="48" spans="1:12" x14ac:dyDescent="0.2">
      <c r="A48" t="s">
        <v>12</v>
      </c>
      <c r="B48" s="1" t="s">
        <v>207</v>
      </c>
      <c r="C48" s="2">
        <v>401.46505408253273</v>
      </c>
      <c r="D48">
        <v>3</v>
      </c>
      <c r="E48" t="str">
        <f t="shared" si="0"/>
        <v>196</v>
      </c>
      <c r="F48" t="str">
        <f t="shared" si="1"/>
        <v>1-196-01_3</v>
      </c>
      <c r="G48" s="2">
        <f t="shared" si="2"/>
        <v>401.46505408253273</v>
      </c>
      <c r="H48" s="48">
        <f>IF(D48=1,VLOOKUP(B48,Uvazky!B:G,6,0),
IF(D48=2,VLOOKUP(B48,Uvazky!B:H,7,0),
IF(D48=3,VLOOKUP(B48,Uvazky!B:I,8,0),
"Nezdrav_Personal_Alebo_Nerelevant")))</f>
        <v>5.5</v>
      </c>
      <c r="I48">
        <f>VLOOKUP(B48,Uvazky!B:E,4,0)</f>
        <v>2</v>
      </c>
      <c r="J48" t="s">
        <v>88</v>
      </c>
      <c r="K48" t="str">
        <f>VLOOKUP(B48,Uvazky!B:D,3,0)</f>
        <v>JIS interná</v>
      </c>
      <c r="L48" t="str">
        <f>VLOOKUP(B48,Uvazky!B:B,1,0)</f>
        <v>1-196-01</v>
      </c>
    </row>
    <row r="49" spans="1:12" x14ac:dyDescent="0.2">
      <c r="A49" t="s">
        <v>13</v>
      </c>
      <c r="B49" s="1" t="s">
        <v>207</v>
      </c>
      <c r="C49" s="2">
        <v>3259.6869975382501</v>
      </c>
      <c r="D49">
        <v>2</v>
      </c>
      <c r="E49" t="str">
        <f t="shared" si="0"/>
        <v>196</v>
      </c>
      <c r="F49" t="str">
        <f t="shared" si="1"/>
        <v>1-196-01_2</v>
      </c>
      <c r="G49" s="2">
        <f t="shared" si="2"/>
        <v>3259.6869975382501</v>
      </c>
      <c r="H49" s="48">
        <f>IF(D49=1,VLOOKUP(B49,Uvazky!B:G,6,0),
IF(D49=2,VLOOKUP(B49,Uvazky!B:H,7,0),
IF(D49=3,VLOOKUP(B49,Uvazky!B:I,8,0),
"Nezdrav_Personal_Alebo_Nerelevant")))</f>
        <v>10.5</v>
      </c>
      <c r="I49">
        <f>VLOOKUP(B49,Uvazky!B:E,4,0)</f>
        <v>2</v>
      </c>
      <c r="J49" t="s">
        <v>88</v>
      </c>
      <c r="K49" t="str">
        <f>VLOOKUP(B49,Uvazky!B:D,3,0)</f>
        <v>JIS interná</v>
      </c>
      <c r="L49" t="str">
        <f>VLOOKUP(B49,Uvazky!B:B,1,0)</f>
        <v>1-196-01</v>
      </c>
    </row>
    <row r="50" spans="1:12" x14ac:dyDescent="0.2">
      <c r="A50" t="s">
        <v>14</v>
      </c>
      <c r="B50" s="1" t="s">
        <v>207</v>
      </c>
      <c r="C50" s="2">
        <v>15915.407842091114</v>
      </c>
      <c r="D50">
        <v>1</v>
      </c>
      <c r="E50" t="str">
        <f t="shared" si="0"/>
        <v>196</v>
      </c>
      <c r="F50" t="str">
        <f t="shared" si="1"/>
        <v>1-196-01_1</v>
      </c>
      <c r="G50" s="2">
        <f t="shared" si="2"/>
        <v>15915.407842091114</v>
      </c>
      <c r="H50" s="48">
        <f>IF(D50=1,VLOOKUP(B50,Uvazky!B:G,6,0),
IF(D50=2,VLOOKUP(B50,Uvazky!B:H,7,0),
IF(D50=3,VLOOKUP(B50,Uvazky!B:I,8,0),
"Nezdrav_Personal_Alebo_Nerelevant")))</f>
        <v>1.5</v>
      </c>
      <c r="I50">
        <f>VLOOKUP(B50,Uvazky!B:E,4,0)</f>
        <v>2</v>
      </c>
      <c r="J50" t="s">
        <v>88</v>
      </c>
      <c r="K50" t="str">
        <f>VLOOKUP(B50,Uvazky!B:D,3,0)</f>
        <v>JIS interná</v>
      </c>
      <c r="L50" t="str">
        <f>VLOOKUP(B50,Uvazky!B:B,1,0)</f>
        <v>1-196-01</v>
      </c>
    </row>
    <row r="51" spans="1:12" x14ac:dyDescent="0.2">
      <c r="A51" t="s">
        <v>15</v>
      </c>
      <c r="B51" s="1" t="s">
        <v>207</v>
      </c>
      <c r="C51" s="2">
        <v>1110.3760817252387</v>
      </c>
      <c r="D51">
        <v>3</v>
      </c>
      <c r="E51" t="str">
        <f t="shared" si="0"/>
        <v>196</v>
      </c>
      <c r="F51" t="str">
        <f t="shared" si="1"/>
        <v>1-196-01_3</v>
      </c>
      <c r="G51" s="2">
        <f t="shared" si="2"/>
        <v>1110.3760817252387</v>
      </c>
      <c r="H51" s="48">
        <f>IF(D51=1,VLOOKUP(B51,Uvazky!B:G,6,0),
IF(D51=2,VLOOKUP(B51,Uvazky!B:H,7,0),
IF(D51=3,VLOOKUP(B51,Uvazky!B:I,8,0),
"Nezdrav_Personal_Alebo_Nerelevant")))</f>
        <v>5.5</v>
      </c>
      <c r="I51">
        <f>VLOOKUP(B51,Uvazky!B:E,4,0)</f>
        <v>2</v>
      </c>
      <c r="J51" t="s">
        <v>88</v>
      </c>
      <c r="K51" t="str">
        <f>VLOOKUP(B51,Uvazky!B:D,3,0)</f>
        <v>JIS interná</v>
      </c>
      <c r="L51" t="str">
        <f>VLOOKUP(B51,Uvazky!B:B,1,0)</f>
        <v>1-196-01</v>
      </c>
    </row>
    <row r="52" spans="1:12" x14ac:dyDescent="0.2">
      <c r="A52" t="s">
        <v>16</v>
      </c>
      <c r="B52" s="1" t="s">
        <v>207</v>
      </c>
      <c r="C52" s="2">
        <v>32165.981183445365</v>
      </c>
      <c r="D52">
        <v>2</v>
      </c>
      <c r="E52" t="str">
        <f t="shared" si="0"/>
        <v>196</v>
      </c>
      <c r="F52" t="str">
        <f t="shared" si="1"/>
        <v>1-196-01_2</v>
      </c>
      <c r="G52" s="2">
        <f t="shared" si="2"/>
        <v>32165.981183445365</v>
      </c>
      <c r="H52" s="48">
        <f>IF(D52=1,VLOOKUP(B52,Uvazky!B:G,6,0),
IF(D52=2,VLOOKUP(B52,Uvazky!B:H,7,0),
IF(D52=3,VLOOKUP(B52,Uvazky!B:I,8,0),
"Nezdrav_Personal_Alebo_Nerelevant")))</f>
        <v>10.5</v>
      </c>
      <c r="I52">
        <f>VLOOKUP(B52,Uvazky!B:E,4,0)</f>
        <v>2</v>
      </c>
      <c r="J52" t="s">
        <v>88</v>
      </c>
      <c r="K52" t="str">
        <f>VLOOKUP(B52,Uvazky!B:D,3,0)</f>
        <v>JIS interná</v>
      </c>
      <c r="L52" t="str">
        <f>VLOOKUP(B52,Uvazky!B:B,1,0)</f>
        <v>1-196-01</v>
      </c>
    </row>
    <row r="53" spans="1:12" x14ac:dyDescent="0.2">
      <c r="A53" t="s">
        <v>17</v>
      </c>
      <c r="B53" s="1" t="s">
        <v>207</v>
      </c>
      <c r="C53" s="2">
        <v>1370.9864555441379</v>
      </c>
      <c r="D53">
        <v>1</v>
      </c>
      <c r="E53" t="str">
        <f t="shared" si="0"/>
        <v>196</v>
      </c>
      <c r="F53" t="str">
        <f t="shared" si="1"/>
        <v>1-196-01_1</v>
      </c>
      <c r="G53" s="2">
        <f t="shared" si="2"/>
        <v>1370.9864555441379</v>
      </c>
      <c r="H53" s="48">
        <f>IF(D53=1,VLOOKUP(B53,Uvazky!B:G,6,0),
IF(D53=2,VLOOKUP(B53,Uvazky!B:H,7,0),
IF(D53=3,VLOOKUP(B53,Uvazky!B:I,8,0),
"Nezdrav_Personal_Alebo_Nerelevant")))</f>
        <v>1.5</v>
      </c>
      <c r="I53">
        <f>VLOOKUP(B53,Uvazky!B:E,4,0)</f>
        <v>2</v>
      </c>
      <c r="J53" t="s">
        <v>88</v>
      </c>
      <c r="K53" t="str">
        <f>VLOOKUP(B53,Uvazky!B:D,3,0)</f>
        <v>JIS interná</v>
      </c>
      <c r="L53" t="str">
        <f>VLOOKUP(B53,Uvazky!B:B,1,0)</f>
        <v>1-196-01</v>
      </c>
    </row>
    <row r="54" spans="1:12" x14ac:dyDescent="0.2">
      <c r="A54" t="s">
        <v>18</v>
      </c>
      <c r="B54" s="1" t="s">
        <v>207</v>
      </c>
      <c r="C54" s="2">
        <v>106.59094402933583</v>
      </c>
      <c r="D54">
        <v>3</v>
      </c>
      <c r="E54" t="str">
        <f t="shared" si="0"/>
        <v>196</v>
      </c>
      <c r="F54" t="str">
        <f t="shared" si="1"/>
        <v>1-196-01_3</v>
      </c>
      <c r="G54" s="2">
        <f t="shared" si="2"/>
        <v>106.59094402933583</v>
      </c>
      <c r="H54" s="48">
        <f>IF(D54=1,VLOOKUP(B54,Uvazky!B:G,6,0),
IF(D54=2,VLOOKUP(B54,Uvazky!B:H,7,0),
IF(D54=3,VLOOKUP(B54,Uvazky!B:I,8,0),
"Nezdrav_Personal_Alebo_Nerelevant")))</f>
        <v>5.5</v>
      </c>
      <c r="I54">
        <f>VLOOKUP(B54,Uvazky!B:E,4,0)</f>
        <v>2</v>
      </c>
      <c r="J54" t="s">
        <v>88</v>
      </c>
      <c r="K54" t="str">
        <f>VLOOKUP(B54,Uvazky!B:D,3,0)</f>
        <v>JIS interná</v>
      </c>
      <c r="L54" t="str">
        <f>VLOOKUP(B54,Uvazky!B:B,1,0)</f>
        <v>1-196-01</v>
      </c>
    </row>
    <row r="55" spans="1:12" x14ac:dyDescent="0.2">
      <c r="A55" t="s">
        <v>19</v>
      </c>
      <c r="B55" s="1" t="s">
        <v>207</v>
      </c>
      <c r="C55" s="2">
        <v>606.30709692462005</v>
      </c>
      <c r="D55">
        <v>2</v>
      </c>
      <c r="E55" t="str">
        <f t="shared" si="0"/>
        <v>196</v>
      </c>
      <c r="F55" t="str">
        <f t="shared" si="1"/>
        <v>1-196-01_2</v>
      </c>
      <c r="G55" s="2">
        <f t="shared" si="2"/>
        <v>606.30709692462005</v>
      </c>
      <c r="H55" s="48">
        <f>IF(D55=1,VLOOKUP(B55,Uvazky!B:G,6,0),
IF(D55=2,VLOOKUP(B55,Uvazky!B:H,7,0),
IF(D55=3,VLOOKUP(B55,Uvazky!B:I,8,0),
"Nezdrav_Personal_Alebo_Nerelevant")))</f>
        <v>10.5</v>
      </c>
      <c r="I55">
        <f>VLOOKUP(B55,Uvazky!B:E,4,0)</f>
        <v>2</v>
      </c>
      <c r="J55" t="s">
        <v>88</v>
      </c>
      <c r="K55" t="str">
        <f>VLOOKUP(B55,Uvazky!B:D,3,0)</f>
        <v>JIS interná</v>
      </c>
      <c r="L55" t="str">
        <f>VLOOKUP(B55,Uvazky!B:B,1,0)</f>
        <v>1-196-01</v>
      </c>
    </row>
    <row r="56" spans="1:12" x14ac:dyDescent="0.2">
      <c r="A56" t="s">
        <v>20</v>
      </c>
      <c r="B56" s="1" t="s">
        <v>207</v>
      </c>
      <c r="C56" s="2">
        <v>326.26407772042432</v>
      </c>
      <c r="D56">
        <v>1</v>
      </c>
      <c r="E56" t="str">
        <f t="shared" si="0"/>
        <v>196</v>
      </c>
      <c r="F56" t="str">
        <f t="shared" si="1"/>
        <v>1-196-01_1</v>
      </c>
      <c r="G56" s="2">
        <f t="shared" si="2"/>
        <v>326.26407772042432</v>
      </c>
      <c r="H56" s="48">
        <f>IF(D56=1,VLOOKUP(B56,Uvazky!B:G,6,0),
IF(D56=2,VLOOKUP(B56,Uvazky!B:H,7,0),
IF(D56=3,VLOOKUP(B56,Uvazky!B:I,8,0),
"Nezdrav_Personal_Alebo_Nerelevant")))</f>
        <v>1.5</v>
      </c>
      <c r="I56">
        <f>VLOOKUP(B56,Uvazky!B:E,4,0)</f>
        <v>2</v>
      </c>
      <c r="J56" t="s">
        <v>88</v>
      </c>
      <c r="K56" t="str">
        <f>VLOOKUP(B56,Uvazky!B:D,3,0)</f>
        <v>JIS interná</v>
      </c>
      <c r="L56" t="str">
        <f>VLOOKUP(B56,Uvazky!B:B,1,0)</f>
        <v>1-196-01</v>
      </c>
    </row>
    <row r="57" spans="1:12" x14ac:dyDescent="0.2">
      <c r="A57" t="s">
        <v>21</v>
      </c>
      <c r="B57" s="1" t="s">
        <v>207</v>
      </c>
      <c r="C57" s="2">
        <v>360.60868842084028</v>
      </c>
      <c r="D57">
        <v>3</v>
      </c>
      <c r="E57" t="str">
        <f t="shared" si="0"/>
        <v>196</v>
      </c>
      <c r="F57" t="str">
        <f t="shared" si="1"/>
        <v>1-196-01_3</v>
      </c>
      <c r="G57" s="2">
        <f t="shared" si="2"/>
        <v>360.60868842084028</v>
      </c>
      <c r="H57" s="48">
        <f>IF(D57=1,VLOOKUP(B57,Uvazky!B:G,6,0),
IF(D57=2,VLOOKUP(B57,Uvazky!B:H,7,0),
IF(D57=3,VLOOKUP(B57,Uvazky!B:I,8,0),
"Nezdrav_Personal_Alebo_Nerelevant")))</f>
        <v>5.5</v>
      </c>
      <c r="I57">
        <f>VLOOKUP(B57,Uvazky!B:E,4,0)</f>
        <v>2</v>
      </c>
      <c r="J57" t="s">
        <v>88</v>
      </c>
      <c r="K57" t="str">
        <f>VLOOKUP(B57,Uvazky!B:D,3,0)</f>
        <v>JIS interná</v>
      </c>
      <c r="L57" t="str">
        <f>VLOOKUP(B57,Uvazky!B:B,1,0)</f>
        <v>1-196-01</v>
      </c>
    </row>
    <row r="58" spans="1:12" x14ac:dyDescent="0.2">
      <c r="A58" t="s">
        <v>22</v>
      </c>
      <c r="B58" s="1" t="s">
        <v>207</v>
      </c>
      <c r="C58" s="2">
        <v>14.180984933983876</v>
      </c>
      <c r="D58">
        <v>2</v>
      </c>
      <c r="E58" t="str">
        <f t="shared" si="0"/>
        <v>196</v>
      </c>
      <c r="F58" t="str">
        <f t="shared" si="1"/>
        <v>1-196-01_2</v>
      </c>
      <c r="G58" s="2">
        <f t="shared" si="2"/>
        <v>14.180984933983876</v>
      </c>
      <c r="H58" s="48">
        <f>IF(D58=1,VLOOKUP(B58,Uvazky!B:G,6,0),
IF(D58=2,VLOOKUP(B58,Uvazky!B:H,7,0),
IF(D58=3,VLOOKUP(B58,Uvazky!B:I,8,0),
"Nezdrav_Personal_Alebo_Nerelevant")))</f>
        <v>10.5</v>
      </c>
      <c r="I58">
        <f>VLOOKUP(B58,Uvazky!B:E,4,0)</f>
        <v>2</v>
      </c>
      <c r="J58" t="s">
        <v>88</v>
      </c>
      <c r="K58" t="str">
        <f>VLOOKUP(B58,Uvazky!B:D,3,0)</f>
        <v>JIS interná</v>
      </c>
      <c r="L58" t="str">
        <f>VLOOKUP(B58,Uvazky!B:B,1,0)</f>
        <v>1-196-01</v>
      </c>
    </row>
    <row r="59" spans="1:12" x14ac:dyDescent="0.2">
      <c r="A59" t="s">
        <v>23</v>
      </c>
      <c r="B59" s="1" t="s">
        <v>207</v>
      </c>
      <c r="C59" s="2">
        <v>1389.9279543873583</v>
      </c>
      <c r="D59">
        <v>1</v>
      </c>
      <c r="E59" t="str">
        <f t="shared" si="0"/>
        <v>196</v>
      </c>
      <c r="F59" t="str">
        <f t="shared" si="1"/>
        <v>1-196-01_1</v>
      </c>
      <c r="G59" s="2">
        <f t="shared" si="2"/>
        <v>1389.9279543873583</v>
      </c>
      <c r="H59" s="48">
        <f>IF(D59=1,VLOOKUP(B59,Uvazky!B:G,6,0),
IF(D59=2,VLOOKUP(B59,Uvazky!B:H,7,0),
IF(D59=3,VLOOKUP(B59,Uvazky!B:I,8,0),
"Nezdrav_Personal_Alebo_Nerelevant")))</f>
        <v>1.5</v>
      </c>
      <c r="I59">
        <f>VLOOKUP(B59,Uvazky!B:E,4,0)</f>
        <v>2</v>
      </c>
      <c r="J59" t="s">
        <v>88</v>
      </c>
      <c r="K59" t="str">
        <f>VLOOKUP(B59,Uvazky!B:D,3,0)</f>
        <v>JIS interná</v>
      </c>
      <c r="L59" t="str">
        <f>VLOOKUP(B59,Uvazky!B:B,1,0)</f>
        <v>1-196-01</v>
      </c>
    </row>
    <row r="60" spans="1:12" x14ac:dyDescent="0.2">
      <c r="A60" t="s">
        <v>24</v>
      </c>
      <c r="B60" s="1" t="s">
        <v>207</v>
      </c>
      <c r="C60" s="2">
        <v>430.80268914972294</v>
      </c>
      <c r="D60">
        <v>3</v>
      </c>
      <c r="E60" t="str">
        <f t="shared" si="0"/>
        <v>196</v>
      </c>
      <c r="F60" t="str">
        <f t="shared" si="1"/>
        <v>1-196-01_3</v>
      </c>
      <c r="G60" s="2">
        <f t="shared" si="2"/>
        <v>430.80268914972294</v>
      </c>
      <c r="H60" s="48">
        <f>IF(D60=1,VLOOKUP(B60,Uvazky!B:G,6,0),
IF(D60=2,VLOOKUP(B60,Uvazky!B:H,7,0),
IF(D60=3,VLOOKUP(B60,Uvazky!B:I,8,0),
"Nezdrav_Personal_Alebo_Nerelevant")))</f>
        <v>5.5</v>
      </c>
      <c r="I60">
        <f>VLOOKUP(B60,Uvazky!B:E,4,0)</f>
        <v>2</v>
      </c>
      <c r="J60" t="s">
        <v>88</v>
      </c>
      <c r="K60" t="str">
        <f>VLOOKUP(B60,Uvazky!B:D,3,0)</f>
        <v>JIS interná</v>
      </c>
      <c r="L60" t="str">
        <f>VLOOKUP(B60,Uvazky!B:B,1,0)</f>
        <v>1-196-01</v>
      </c>
    </row>
    <row r="61" spans="1:12" x14ac:dyDescent="0.2">
      <c r="A61" t="s">
        <v>25</v>
      </c>
      <c r="B61" s="1" t="s">
        <v>207</v>
      </c>
      <c r="C61" s="2">
        <v>439.29076143219692</v>
      </c>
      <c r="D61">
        <v>2</v>
      </c>
      <c r="E61" t="str">
        <f t="shared" si="0"/>
        <v>196</v>
      </c>
      <c r="F61" t="str">
        <f t="shared" si="1"/>
        <v>1-196-01_2</v>
      </c>
      <c r="G61" s="2">
        <f t="shared" si="2"/>
        <v>439.29076143219692</v>
      </c>
      <c r="H61" s="48">
        <f>IF(D61=1,VLOOKUP(B61,Uvazky!B:G,6,0),
IF(D61=2,VLOOKUP(B61,Uvazky!B:H,7,0),
IF(D61=3,VLOOKUP(B61,Uvazky!B:I,8,0),
"Nezdrav_Personal_Alebo_Nerelevant")))</f>
        <v>10.5</v>
      </c>
      <c r="I61">
        <f>VLOOKUP(B61,Uvazky!B:E,4,0)</f>
        <v>2</v>
      </c>
      <c r="J61" t="s">
        <v>88</v>
      </c>
      <c r="K61" t="str">
        <f>VLOOKUP(B61,Uvazky!B:D,3,0)</f>
        <v>JIS interná</v>
      </c>
      <c r="L61" t="str">
        <f>VLOOKUP(B61,Uvazky!B:B,1,0)</f>
        <v>1-196-01</v>
      </c>
    </row>
    <row r="62" spans="1:12" x14ac:dyDescent="0.2">
      <c r="A62" t="s">
        <v>26</v>
      </c>
      <c r="B62" s="1" t="s">
        <v>207</v>
      </c>
      <c r="C62" s="2">
        <v>9398.3902936597206</v>
      </c>
      <c r="D62">
        <v>1</v>
      </c>
      <c r="E62" t="str">
        <f t="shared" si="0"/>
        <v>196</v>
      </c>
      <c r="F62" t="str">
        <f t="shared" si="1"/>
        <v>1-196-01_1</v>
      </c>
      <c r="G62" s="2">
        <f t="shared" si="2"/>
        <v>9398.3902936597206</v>
      </c>
      <c r="H62" s="48">
        <f>IF(D62=1,VLOOKUP(B62,Uvazky!B:G,6,0),
IF(D62=2,VLOOKUP(B62,Uvazky!B:H,7,0),
IF(D62=3,VLOOKUP(B62,Uvazky!B:I,8,0),
"Nezdrav_Personal_Alebo_Nerelevant")))</f>
        <v>1.5</v>
      </c>
      <c r="I62">
        <f>VLOOKUP(B62,Uvazky!B:E,4,0)</f>
        <v>2</v>
      </c>
      <c r="J62" t="s">
        <v>88</v>
      </c>
      <c r="K62" t="str">
        <f>VLOOKUP(B62,Uvazky!B:D,3,0)</f>
        <v>JIS interná</v>
      </c>
      <c r="L62" t="str">
        <f>VLOOKUP(B62,Uvazky!B:B,1,0)</f>
        <v>1-196-01</v>
      </c>
    </row>
    <row r="63" spans="1:12" x14ac:dyDescent="0.2">
      <c r="A63" t="s">
        <v>27</v>
      </c>
      <c r="B63" s="1" t="s">
        <v>207</v>
      </c>
      <c r="C63" s="2">
        <v>2905.264459612129</v>
      </c>
      <c r="D63">
        <v>3</v>
      </c>
      <c r="E63" t="str">
        <f t="shared" si="0"/>
        <v>196</v>
      </c>
      <c r="F63" t="str">
        <f t="shared" si="1"/>
        <v>1-196-01_3</v>
      </c>
      <c r="G63" s="2">
        <f t="shared" si="2"/>
        <v>2905.264459612129</v>
      </c>
      <c r="H63" s="48">
        <f>IF(D63=1,VLOOKUP(B63,Uvazky!B:G,6,0),
IF(D63=2,VLOOKUP(B63,Uvazky!B:H,7,0),
IF(D63=3,VLOOKUP(B63,Uvazky!B:I,8,0),
"Nezdrav_Personal_Alebo_Nerelevant")))</f>
        <v>5.5</v>
      </c>
      <c r="I63">
        <f>VLOOKUP(B63,Uvazky!B:E,4,0)</f>
        <v>2</v>
      </c>
      <c r="J63" t="s">
        <v>88</v>
      </c>
      <c r="K63" t="str">
        <f>VLOOKUP(B63,Uvazky!B:D,3,0)</f>
        <v>JIS interná</v>
      </c>
      <c r="L63" t="str">
        <f>VLOOKUP(B63,Uvazky!B:B,1,0)</f>
        <v>1-196-01</v>
      </c>
    </row>
    <row r="64" spans="1:12" x14ac:dyDescent="0.2">
      <c r="A64" t="s">
        <v>28</v>
      </c>
      <c r="B64" s="1" t="s">
        <v>207</v>
      </c>
      <c r="C64" s="2">
        <v>7925.9819156322428</v>
      </c>
      <c r="D64">
        <v>2</v>
      </c>
      <c r="E64" t="str">
        <f t="shared" si="0"/>
        <v>196</v>
      </c>
      <c r="F64" t="str">
        <f t="shared" si="1"/>
        <v>1-196-01_2</v>
      </c>
      <c r="G64" s="2">
        <f t="shared" si="2"/>
        <v>7925.9819156322428</v>
      </c>
      <c r="H64" s="48">
        <f>IF(D64=1,VLOOKUP(B64,Uvazky!B:G,6,0),
IF(D64=2,VLOOKUP(B64,Uvazky!B:H,7,0),
IF(D64=3,VLOOKUP(B64,Uvazky!B:I,8,0),
"Nezdrav_Personal_Alebo_Nerelevant")))</f>
        <v>10.5</v>
      </c>
      <c r="I64">
        <f>VLOOKUP(B64,Uvazky!B:E,4,0)</f>
        <v>2</v>
      </c>
      <c r="J64" t="s">
        <v>88</v>
      </c>
      <c r="K64" t="str">
        <f>VLOOKUP(B64,Uvazky!B:D,3,0)</f>
        <v>JIS interná</v>
      </c>
      <c r="L64" t="str">
        <f>VLOOKUP(B64,Uvazky!B:B,1,0)</f>
        <v>1-196-01</v>
      </c>
    </row>
    <row r="65" spans="1:12" x14ac:dyDescent="0.2">
      <c r="A65" t="s">
        <v>29</v>
      </c>
      <c r="B65" s="1" t="s">
        <v>207</v>
      </c>
      <c r="C65" s="2">
        <v>742.03213267612591</v>
      </c>
      <c r="D65">
        <v>1</v>
      </c>
      <c r="E65" t="str">
        <f t="shared" si="0"/>
        <v>196</v>
      </c>
      <c r="F65" t="str">
        <f t="shared" si="1"/>
        <v>1-196-01_1</v>
      </c>
      <c r="G65" s="2">
        <f t="shared" si="2"/>
        <v>742.03213267612591</v>
      </c>
      <c r="H65" s="48">
        <f>IF(D65=1,VLOOKUP(B65,Uvazky!B:G,6,0),
IF(D65=2,VLOOKUP(B65,Uvazky!B:H,7,0),
IF(D65=3,VLOOKUP(B65,Uvazky!B:I,8,0),
"Nezdrav_Personal_Alebo_Nerelevant")))</f>
        <v>1.5</v>
      </c>
      <c r="I65">
        <f>VLOOKUP(B65,Uvazky!B:E,4,0)</f>
        <v>2</v>
      </c>
      <c r="J65" t="s">
        <v>88</v>
      </c>
      <c r="K65" t="str">
        <f>VLOOKUP(B65,Uvazky!B:D,3,0)</f>
        <v>JIS interná</v>
      </c>
      <c r="L65" t="str">
        <f>VLOOKUP(B65,Uvazky!B:B,1,0)</f>
        <v>1-196-01</v>
      </c>
    </row>
    <row r="66" spans="1:12" x14ac:dyDescent="0.2">
      <c r="A66" t="s">
        <v>30</v>
      </c>
      <c r="B66" s="1" t="s">
        <v>207</v>
      </c>
      <c r="C66" s="2">
        <v>295.56854361309922</v>
      </c>
      <c r="D66">
        <v>3</v>
      </c>
      <c r="E66" t="str">
        <f t="shared" ref="E66:E129" si="3">MID(B66,3,3)</f>
        <v>196</v>
      </c>
      <c r="F66" t="str">
        <f t="shared" ref="F66:F129" si="4">B66&amp;"_"&amp;D66</f>
        <v>1-196-01_3</v>
      </c>
      <c r="G66" s="2">
        <f t="shared" ref="G66:G129" si="5">C66</f>
        <v>295.56854361309922</v>
      </c>
      <c r="H66" s="48">
        <f>IF(D66=1,VLOOKUP(B66,Uvazky!B:G,6,0),
IF(D66=2,VLOOKUP(B66,Uvazky!B:H,7,0),
IF(D66=3,VLOOKUP(B66,Uvazky!B:I,8,0),
"Nezdrav_Personal_Alebo_Nerelevant")))</f>
        <v>5.5</v>
      </c>
      <c r="I66">
        <f>VLOOKUP(B66,Uvazky!B:E,4,0)</f>
        <v>2</v>
      </c>
      <c r="J66" t="s">
        <v>88</v>
      </c>
      <c r="K66" t="str">
        <f>VLOOKUP(B66,Uvazky!B:D,3,0)</f>
        <v>JIS interná</v>
      </c>
      <c r="L66" t="str">
        <f>VLOOKUP(B66,Uvazky!B:B,1,0)</f>
        <v>1-196-01</v>
      </c>
    </row>
    <row r="67" spans="1:12" x14ac:dyDescent="0.2">
      <c r="A67" t="s">
        <v>31</v>
      </c>
      <c r="B67" s="1" t="s">
        <v>207</v>
      </c>
      <c r="C67" s="2">
        <v>295.14939447518111</v>
      </c>
      <c r="D67">
        <v>2</v>
      </c>
      <c r="E67" t="str">
        <f t="shared" si="3"/>
        <v>196</v>
      </c>
      <c r="F67" t="str">
        <f t="shared" si="4"/>
        <v>1-196-01_2</v>
      </c>
      <c r="G67" s="2">
        <f t="shared" si="5"/>
        <v>295.14939447518111</v>
      </c>
      <c r="H67" s="48">
        <f>IF(D67=1,VLOOKUP(B67,Uvazky!B:G,6,0),
IF(D67=2,VLOOKUP(B67,Uvazky!B:H,7,0),
IF(D67=3,VLOOKUP(B67,Uvazky!B:I,8,0),
"Nezdrav_Personal_Alebo_Nerelevant")))</f>
        <v>10.5</v>
      </c>
      <c r="I67">
        <f>VLOOKUP(B67,Uvazky!B:E,4,0)</f>
        <v>2</v>
      </c>
      <c r="J67" t="s">
        <v>88</v>
      </c>
      <c r="K67" t="str">
        <f>VLOOKUP(B67,Uvazky!B:D,3,0)</f>
        <v>JIS interná</v>
      </c>
      <c r="L67" t="str">
        <f>VLOOKUP(B67,Uvazky!B:B,1,0)</f>
        <v>1-196-01</v>
      </c>
    </row>
    <row r="68" spans="1:12" x14ac:dyDescent="0.2">
      <c r="A68" t="s">
        <v>32</v>
      </c>
      <c r="B68" s="1" t="s">
        <v>207</v>
      </c>
      <c r="C68" s="2">
        <v>99.054839918059002</v>
      </c>
      <c r="D68">
        <v>1</v>
      </c>
      <c r="E68" t="str">
        <f t="shared" si="3"/>
        <v>196</v>
      </c>
      <c r="F68" t="str">
        <f t="shared" si="4"/>
        <v>1-196-01_1</v>
      </c>
      <c r="G68" s="2">
        <f t="shared" si="5"/>
        <v>99.054839918059002</v>
      </c>
      <c r="H68" s="48">
        <f>IF(D68=1,VLOOKUP(B68,Uvazky!B:G,6,0),
IF(D68=2,VLOOKUP(B68,Uvazky!B:H,7,0),
IF(D68=3,VLOOKUP(B68,Uvazky!B:I,8,0),
"Nezdrav_Personal_Alebo_Nerelevant")))</f>
        <v>1.5</v>
      </c>
      <c r="I68">
        <f>VLOOKUP(B68,Uvazky!B:E,4,0)</f>
        <v>2</v>
      </c>
      <c r="J68" t="s">
        <v>88</v>
      </c>
      <c r="K68" t="str">
        <f>VLOOKUP(B68,Uvazky!B:D,3,0)</f>
        <v>JIS interná</v>
      </c>
      <c r="L68" t="str">
        <f>VLOOKUP(B68,Uvazky!B:B,1,0)</f>
        <v>1-196-01</v>
      </c>
    </row>
    <row r="69" spans="1:12" x14ac:dyDescent="0.2">
      <c r="A69" t="s">
        <v>33</v>
      </c>
      <c r="B69" s="1" t="s">
        <v>207</v>
      </c>
      <c r="C69" s="2">
        <v>414.69785333250263</v>
      </c>
      <c r="D69">
        <v>3</v>
      </c>
      <c r="E69" t="str">
        <f t="shared" si="3"/>
        <v>196</v>
      </c>
      <c r="F69" t="str">
        <f t="shared" si="4"/>
        <v>1-196-01_3</v>
      </c>
      <c r="G69" s="2">
        <f t="shared" si="5"/>
        <v>414.69785333250263</v>
      </c>
      <c r="H69" s="48">
        <f>IF(D69=1,VLOOKUP(B69,Uvazky!B:G,6,0),
IF(D69=2,VLOOKUP(B69,Uvazky!B:H,7,0),
IF(D69=3,VLOOKUP(B69,Uvazky!B:I,8,0),
"Nezdrav_Personal_Alebo_Nerelevant")))</f>
        <v>5.5</v>
      </c>
      <c r="I69">
        <f>VLOOKUP(B69,Uvazky!B:E,4,0)</f>
        <v>2</v>
      </c>
      <c r="J69" t="s">
        <v>88</v>
      </c>
      <c r="K69" t="str">
        <f>VLOOKUP(B69,Uvazky!B:D,3,0)</f>
        <v>JIS interná</v>
      </c>
      <c r="L69" t="str">
        <f>VLOOKUP(B69,Uvazky!B:B,1,0)</f>
        <v>1-196-01</v>
      </c>
    </row>
    <row r="70" spans="1:12" x14ac:dyDescent="0.2">
      <c r="A70" t="s">
        <v>34</v>
      </c>
      <c r="B70" s="1" t="s">
        <v>207</v>
      </c>
      <c r="C70" s="2">
        <v>1229.7879335881476</v>
      </c>
      <c r="D70">
        <v>2</v>
      </c>
      <c r="E70" t="str">
        <f t="shared" si="3"/>
        <v>196</v>
      </c>
      <c r="F70" t="str">
        <f t="shared" si="4"/>
        <v>1-196-01_2</v>
      </c>
      <c r="G70" s="2">
        <f t="shared" si="5"/>
        <v>1229.7879335881476</v>
      </c>
      <c r="H70" s="48">
        <f>IF(D70=1,VLOOKUP(B70,Uvazky!B:G,6,0),
IF(D70=2,VLOOKUP(B70,Uvazky!B:H,7,0),
IF(D70=3,VLOOKUP(B70,Uvazky!B:I,8,0),
"Nezdrav_Personal_Alebo_Nerelevant")))</f>
        <v>10.5</v>
      </c>
      <c r="I70">
        <f>VLOOKUP(B70,Uvazky!B:E,4,0)</f>
        <v>2</v>
      </c>
      <c r="J70" t="s">
        <v>88</v>
      </c>
      <c r="K70" t="str">
        <f>VLOOKUP(B70,Uvazky!B:D,3,0)</f>
        <v>JIS interná</v>
      </c>
      <c r="L70" t="str">
        <f>VLOOKUP(B70,Uvazky!B:B,1,0)</f>
        <v>1-196-01</v>
      </c>
    </row>
    <row r="71" spans="1:12" x14ac:dyDescent="0.2">
      <c r="A71" t="s">
        <v>35</v>
      </c>
      <c r="B71" s="1" t="s">
        <v>207</v>
      </c>
      <c r="C71" s="2">
        <v>54.347272124848452</v>
      </c>
      <c r="D71">
        <v>1</v>
      </c>
      <c r="E71" t="str">
        <f t="shared" si="3"/>
        <v>196</v>
      </c>
      <c r="F71" t="str">
        <f t="shared" si="4"/>
        <v>1-196-01_1</v>
      </c>
      <c r="G71" s="2">
        <f t="shared" si="5"/>
        <v>54.347272124848452</v>
      </c>
      <c r="H71" s="48">
        <f>IF(D71=1,VLOOKUP(B71,Uvazky!B:G,6,0),
IF(D71=2,VLOOKUP(B71,Uvazky!B:H,7,0),
IF(D71=3,VLOOKUP(B71,Uvazky!B:I,8,0),
"Nezdrav_Personal_Alebo_Nerelevant")))</f>
        <v>1.5</v>
      </c>
      <c r="I71">
        <f>VLOOKUP(B71,Uvazky!B:E,4,0)</f>
        <v>2</v>
      </c>
      <c r="J71" t="s">
        <v>88</v>
      </c>
      <c r="K71" t="str">
        <f>VLOOKUP(B71,Uvazky!B:D,3,0)</f>
        <v>JIS interná</v>
      </c>
      <c r="L71" t="str">
        <f>VLOOKUP(B71,Uvazky!B:B,1,0)</f>
        <v>1-196-01</v>
      </c>
    </row>
    <row r="72" spans="1:12" x14ac:dyDescent="0.2">
      <c r="A72" t="s">
        <v>36</v>
      </c>
      <c r="B72" s="1" t="s">
        <v>207</v>
      </c>
      <c r="C72" s="2">
        <v>362.57884578904668</v>
      </c>
      <c r="D72">
        <v>3</v>
      </c>
      <c r="E72" t="str">
        <f t="shared" si="3"/>
        <v>196</v>
      </c>
      <c r="F72" t="str">
        <f t="shared" si="4"/>
        <v>1-196-01_3</v>
      </c>
      <c r="G72" s="2">
        <f t="shared" si="5"/>
        <v>362.57884578904668</v>
      </c>
      <c r="H72" s="48">
        <f>IF(D72=1,VLOOKUP(B72,Uvazky!B:G,6,0),
IF(D72=2,VLOOKUP(B72,Uvazky!B:H,7,0),
IF(D72=3,VLOOKUP(B72,Uvazky!B:I,8,0),
"Nezdrav_Personal_Alebo_Nerelevant")))</f>
        <v>5.5</v>
      </c>
      <c r="I72">
        <f>VLOOKUP(B72,Uvazky!B:E,4,0)</f>
        <v>2</v>
      </c>
      <c r="J72" t="s">
        <v>88</v>
      </c>
      <c r="K72" t="str">
        <f>VLOOKUP(B72,Uvazky!B:D,3,0)</f>
        <v>JIS interná</v>
      </c>
      <c r="L72" t="str">
        <f>VLOOKUP(B72,Uvazky!B:B,1,0)</f>
        <v>1-196-01</v>
      </c>
    </row>
    <row r="73" spans="1:12" x14ac:dyDescent="0.2">
      <c r="A73" t="s">
        <v>37</v>
      </c>
      <c r="B73" s="1" t="s">
        <v>207</v>
      </c>
      <c r="C73" s="2">
        <v>481.1432609305221</v>
      </c>
      <c r="D73">
        <v>2</v>
      </c>
      <c r="E73" t="str">
        <f t="shared" si="3"/>
        <v>196</v>
      </c>
      <c r="F73" t="str">
        <f t="shared" si="4"/>
        <v>1-196-01_2</v>
      </c>
      <c r="G73" s="2">
        <f t="shared" si="5"/>
        <v>481.1432609305221</v>
      </c>
      <c r="H73" s="48">
        <f>IF(D73=1,VLOOKUP(B73,Uvazky!B:G,6,0),
IF(D73=2,VLOOKUP(B73,Uvazky!B:H,7,0),
IF(D73=3,VLOOKUP(B73,Uvazky!B:I,8,0),
"Nezdrav_Personal_Alebo_Nerelevant")))</f>
        <v>10.5</v>
      </c>
      <c r="I73">
        <f>VLOOKUP(B73,Uvazky!B:E,4,0)</f>
        <v>2</v>
      </c>
      <c r="J73" t="s">
        <v>88</v>
      </c>
      <c r="K73" t="str">
        <f>VLOOKUP(B73,Uvazky!B:D,3,0)</f>
        <v>JIS interná</v>
      </c>
      <c r="L73" t="str">
        <f>VLOOKUP(B73,Uvazky!B:B,1,0)</f>
        <v>1-196-01</v>
      </c>
    </row>
    <row r="74" spans="1:12" x14ac:dyDescent="0.2">
      <c r="A74" t="s">
        <v>38</v>
      </c>
      <c r="B74" s="1" t="s">
        <v>207</v>
      </c>
      <c r="C74" s="2">
        <v>30.512153570990822</v>
      </c>
      <c r="D74">
        <v>1</v>
      </c>
      <c r="E74" t="str">
        <f t="shared" si="3"/>
        <v>196</v>
      </c>
      <c r="F74" t="str">
        <f t="shared" si="4"/>
        <v>1-196-01_1</v>
      </c>
      <c r="G74" s="2">
        <f t="shared" si="5"/>
        <v>30.512153570990822</v>
      </c>
      <c r="H74" s="48">
        <f>IF(D74=1,VLOOKUP(B74,Uvazky!B:G,6,0),
IF(D74=2,VLOOKUP(B74,Uvazky!B:H,7,0),
IF(D74=3,VLOOKUP(B74,Uvazky!B:I,8,0),
"Nezdrav_Personal_Alebo_Nerelevant")))</f>
        <v>1.5</v>
      </c>
      <c r="I74">
        <f>VLOOKUP(B74,Uvazky!B:E,4,0)</f>
        <v>2</v>
      </c>
      <c r="J74" t="s">
        <v>88</v>
      </c>
      <c r="K74" t="str">
        <f>VLOOKUP(B74,Uvazky!B:D,3,0)</f>
        <v>JIS interná</v>
      </c>
      <c r="L74" t="str">
        <f>VLOOKUP(B74,Uvazky!B:B,1,0)</f>
        <v>1-196-01</v>
      </c>
    </row>
    <row r="75" spans="1:12" x14ac:dyDescent="0.2">
      <c r="A75" t="s">
        <v>40</v>
      </c>
      <c r="B75" s="1" t="s">
        <v>207</v>
      </c>
      <c r="C75" s="2">
        <v>14.462051614207054</v>
      </c>
      <c r="D75">
        <v>3</v>
      </c>
      <c r="E75" t="str">
        <f t="shared" si="3"/>
        <v>196</v>
      </c>
      <c r="F75" t="str">
        <f t="shared" si="4"/>
        <v>1-196-01_3</v>
      </c>
      <c r="G75" s="2">
        <f t="shared" si="5"/>
        <v>14.462051614207054</v>
      </c>
      <c r="H75" s="48">
        <f>IF(D75=1,VLOOKUP(B75,Uvazky!B:G,6,0),
IF(D75=2,VLOOKUP(B75,Uvazky!B:H,7,0),
IF(D75=3,VLOOKUP(B75,Uvazky!B:I,8,0),
"Nezdrav_Personal_Alebo_Nerelevant")))</f>
        <v>5.5</v>
      </c>
      <c r="I75">
        <f>VLOOKUP(B75,Uvazky!B:E,4,0)</f>
        <v>2</v>
      </c>
      <c r="J75" t="s">
        <v>88</v>
      </c>
      <c r="K75" t="str">
        <f>VLOOKUP(B75,Uvazky!B:D,3,0)</f>
        <v>JIS interná</v>
      </c>
      <c r="L75" t="str">
        <f>VLOOKUP(B75,Uvazky!B:B,1,0)</f>
        <v>1-196-01</v>
      </c>
    </row>
    <row r="76" spans="1:12" x14ac:dyDescent="0.2">
      <c r="A76" t="s">
        <v>41</v>
      </c>
      <c r="B76" s="1" t="s">
        <v>207</v>
      </c>
      <c r="C76" s="2">
        <v>1231.2710154853673</v>
      </c>
      <c r="D76">
        <v>2</v>
      </c>
      <c r="E76" t="str">
        <f t="shared" si="3"/>
        <v>196</v>
      </c>
      <c r="F76" t="str">
        <f t="shared" si="4"/>
        <v>1-196-01_2</v>
      </c>
      <c r="G76" s="2">
        <f t="shared" si="5"/>
        <v>1231.2710154853673</v>
      </c>
      <c r="H76" s="48">
        <f>IF(D76=1,VLOOKUP(B76,Uvazky!B:G,6,0),
IF(D76=2,VLOOKUP(B76,Uvazky!B:H,7,0),
IF(D76=3,VLOOKUP(B76,Uvazky!B:I,8,0),
"Nezdrav_Personal_Alebo_Nerelevant")))</f>
        <v>10.5</v>
      </c>
      <c r="I76">
        <f>VLOOKUP(B76,Uvazky!B:E,4,0)</f>
        <v>2</v>
      </c>
      <c r="J76" t="s">
        <v>88</v>
      </c>
      <c r="K76" t="str">
        <f>VLOOKUP(B76,Uvazky!B:D,3,0)</f>
        <v>JIS interná</v>
      </c>
      <c r="L76" t="str">
        <f>VLOOKUP(B76,Uvazky!B:B,1,0)</f>
        <v>1-196-01</v>
      </c>
    </row>
    <row r="77" spans="1:12" x14ac:dyDescent="0.2">
      <c r="A77" t="s">
        <v>4</v>
      </c>
      <c r="B77" s="1" t="s">
        <v>205</v>
      </c>
      <c r="C77" s="2">
        <v>1508.7508916538509</v>
      </c>
      <c r="D77">
        <v>1</v>
      </c>
      <c r="E77" t="str">
        <f t="shared" si="3"/>
        <v>007</v>
      </c>
      <c r="F77" t="str">
        <f t="shared" si="4"/>
        <v>1-007-01_1</v>
      </c>
      <c r="G77" s="2">
        <f t="shared" si="5"/>
        <v>1508.7508916538509</v>
      </c>
      <c r="H77" s="48">
        <f>IF(D77=1,VLOOKUP(B77,Uvazky!B:G,6,0),
IF(D77=2,VLOOKUP(B77,Uvazky!B:H,7,0),
IF(D77=3,VLOOKUP(B77,Uvazky!B:I,8,0),
"Nezdrav_Personal_Alebo_Nerelevant")))</f>
        <v>5</v>
      </c>
      <c r="I77">
        <f>VLOOKUP(B77,Uvazky!B:E,4,0)</f>
        <v>1</v>
      </c>
      <c r="J77" t="s">
        <v>88</v>
      </c>
      <c r="K77" t="str">
        <f>VLOOKUP(B77,Uvazky!B:D,3,0)</f>
        <v>Detské oddelenie</v>
      </c>
      <c r="L77" t="str">
        <f>VLOOKUP(B77,Uvazky!B:B,1,0)</f>
        <v>1-007-01</v>
      </c>
    </row>
    <row r="78" spans="1:12" x14ac:dyDescent="0.2">
      <c r="A78" t="s">
        <v>5</v>
      </c>
      <c r="B78" s="1" t="s">
        <v>205</v>
      </c>
      <c r="C78" s="2">
        <v>32893.116506776343</v>
      </c>
      <c r="D78">
        <v>1</v>
      </c>
      <c r="E78" t="str">
        <f t="shared" si="3"/>
        <v>007</v>
      </c>
      <c r="F78" t="str">
        <f t="shared" si="4"/>
        <v>1-007-01_1</v>
      </c>
      <c r="G78" s="2">
        <f t="shared" si="5"/>
        <v>32893.116506776343</v>
      </c>
      <c r="H78" s="48">
        <f>IF(D78=1,VLOOKUP(B78,Uvazky!B:G,6,0),
IF(D78=2,VLOOKUP(B78,Uvazky!B:H,7,0),
IF(D78=3,VLOOKUP(B78,Uvazky!B:I,8,0),
"Nezdrav_Personal_Alebo_Nerelevant")))</f>
        <v>5</v>
      </c>
      <c r="I78">
        <f>VLOOKUP(B78,Uvazky!B:E,4,0)</f>
        <v>1</v>
      </c>
      <c r="J78" t="s">
        <v>88</v>
      </c>
      <c r="K78" t="str">
        <f>VLOOKUP(B78,Uvazky!B:D,3,0)</f>
        <v>Detské oddelenie</v>
      </c>
      <c r="L78" t="str">
        <f>VLOOKUP(B78,Uvazky!B:B,1,0)</f>
        <v>1-007-01</v>
      </c>
    </row>
    <row r="79" spans="1:12" x14ac:dyDescent="0.2">
      <c r="A79" t="s">
        <v>6</v>
      </c>
      <c r="B79" s="1" t="s">
        <v>205</v>
      </c>
      <c r="C79" s="2">
        <v>20389.973840738447</v>
      </c>
      <c r="D79">
        <v>3</v>
      </c>
      <c r="E79" t="str">
        <f t="shared" si="3"/>
        <v>007</v>
      </c>
      <c r="F79" t="str">
        <f t="shared" si="4"/>
        <v>1-007-01_3</v>
      </c>
      <c r="G79" s="2">
        <f t="shared" si="5"/>
        <v>20389.973840738447</v>
      </c>
      <c r="H79" s="48">
        <f>IF(D79=1,VLOOKUP(B79,Uvazky!B:G,6,0),
IF(D79=2,VLOOKUP(B79,Uvazky!B:H,7,0),
IF(D79=3,VLOOKUP(B79,Uvazky!B:I,8,0),
"Nezdrav_Personal_Alebo_Nerelevant")))</f>
        <v>3</v>
      </c>
      <c r="I79">
        <f>VLOOKUP(B79,Uvazky!B:E,4,0)</f>
        <v>1</v>
      </c>
      <c r="J79" t="s">
        <v>88</v>
      </c>
      <c r="K79" t="str">
        <f>VLOOKUP(B79,Uvazky!B:D,3,0)</f>
        <v>Detské oddelenie</v>
      </c>
      <c r="L79" t="str">
        <f>VLOOKUP(B79,Uvazky!B:B,1,0)</f>
        <v>1-007-01</v>
      </c>
    </row>
    <row r="80" spans="1:12" x14ac:dyDescent="0.2">
      <c r="A80" t="s">
        <v>7</v>
      </c>
      <c r="B80" s="1" t="s">
        <v>205</v>
      </c>
      <c r="C80" s="2">
        <v>333010.02854859497</v>
      </c>
      <c r="D80">
        <v>2</v>
      </c>
      <c r="E80" t="str">
        <f t="shared" si="3"/>
        <v>007</v>
      </c>
      <c r="F80" t="str">
        <f t="shared" si="4"/>
        <v>1-007-01_2</v>
      </c>
      <c r="G80" s="2">
        <f t="shared" si="5"/>
        <v>333010.02854859497</v>
      </c>
      <c r="H80" s="48">
        <f>IF(D80=1,VLOOKUP(B80,Uvazky!B:G,6,0),
IF(D80=2,VLOOKUP(B80,Uvazky!B:H,7,0),
IF(D80=3,VLOOKUP(B80,Uvazky!B:I,8,0),
"Nezdrav_Personal_Alebo_Nerelevant")))</f>
        <v>4</v>
      </c>
      <c r="I80">
        <f>VLOOKUP(B80,Uvazky!B:E,4,0)</f>
        <v>1</v>
      </c>
      <c r="J80" t="s">
        <v>88</v>
      </c>
      <c r="K80" t="str">
        <f>VLOOKUP(B80,Uvazky!B:D,3,0)</f>
        <v>Detské oddelenie</v>
      </c>
      <c r="L80" t="str">
        <f>VLOOKUP(B80,Uvazky!B:B,1,0)</f>
        <v>1-007-01</v>
      </c>
    </row>
    <row r="81" spans="1:12" x14ac:dyDescent="0.2">
      <c r="A81" t="s">
        <v>8</v>
      </c>
      <c r="B81" s="1" t="s">
        <v>205</v>
      </c>
      <c r="C81" s="2">
        <v>4820.1157229679729</v>
      </c>
      <c r="D81">
        <v>1</v>
      </c>
      <c r="E81" t="str">
        <f t="shared" si="3"/>
        <v>007</v>
      </c>
      <c r="F81" t="str">
        <f t="shared" si="4"/>
        <v>1-007-01_1</v>
      </c>
      <c r="G81" s="2">
        <f t="shared" si="5"/>
        <v>4820.1157229679729</v>
      </c>
      <c r="H81" s="48">
        <f>IF(D81=1,VLOOKUP(B81,Uvazky!B:G,6,0),
IF(D81=2,VLOOKUP(B81,Uvazky!B:H,7,0),
IF(D81=3,VLOOKUP(B81,Uvazky!B:I,8,0),
"Nezdrav_Personal_Alebo_Nerelevant")))</f>
        <v>5</v>
      </c>
      <c r="I81">
        <f>VLOOKUP(B81,Uvazky!B:E,4,0)</f>
        <v>1</v>
      </c>
      <c r="J81" t="s">
        <v>88</v>
      </c>
      <c r="K81" t="str">
        <f>VLOOKUP(B81,Uvazky!B:D,3,0)</f>
        <v>Detské oddelenie</v>
      </c>
      <c r="L81" t="str">
        <f>VLOOKUP(B81,Uvazky!B:B,1,0)</f>
        <v>1-007-01</v>
      </c>
    </row>
    <row r="82" spans="1:12" x14ac:dyDescent="0.2">
      <c r="A82" t="s">
        <v>9</v>
      </c>
      <c r="B82" s="1" t="s">
        <v>205</v>
      </c>
      <c r="C82" s="2">
        <v>5930.9479741710829</v>
      </c>
      <c r="D82">
        <v>3</v>
      </c>
      <c r="E82" t="str">
        <f t="shared" si="3"/>
        <v>007</v>
      </c>
      <c r="F82" t="str">
        <f t="shared" si="4"/>
        <v>1-007-01_3</v>
      </c>
      <c r="G82" s="2">
        <f t="shared" si="5"/>
        <v>5930.9479741710829</v>
      </c>
      <c r="H82" s="48">
        <f>IF(D82=1,VLOOKUP(B82,Uvazky!B:G,6,0),
IF(D82=2,VLOOKUP(B82,Uvazky!B:H,7,0),
IF(D82=3,VLOOKUP(B82,Uvazky!B:I,8,0),
"Nezdrav_Personal_Alebo_Nerelevant")))</f>
        <v>3</v>
      </c>
      <c r="I82">
        <f>VLOOKUP(B82,Uvazky!B:E,4,0)</f>
        <v>1</v>
      </c>
      <c r="J82" t="s">
        <v>88</v>
      </c>
      <c r="K82" t="str">
        <f>VLOOKUP(B82,Uvazky!B:D,3,0)</f>
        <v>Detské oddelenie</v>
      </c>
      <c r="L82" t="str">
        <f>VLOOKUP(B82,Uvazky!B:B,1,0)</f>
        <v>1-007-01</v>
      </c>
    </row>
    <row r="83" spans="1:12" x14ac:dyDescent="0.2">
      <c r="A83" t="s">
        <v>10</v>
      </c>
      <c r="B83" s="1" t="s">
        <v>205</v>
      </c>
      <c r="C83" s="2">
        <v>17583.22661008194</v>
      </c>
      <c r="D83">
        <v>2</v>
      </c>
      <c r="E83" t="str">
        <f t="shared" si="3"/>
        <v>007</v>
      </c>
      <c r="F83" t="str">
        <f t="shared" si="4"/>
        <v>1-007-01_2</v>
      </c>
      <c r="G83" s="2">
        <f t="shared" si="5"/>
        <v>17583.22661008194</v>
      </c>
      <c r="H83" s="48">
        <f>IF(D83=1,VLOOKUP(B83,Uvazky!B:G,6,0),
IF(D83=2,VLOOKUP(B83,Uvazky!B:H,7,0),
IF(D83=3,VLOOKUP(B83,Uvazky!B:I,8,0),
"Nezdrav_Personal_Alebo_Nerelevant")))</f>
        <v>4</v>
      </c>
      <c r="I83">
        <f>VLOOKUP(B83,Uvazky!B:E,4,0)</f>
        <v>1</v>
      </c>
      <c r="J83" t="s">
        <v>88</v>
      </c>
      <c r="K83" t="str">
        <f>VLOOKUP(B83,Uvazky!B:D,3,0)</f>
        <v>Detské oddelenie</v>
      </c>
      <c r="L83" t="str">
        <f>VLOOKUP(B83,Uvazky!B:B,1,0)</f>
        <v>1-007-01</v>
      </c>
    </row>
    <row r="84" spans="1:12" x14ac:dyDescent="0.2">
      <c r="A84" t="s">
        <v>11</v>
      </c>
      <c r="B84" s="1" t="s">
        <v>205</v>
      </c>
      <c r="C84" s="2">
        <v>6577.1324398591887</v>
      </c>
      <c r="D84">
        <v>1</v>
      </c>
      <c r="E84" t="str">
        <f t="shared" si="3"/>
        <v>007</v>
      </c>
      <c r="F84" t="str">
        <f t="shared" si="4"/>
        <v>1-007-01_1</v>
      </c>
      <c r="G84" s="2">
        <f t="shared" si="5"/>
        <v>6577.1324398591887</v>
      </c>
      <c r="H84" s="48">
        <f>IF(D84=1,VLOOKUP(B84,Uvazky!B:G,6,0),
IF(D84=2,VLOOKUP(B84,Uvazky!B:H,7,0),
IF(D84=3,VLOOKUP(B84,Uvazky!B:I,8,0),
"Nezdrav_Personal_Alebo_Nerelevant")))</f>
        <v>5</v>
      </c>
      <c r="I84">
        <f>VLOOKUP(B84,Uvazky!B:E,4,0)</f>
        <v>1</v>
      </c>
      <c r="J84" t="s">
        <v>88</v>
      </c>
      <c r="K84" t="str">
        <f>VLOOKUP(B84,Uvazky!B:D,3,0)</f>
        <v>Detské oddelenie</v>
      </c>
      <c r="L84" t="str">
        <f>VLOOKUP(B84,Uvazky!B:B,1,0)</f>
        <v>1-007-01</v>
      </c>
    </row>
    <row r="85" spans="1:12" x14ac:dyDescent="0.2">
      <c r="A85" t="s">
        <v>12</v>
      </c>
      <c r="B85" s="1" t="s">
        <v>205</v>
      </c>
      <c r="C85" s="2">
        <v>806.39701134864845</v>
      </c>
      <c r="D85">
        <v>3</v>
      </c>
      <c r="E85" t="str">
        <f t="shared" si="3"/>
        <v>007</v>
      </c>
      <c r="F85" t="str">
        <f t="shared" si="4"/>
        <v>1-007-01_3</v>
      </c>
      <c r="G85" s="2">
        <f t="shared" si="5"/>
        <v>806.39701134864845</v>
      </c>
      <c r="H85" s="48">
        <f>IF(D85=1,VLOOKUP(B85,Uvazky!B:G,6,0),
IF(D85=2,VLOOKUP(B85,Uvazky!B:H,7,0),
IF(D85=3,VLOOKUP(B85,Uvazky!B:I,8,0),
"Nezdrav_Personal_Alebo_Nerelevant")))</f>
        <v>3</v>
      </c>
      <c r="I85">
        <f>VLOOKUP(B85,Uvazky!B:E,4,0)</f>
        <v>1</v>
      </c>
      <c r="J85" t="s">
        <v>88</v>
      </c>
      <c r="K85" t="str">
        <f>VLOOKUP(B85,Uvazky!B:D,3,0)</f>
        <v>Detské oddelenie</v>
      </c>
      <c r="L85" t="str">
        <f>VLOOKUP(B85,Uvazky!B:B,1,0)</f>
        <v>1-007-01</v>
      </c>
    </row>
    <row r="86" spans="1:12" x14ac:dyDescent="0.2">
      <c r="A86" t="s">
        <v>13</v>
      </c>
      <c r="B86" s="1" t="s">
        <v>205</v>
      </c>
      <c r="C86" s="2">
        <v>4283.6808537539173</v>
      </c>
      <c r="D86">
        <v>2</v>
      </c>
      <c r="E86" t="str">
        <f t="shared" si="3"/>
        <v>007</v>
      </c>
      <c r="F86" t="str">
        <f t="shared" si="4"/>
        <v>1-007-01_2</v>
      </c>
      <c r="G86" s="2">
        <f t="shared" si="5"/>
        <v>4283.6808537539173</v>
      </c>
      <c r="H86" s="48">
        <f>IF(D86=1,VLOOKUP(B86,Uvazky!B:G,6,0),
IF(D86=2,VLOOKUP(B86,Uvazky!B:H,7,0),
IF(D86=3,VLOOKUP(B86,Uvazky!B:I,8,0),
"Nezdrav_Personal_Alebo_Nerelevant")))</f>
        <v>4</v>
      </c>
      <c r="I86">
        <f>VLOOKUP(B86,Uvazky!B:E,4,0)</f>
        <v>1</v>
      </c>
      <c r="J86" t="s">
        <v>88</v>
      </c>
      <c r="K86" t="str">
        <f>VLOOKUP(B86,Uvazky!B:D,3,0)</f>
        <v>Detské oddelenie</v>
      </c>
      <c r="L86" t="str">
        <f>VLOOKUP(B86,Uvazky!B:B,1,0)</f>
        <v>1-007-01</v>
      </c>
    </row>
    <row r="87" spans="1:12" x14ac:dyDescent="0.2">
      <c r="A87" t="s">
        <v>14</v>
      </c>
      <c r="B87" s="1" t="s">
        <v>205</v>
      </c>
      <c r="C87" s="2">
        <v>45845.893950522528</v>
      </c>
      <c r="D87">
        <v>1</v>
      </c>
      <c r="E87" t="str">
        <f t="shared" si="3"/>
        <v>007</v>
      </c>
      <c r="F87" t="str">
        <f t="shared" si="4"/>
        <v>1-007-01_1</v>
      </c>
      <c r="G87" s="2">
        <f t="shared" si="5"/>
        <v>45845.893950522528</v>
      </c>
      <c r="H87" s="48">
        <f>IF(D87=1,VLOOKUP(B87,Uvazky!B:G,6,0),
IF(D87=2,VLOOKUP(B87,Uvazky!B:H,7,0),
IF(D87=3,VLOOKUP(B87,Uvazky!B:I,8,0),
"Nezdrav_Personal_Alebo_Nerelevant")))</f>
        <v>5</v>
      </c>
      <c r="I87">
        <f>VLOOKUP(B87,Uvazky!B:E,4,0)</f>
        <v>1</v>
      </c>
      <c r="J87" t="s">
        <v>88</v>
      </c>
      <c r="K87" t="str">
        <f>VLOOKUP(B87,Uvazky!B:D,3,0)</f>
        <v>Detské oddelenie</v>
      </c>
      <c r="L87" t="str">
        <f>VLOOKUP(B87,Uvazky!B:B,1,0)</f>
        <v>1-007-01</v>
      </c>
    </row>
    <row r="88" spans="1:12" x14ac:dyDescent="0.2">
      <c r="A88" t="s">
        <v>15</v>
      </c>
      <c r="B88" s="1" t="s">
        <v>205</v>
      </c>
      <c r="C88" s="2">
        <v>1879.8359478110096</v>
      </c>
      <c r="D88">
        <v>3</v>
      </c>
      <c r="E88" t="str">
        <f t="shared" si="3"/>
        <v>007</v>
      </c>
      <c r="F88" t="str">
        <f t="shared" si="4"/>
        <v>1-007-01_3</v>
      </c>
      <c r="G88" s="2">
        <f t="shared" si="5"/>
        <v>1879.8359478110096</v>
      </c>
      <c r="H88" s="48">
        <f>IF(D88=1,VLOOKUP(B88,Uvazky!B:G,6,0),
IF(D88=2,VLOOKUP(B88,Uvazky!B:H,7,0),
IF(D88=3,VLOOKUP(B88,Uvazky!B:I,8,0),
"Nezdrav_Personal_Alebo_Nerelevant")))</f>
        <v>3</v>
      </c>
      <c r="I88">
        <f>VLOOKUP(B88,Uvazky!B:E,4,0)</f>
        <v>1</v>
      </c>
      <c r="J88" t="s">
        <v>88</v>
      </c>
      <c r="K88" t="str">
        <f>VLOOKUP(B88,Uvazky!B:D,3,0)</f>
        <v>Detské oddelenie</v>
      </c>
      <c r="L88" t="str">
        <f>VLOOKUP(B88,Uvazky!B:B,1,0)</f>
        <v>1-007-01</v>
      </c>
    </row>
    <row r="89" spans="1:12" x14ac:dyDescent="0.2">
      <c r="A89" t="s">
        <v>16</v>
      </c>
      <c r="B89" s="1" t="s">
        <v>205</v>
      </c>
      <c r="C89" s="2">
        <v>5388.5743983300417</v>
      </c>
      <c r="D89">
        <v>2</v>
      </c>
      <c r="E89" t="str">
        <f t="shared" si="3"/>
        <v>007</v>
      </c>
      <c r="F89" t="str">
        <f t="shared" si="4"/>
        <v>1-007-01_2</v>
      </c>
      <c r="G89" s="2">
        <f t="shared" si="5"/>
        <v>5388.5743983300417</v>
      </c>
      <c r="H89" s="48">
        <f>IF(D89=1,VLOOKUP(B89,Uvazky!B:G,6,0),
IF(D89=2,VLOOKUP(B89,Uvazky!B:H,7,0),
IF(D89=3,VLOOKUP(B89,Uvazky!B:I,8,0),
"Nezdrav_Personal_Alebo_Nerelevant")))</f>
        <v>4</v>
      </c>
      <c r="I89">
        <f>VLOOKUP(B89,Uvazky!B:E,4,0)</f>
        <v>1</v>
      </c>
      <c r="J89" t="s">
        <v>88</v>
      </c>
      <c r="K89" t="str">
        <f>VLOOKUP(B89,Uvazky!B:D,3,0)</f>
        <v>Detské oddelenie</v>
      </c>
      <c r="L89" t="str">
        <f>VLOOKUP(B89,Uvazky!B:B,1,0)</f>
        <v>1-007-01</v>
      </c>
    </row>
    <row r="90" spans="1:12" x14ac:dyDescent="0.2">
      <c r="A90" t="s">
        <v>17</v>
      </c>
      <c r="B90" s="1" t="s">
        <v>205</v>
      </c>
      <c r="C90" s="2">
        <v>340.8705572944508</v>
      </c>
      <c r="D90">
        <v>1</v>
      </c>
      <c r="E90" t="str">
        <f t="shared" si="3"/>
        <v>007</v>
      </c>
      <c r="F90" t="str">
        <f t="shared" si="4"/>
        <v>1-007-01_1</v>
      </c>
      <c r="G90" s="2">
        <f t="shared" si="5"/>
        <v>340.8705572944508</v>
      </c>
      <c r="H90" s="48">
        <f>IF(D90=1,VLOOKUP(B90,Uvazky!B:G,6,0),
IF(D90=2,VLOOKUP(B90,Uvazky!B:H,7,0),
IF(D90=3,VLOOKUP(B90,Uvazky!B:I,8,0),
"Nezdrav_Personal_Alebo_Nerelevant")))</f>
        <v>5</v>
      </c>
      <c r="I90">
        <f>VLOOKUP(B90,Uvazky!B:E,4,0)</f>
        <v>1</v>
      </c>
      <c r="J90" t="s">
        <v>88</v>
      </c>
      <c r="K90" t="str">
        <f>VLOOKUP(B90,Uvazky!B:D,3,0)</f>
        <v>Detské oddelenie</v>
      </c>
      <c r="L90" t="str">
        <f>VLOOKUP(B90,Uvazky!B:B,1,0)</f>
        <v>1-007-01</v>
      </c>
    </row>
    <row r="91" spans="1:12" x14ac:dyDescent="0.2">
      <c r="A91" t="s">
        <v>18</v>
      </c>
      <c r="B91" s="1" t="s">
        <v>205</v>
      </c>
      <c r="C91" s="2">
        <v>168.2787245102069</v>
      </c>
      <c r="D91">
        <v>3</v>
      </c>
      <c r="E91" t="str">
        <f t="shared" si="3"/>
        <v>007</v>
      </c>
      <c r="F91" t="str">
        <f t="shared" si="4"/>
        <v>1-007-01_3</v>
      </c>
      <c r="G91" s="2">
        <f t="shared" si="5"/>
        <v>168.2787245102069</v>
      </c>
      <c r="H91" s="48">
        <f>IF(D91=1,VLOOKUP(B91,Uvazky!B:G,6,0),
IF(D91=2,VLOOKUP(B91,Uvazky!B:H,7,0),
IF(D91=3,VLOOKUP(B91,Uvazky!B:I,8,0),
"Nezdrav_Personal_Alebo_Nerelevant")))</f>
        <v>3</v>
      </c>
      <c r="I91">
        <f>VLOOKUP(B91,Uvazky!B:E,4,0)</f>
        <v>1</v>
      </c>
      <c r="J91" t="s">
        <v>88</v>
      </c>
      <c r="K91" t="str">
        <f>VLOOKUP(B91,Uvazky!B:D,3,0)</f>
        <v>Detské oddelenie</v>
      </c>
      <c r="L91" t="str">
        <f>VLOOKUP(B91,Uvazky!B:B,1,0)</f>
        <v>1-007-01</v>
      </c>
    </row>
    <row r="92" spans="1:12" x14ac:dyDescent="0.2">
      <c r="A92" t="s">
        <v>19</v>
      </c>
      <c r="B92" s="1" t="s">
        <v>205</v>
      </c>
      <c r="C92" s="2">
        <v>174.77623972549992</v>
      </c>
      <c r="D92">
        <v>2</v>
      </c>
      <c r="E92" t="str">
        <f t="shared" si="3"/>
        <v>007</v>
      </c>
      <c r="F92" t="str">
        <f t="shared" si="4"/>
        <v>1-007-01_2</v>
      </c>
      <c r="G92" s="2">
        <f t="shared" si="5"/>
        <v>174.77623972549992</v>
      </c>
      <c r="H92" s="48">
        <f>IF(D92=1,VLOOKUP(B92,Uvazky!B:G,6,0),
IF(D92=2,VLOOKUP(B92,Uvazky!B:H,7,0),
IF(D92=3,VLOOKUP(B92,Uvazky!B:I,8,0),
"Nezdrav_Personal_Alebo_Nerelevant")))</f>
        <v>4</v>
      </c>
      <c r="I92">
        <f>VLOOKUP(B92,Uvazky!B:E,4,0)</f>
        <v>1</v>
      </c>
      <c r="J92" t="s">
        <v>88</v>
      </c>
      <c r="K92" t="str">
        <f>VLOOKUP(B92,Uvazky!B:D,3,0)</f>
        <v>Detské oddelenie</v>
      </c>
      <c r="L92" t="str">
        <f>VLOOKUP(B92,Uvazky!B:B,1,0)</f>
        <v>1-007-01</v>
      </c>
    </row>
    <row r="93" spans="1:12" x14ac:dyDescent="0.2">
      <c r="A93" t="s">
        <v>20</v>
      </c>
      <c r="B93" s="1" t="s">
        <v>205</v>
      </c>
      <c r="C93" s="2">
        <v>940.48200358081181</v>
      </c>
      <c r="D93">
        <v>1</v>
      </c>
      <c r="E93" t="str">
        <f t="shared" si="3"/>
        <v>007</v>
      </c>
      <c r="F93" t="str">
        <f t="shared" si="4"/>
        <v>1-007-01_1</v>
      </c>
      <c r="G93" s="2">
        <f t="shared" si="5"/>
        <v>940.48200358081181</v>
      </c>
      <c r="H93" s="48">
        <f>IF(D93=1,VLOOKUP(B93,Uvazky!B:G,6,0),
IF(D93=2,VLOOKUP(B93,Uvazky!B:H,7,0),
IF(D93=3,VLOOKUP(B93,Uvazky!B:I,8,0),
"Nezdrav_Personal_Alebo_Nerelevant")))</f>
        <v>5</v>
      </c>
      <c r="I93">
        <f>VLOOKUP(B93,Uvazky!B:E,4,0)</f>
        <v>1</v>
      </c>
      <c r="J93" t="s">
        <v>88</v>
      </c>
      <c r="K93" t="str">
        <f>VLOOKUP(B93,Uvazky!B:D,3,0)</f>
        <v>Detské oddelenie</v>
      </c>
      <c r="L93" t="str">
        <f>VLOOKUP(B93,Uvazky!B:B,1,0)</f>
        <v>1-007-01</v>
      </c>
    </row>
    <row r="94" spans="1:12" x14ac:dyDescent="0.2">
      <c r="A94" t="s">
        <v>21</v>
      </c>
      <c r="B94" s="1" t="s">
        <v>205</v>
      </c>
      <c r="C94" s="2">
        <v>1120.9515686128268</v>
      </c>
      <c r="D94">
        <v>3</v>
      </c>
      <c r="E94" t="str">
        <f t="shared" si="3"/>
        <v>007</v>
      </c>
      <c r="F94" t="str">
        <f t="shared" si="4"/>
        <v>1-007-01_3</v>
      </c>
      <c r="G94" s="2">
        <f t="shared" si="5"/>
        <v>1120.9515686128268</v>
      </c>
      <c r="H94" s="48">
        <f>IF(D94=1,VLOOKUP(B94,Uvazky!B:G,6,0),
IF(D94=2,VLOOKUP(B94,Uvazky!B:H,7,0),
IF(D94=3,VLOOKUP(B94,Uvazky!B:I,8,0),
"Nezdrav_Personal_Alebo_Nerelevant")))</f>
        <v>3</v>
      </c>
      <c r="I94">
        <f>VLOOKUP(B94,Uvazky!B:E,4,0)</f>
        <v>1</v>
      </c>
      <c r="J94" t="s">
        <v>88</v>
      </c>
      <c r="K94" t="str">
        <f>VLOOKUP(B94,Uvazky!B:D,3,0)</f>
        <v>Detské oddelenie</v>
      </c>
      <c r="L94" t="str">
        <f>VLOOKUP(B94,Uvazky!B:B,1,0)</f>
        <v>1-007-01</v>
      </c>
    </row>
    <row r="95" spans="1:12" x14ac:dyDescent="0.2">
      <c r="A95" t="s">
        <v>22</v>
      </c>
      <c r="B95" s="1" t="s">
        <v>205</v>
      </c>
      <c r="C95" s="2">
        <v>2433.2098298094352</v>
      </c>
      <c r="D95">
        <v>2</v>
      </c>
      <c r="E95" t="str">
        <f t="shared" si="3"/>
        <v>007</v>
      </c>
      <c r="F95" t="str">
        <f t="shared" si="4"/>
        <v>1-007-01_2</v>
      </c>
      <c r="G95" s="2">
        <f t="shared" si="5"/>
        <v>2433.2098298094352</v>
      </c>
      <c r="H95" s="48">
        <f>IF(D95=1,VLOOKUP(B95,Uvazky!B:G,6,0),
IF(D95=2,VLOOKUP(B95,Uvazky!B:H,7,0),
IF(D95=3,VLOOKUP(B95,Uvazky!B:I,8,0),
"Nezdrav_Personal_Alebo_Nerelevant")))</f>
        <v>4</v>
      </c>
      <c r="I95">
        <f>VLOOKUP(B95,Uvazky!B:E,4,0)</f>
        <v>1</v>
      </c>
      <c r="J95" t="s">
        <v>88</v>
      </c>
      <c r="K95" t="str">
        <f>VLOOKUP(B95,Uvazky!B:D,3,0)</f>
        <v>Detské oddelenie</v>
      </c>
      <c r="L95" t="str">
        <f>VLOOKUP(B95,Uvazky!B:B,1,0)</f>
        <v>1-007-01</v>
      </c>
    </row>
    <row r="96" spans="1:12" x14ac:dyDescent="0.2">
      <c r="A96" t="s">
        <v>23</v>
      </c>
      <c r="B96" s="1" t="s">
        <v>205</v>
      </c>
      <c r="C96" s="2">
        <v>2723.6826925059522</v>
      </c>
      <c r="D96">
        <v>1</v>
      </c>
      <c r="E96" t="str">
        <f t="shared" si="3"/>
        <v>007</v>
      </c>
      <c r="F96" t="str">
        <f t="shared" si="4"/>
        <v>1-007-01_1</v>
      </c>
      <c r="G96" s="2">
        <f t="shared" si="5"/>
        <v>2723.6826925059522</v>
      </c>
      <c r="H96" s="48">
        <f>IF(D96=1,VLOOKUP(B96,Uvazky!B:G,6,0),
IF(D96=2,VLOOKUP(B96,Uvazky!B:H,7,0),
IF(D96=3,VLOOKUP(B96,Uvazky!B:I,8,0),
"Nezdrav_Personal_Alebo_Nerelevant")))</f>
        <v>5</v>
      </c>
      <c r="I96">
        <f>VLOOKUP(B96,Uvazky!B:E,4,0)</f>
        <v>1</v>
      </c>
      <c r="J96" t="s">
        <v>88</v>
      </c>
      <c r="K96" t="str">
        <f>VLOOKUP(B96,Uvazky!B:D,3,0)</f>
        <v>Detské oddelenie</v>
      </c>
      <c r="L96" t="str">
        <f>VLOOKUP(B96,Uvazky!B:B,1,0)</f>
        <v>1-007-01</v>
      </c>
    </row>
    <row r="97" spans="1:12" x14ac:dyDescent="0.2">
      <c r="A97" t="s">
        <v>24</v>
      </c>
      <c r="B97" s="1" t="s">
        <v>205</v>
      </c>
      <c r="C97" s="2">
        <v>499.59401072860828</v>
      </c>
      <c r="D97">
        <v>3</v>
      </c>
      <c r="E97" t="str">
        <f t="shared" si="3"/>
        <v>007</v>
      </c>
      <c r="F97" t="str">
        <f t="shared" si="4"/>
        <v>1-007-01_3</v>
      </c>
      <c r="G97" s="2">
        <f t="shared" si="5"/>
        <v>499.59401072860828</v>
      </c>
      <c r="H97" s="48">
        <f>IF(D97=1,VLOOKUP(B97,Uvazky!B:G,6,0),
IF(D97=2,VLOOKUP(B97,Uvazky!B:H,7,0),
IF(D97=3,VLOOKUP(B97,Uvazky!B:I,8,0),
"Nezdrav_Personal_Alebo_Nerelevant")))</f>
        <v>3</v>
      </c>
      <c r="I97">
        <f>VLOOKUP(B97,Uvazky!B:E,4,0)</f>
        <v>1</v>
      </c>
      <c r="J97" t="s">
        <v>88</v>
      </c>
      <c r="K97" t="str">
        <f>VLOOKUP(B97,Uvazky!B:D,3,0)</f>
        <v>Detské oddelenie</v>
      </c>
      <c r="L97" t="str">
        <f>VLOOKUP(B97,Uvazky!B:B,1,0)</f>
        <v>1-007-01</v>
      </c>
    </row>
    <row r="98" spans="1:12" x14ac:dyDescent="0.2">
      <c r="A98" t="s">
        <v>25</v>
      </c>
      <c r="B98" s="1" t="s">
        <v>205</v>
      </c>
      <c r="C98" s="2">
        <v>127.39361075095321</v>
      </c>
      <c r="D98">
        <v>2</v>
      </c>
      <c r="E98" t="str">
        <f t="shared" si="3"/>
        <v>007</v>
      </c>
      <c r="F98" t="str">
        <f t="shared" si="4"/>
        <v>1-007-01_2</v>
      </c>
      <c r="G98" s="2">
        <f t="shared" si="5"/>
        <v>127.39361075095321</v>
      </c>
      <c r="H98" s="48">
        <f>IF(D98=1,VLOOKUP(B98,Uvazky!B:G,6,0),
IF(D98=2,VLOOKUP(B98,Uvazky!B:H,7,0),
IF(D98=3,VLOOKUP(B98,Uvazky!B:I,8,0),
"Nezdrav_Personal_Alebo_Nerelevant")))</f>
        <v>4</v>
      </c>
      <c r="I98">
        <f>VLOOKUP(B98,Uvazky!B:E,4,0)</f>
        <v>1</v>
      </c>
      <c r="J98" t="s">
        <v>88</v>
      </c>
      <c r="K98" t="str">
        <f>VLOOKUP(B98,Uvazky!B:D,3,0)</f>
        <v>Detské oddelenie</v>
      </c>
      <c r="L98" t="str">
        <f>VLOOKUP(B98,Uvazky!B:B,1,0)</f>
        <v>1-007-01</v>
      </c>
    </row>
    <row r="99" spans="1:12" x14ac:dyDescent="0.2">
      <c r="A99" t="s">
        <v>26</v>
      </c>
      <c r="B99" s="1" t="s">
        <v>205</v>
      </c>
      <c r="C99" s="2">
        <v>23125.088992413992</v>
      </c>
      <c r="D99">
        <v>1</v>
      </c>
      <c r="E99" t="str">
        <f t="shared" si="3"/>
        <v>007</v>
      </c>
      <c r="F99" t="str">
        <f t="shared" si="4"/>
        <v>1-007-01_1</v>
      </c>
      <c r="G99" s="2">
        <f t="shared" si="5"/>
        <v>23125.088992413992</v>
      </c>
      <c r="H99" s="48">
        <f>IF(D99=1,VLOOKUP(B99,Uvazky!B:G,6,0),
IF(D99=2,VLOOKUP(B99,Uvazky!B:H,7,0),
IF(D99=3,VLOOKUP(B99,Uvazky!B:I,8,0),
"Nezdrav_Personal_Alebo_Nerelevant")))</f>
        <v>5</v>
      </c>
      <c r="I99">
        <f>VLOOKUP(B99,Uvazky!B:E,4,0)</f>
        <v>1</v>
      </c>
      <c r="J99" t="s">
        <v>88</v>
      </c>
      <c r="K99" t="str">
        <f>VLOOKUP(B99,Uvazky!B:D,3,0)</f>
        <v>Detské oddelenie</v>
      </c>
      <c r="L99" t="str">
        <f>VLOOKUP(B99,Uvazky!B:B,1,0)</f>
        <v>1-007-01</v>
      </c>
    </row>
    <row r="100" spans="1:12" x14ac:dyDescent="0.2">
      <c r="A100" t="s">
        <v>27</v>
      </c>
      <c r="B100" s="1" t="s">
        <v>205</v>
      </c>
      <c r="C100" s="2">
        <v>678.28135970905578</v>
      </c>
      <c r="D100">
        <v>3</v>
      </c>
      <c r="E100" t="str">
        <f t="shared" si="3"/>
        <v>007</v>
      </c>
      <c r="F100" t="str">
        <f t="shared" si="4"/>
        <v>1-007-01_3</v>
      </c>
      <c r="G100" s="2">
        <f t="shared" si="5"/>
        <v>678.28135970905578</v>
      </c>
      <c r="H100" s="48">
        <f>IF(D100=1,VLOOKUP(B100,Uvazky!B:G,6,0),
IF(D100=2,VLOOKUP(B100,Uvazky!B:H,7,0),
IF(D100=3,VLOOKUP(B100,Uvazky!B:I,8,0),
"Nezdrav_Personal_Alebo_Nerelevant")))</f>
        <v>3</v>
      </c>
      <c r="I100">
        <f>VLOOKUP(B100,Uvazky!B:E,4,0)</f>
        <v>1</v>
      </c>
      <c r="J100" t="s">
        <v>88</v>
      </c>
      <c r="K100" t="str">
        <f>VLOOKUP(B100,Uvazky!B:D,3,0)</f>
        <v>Detské oddelenie</v>
      </c>
      <c r="L100" t="str">
        <f>VLOOKUP(B100,Uvazky!B:B,1,0)</f>
        <v>1-007-01</v>
      </c>
    </row>
    <row r="101" spans="1:12" x14ac:dyDescent="0.2">
      <c r="A101" t="s">
        <v>28</v>
      </c>
      <c r="B101" s="1" t="s">
        <v>205</v>
      </c>
      <c r="C101" s="2">
        <v>4813.564123424444</v>
      </c>
      <c r="D101">
        <v>2</v>
      </c>
      <c r="E101" t="str">
        <f t="shared" si="3"/>
        <v>007</v>
      </c>
      <c r="F101" t="str">
        <f t="shared" si="4"/>
        <v>1-007-01_2</v>
      </c>
      <c r="G101" s="2">
        <f t="shared" si="5"/>
        <v>4813.564123424444</v>
      </c>
      <c r="H101" s="48">
        <f>IF(D101=1,VLOOKUP(B101,Uvazky!B:G,6,0),
IF(D101=2,VLOOKUP(B101,Uvazky!B:H,7,0),
IF(D101=3,VLOOKUP(B101,Uvazky!B:I,8,0),
"Nezdrav_Personal_Alebo_Nerelevant")))</f>
        <v>4</v>
      </c>
      <c r="I101">
        <f>VLOOKUP(B101,Uvazky!B:E,4,0)</f>
        <v>1</v>
      </c>
      <c r="J101" t="s">
        <v>88</v>
      </c>
      <c r="K101" t="str">
        <f>VLOOKUP(B101,Uvazky!B:D,3,0)</f>
        <v>Detské oddelenie</v>
      </c>
      <c r="L101" t="str">
        <f>VLOOKUP(B101,Uvazky!B:B,1,0)</f>
        <v>1-007-01</v>
      </c>
    </row>
    <row r="102" spans="1:12" x14ac:dyDescent="0.2">
      <c r="A102" t="s">
        <v>29</v>
      </c>
      <c r="B102" s="1" t="s">
        <v>205</v>
      </c>
      <c r="C102" s="2">
        <v>692.65814330594742</v>
      </c>
      <c r="D102">
        <v>1</v>
      </c>
      <c r="E102" t="str">
        <f t="shared" si="3"/>
        <v>007</v>
      </c>
      <c r="F102" t="str">
        <f t="shared" si="4"/>
        <v>1-007-01_1</v>
      </c>
      <c r="G102" s="2">
        <f t="shared" si="5"/>
        <v>692.65814330594742</v>
      </c>
      <c r="H102" s="48">
        <f>IF(D102=1,VLOOKUP(B102,Uvazky!B:G,6,0),
IF(D102=2,VLOOKUP(B102,Uvazky!B:H,7,0),
IF(D102=3,VLOOKUP(B102,Uvazky!B:I,8,0),
"Nezdrav_Personal_Alebo_Nerelevant")))</f>
        <v>5</v>
      </c>
      <c r="I102">
        <f>VLOOKUP(B102,Uvazky!B:E,4,0)</f>
        <v>1</v>
      </c>
      <c r="J102" t="s">
        <v>88</v>
      </c>
      <c r="K102" t="str">
        <f>VLOOKUP(B102,Uvazky!B:D,3,0)</f>
        <v>Detské oddelenie</v>
      </c>
      <c r="L102" t="str">
        <f>VLOOKUP(B102,Uvazky!B:B,1,0)</f>
        <v>1-007-01</v>
      </c>
    </row>
    <row r="103" spans="1:12" x14ac:dyDescent="0.2">
      <c r="A103" t="s">
        <v>30</v>
      </c>
      <c r="B103" s="1" t="s">
        <v>205</v>
      </c>
      <c r="C103" s="2">
        <v>85.797787728384705</v>
      </c>
      <c r="D103">
        <v>3</v>
      </c>
      <c r="E103" t="str">
        <f t="shared" si="3"/>
        <v>007</v>
      </c>
      <c r="F103" t="str">
        <f t="shared" si="4"/>
        <v>1-007-01_3</v>
      </c>
      <c r="G103" s="2">
        <f t="shared" si="5"/>
        <v>85.797787728384705</v>
      </c>
      <c r="H103" s="48">
        <f>IF(D103=1,VLOOKUP(B103,Uvazky!B:G,6,0),
IF(D103=2,VLOOKUP(B103,Uvazky!B:H,7,0),
IF(D103=3,VLOOKUP(B103,Uvazky!B:I,8,0),
"Nezdrav_Personal_Alebo_Nerelevant")))</f>
        <v>3</v>
      </c>
      <c r="I103">
        <f>VLOOKUP(B103,Uvazky!B:E,4,0)</f>
        <v>1</v>
      </c>
      <c r="J103" t="s">
        <v>88</v>
      </c>
      <c r="K103" t="str">
        <f>VLOOKUP(B103,Uvazky!B:D,3,0)</f>
        <v>Detské oddelenie</v>
      </c>
      <c r="L103" t="str">
        <f>VLOOKUP(B103,Uvazky!B:B,1,0)</f>
        <v>1-007-01</v>
      </c>
    </row>
    <row r="104" spans="1:12" x14ac:dyDescent="0.2">
      <c r="A104" t="s">
        <v>31</v>
      </c>
      <c r="B104" s="1" t="s">
        <v>205</v>
      </c>
      <c r="C104" s="2">
        <v>995.1519575177291</v>
      </c>
      <c r="D104">
        <v>2</v>
      </c>
      <c r="E104" t="str">
        <f t="shared" si="3"/>
        <v>007</v>
      </c>
      <c r="F104" t="str">
        <f t="shared" si="4"/>
        <v>1-007-01_2</v>
      </c>
      <c r="G104" s="2">
        <f t="shared" si="5"/>
        <v>995.1519575177291</v>
      </c>
      <c r="H104" s="48">
        <f>IF(D104=1,VLOOKUP(B104,Uvazky!B:G,6,0),
IF(D104=2,VLOOKUP(B104,Uvazky!B:H,7,0),
IF(D104=3,VLOOKUP(B104,Uvazky!B:I,8,0),
"Nezdrav_Personal_Alebo_Nerelevant")))</f>
        <v>4</v>
      </c>
      <c r="I104">
        <f>VLOOKUP(B104,Uvazky!B:E,4,0)</f>
        <v>1</v>
      </c>
      <c r="J104" t="s">
        <v>88</v>
      </c>
      <c r="K104" t="str">
        <f>VLOOKUP(B104,Uvazky!B:D,3,0)</f>
        <v>Detské oddelenie</v>
      </c>
      <c r="L104" t="str">
        <f>VLOOKUP(B104,Uvazky!B:B,1,0)</f>
        <v>1-007-01</v>
      </c>
    </row>
    <row r="105" spans="1:12" x14ac:dyDescent="0.2">
      <c r="A105" t="s">
        <v>32</v>
      </c>
      <c r="B105" s="1" t="s">
        <v>205</v>
      </c>
      <c r="C105" s="2">
        <v>1843.3964107298009</v>
      </c>
      <c r="D105">
        <v>1</v>
      </c>
      <c r="E105" t="str">
        <f t="shared" si="3"/>
        <v>007</v>
      </c>
      <c r="F105" t="str">
        <f t="shared" si="4"/>
        <v>1-007-01_1</v>
      </c>
      <c r="G105" s="2">
        <f t="shared" si="5"/>
        <v>1843.3964107298009</v>
      </c>
      <c r="H105" s="48">
        <f>IF(D105=1,VLOOKUP(B105,Uvazky!B:G,6,0),
IF(D105=2,VLOOKUP(B105,Uvazky!B:H,7,0),
IF(D105=3,VLOOKUP(B105,Uvazky!B:I,8,0),
"Nezdrav_Personal_Alebo_Nerelevant")))</f>
        <v>5</v>
      </c>
      <c r="I105">
        <f>VLOOKUP(B105,Uvazky!B:E,4,0)</f>
        <v>1</v>
      </c>
      <c r="J105" t="s">
        <v>88</v>
      </c>
      <c r="K105" t="str">
        <f>VLOOKUP(B105,Uvazky!B:D,3,0)</f>
        <v>Detské oddelenie</v>
      </c>
      <c r="L105" t="str">
        <f>VLOOKUP(B105,Uvazky!B:B,1,0)</f>
        <v>1-007-01</v>
      </c>
    </row>
    <row r="106" spans="1:12" x14ac:dyDescent="0.2">
      <c r="A106" t="s">
        <v>33</v>
      </c>
      <c r="B106" s="1" t="s">
        <v>205</v>
      </c>
      <c r="C106" s="2">
        <v>52.314738163769675</v>
      </c>
      <c r="D106">
        <v>3</v>
      </c>
      <c r="E106" t="str">
        <f t="shared" si="3"/>
        <v>007</v>
      </c>
      <c r="F106" t="str">
        <f t="shared" si="4"/>
        <v>1-007-01_3</v>
      </c>
      <c r="G106" s="2">
        <f t="shared" si="5"/>
        <v>52.314738163769675</v>
      </c>
      <c r="H106" s="48">
        <f>IF(D106=1,VLOOKUP(B106,Uvazky!B:G,6,0),
IF(D106=2,VLOOKUP(B106,Uvazky!B:H,7,0),
IF(D106=3,VLOOKUP(B106,Uvazky!B:I,8,0),
"Nezdrav_Personal_Alebo_Nerelevant")))</f>
        <v>3</v>
      </c>
      <c r="I106">
        <f>VLOOKUP(B106,Uvazky!B:E,4,0)</f>
        <v>1</v>
      </c>
      <c r="J106" t="s">
        <v>88</v>
      </c>
      <c r="K106" t="str">
        <f>VLOOKUP(B106,Uvazky!B:D,3,0)</f>
        <v>Detské oddelenie</v>
      </c>
      <c r="L106" t="str">
        <f>VLOOKUP(B106,Uvazky!B:B,1,0)</f>
        <v>1-007-01</v>
      </c>
    </row>
    <row r="107" spans="1:12" x14ac:dyDescent="0.2">
      <c r="A107" t="s">
        <v>34</v>
      </c>
      <c r="B107" s="1" t="s">
        <v>205</v>
      </c>
      <c r="C107" s="2">
        <v>3405.4898440446141</v>
      </c>
      <c r="D107">
        <v>2</v>
      </c>
      <c r="E107" t="str">
        <f t="shared" si="3"/>
        <v>007</v>
      </c>
      <c r="F107" t="str">
        <f t="shared" si="4"/>
        <v>1-007-01_2</v>
      </c>
      <c r="G107" s="2">
        <f t="shared" si="5"/>
        <v>3405.4898440446141</v>
      </c>
      <c r="H107" s="48">
        <f>IF(D107=1,VLOOKUP(B107,Uvazky!B:G,6,0),
IF(D107=2,VLOOKUP(B107,Uvazky!B:H,7,0),
IF(D107=3,VLOOKUP(B107,Uvazky!B:I,8,0),
"Nezdrav_Personal_Alebo_Nerelevant")))</f>
        <v>4</v>
      </c>
      <c r="I107">
        <f>VLOOKUP(B107,Uvazky!B:E,4,0)</f>
        <v>1</v>
      </c>
      <c r="J107" t="s">
        <v>88</v>
      </c>
      <c r="K107" t="str">
        <f>VLOOKUP(B107,Uvazky!B:D,3,0)</f>
        <v>Detské oddelenie</v>
      </c>
      <c r="L107" t="str">
        <f>VLOOKUP(B107,Uvazky!B:B,1,0)</f>
        <v>1-007-01</v>
      </c>
    </row>
    <row r="108" spans="1:12" x14ac:dyDescent="0.2">
      <c r="A108" t="s">
        <v>42</v>
      </c>
      <c r="B108" s="1" t="s">
        <v>205</v>
      </c>
      <c r="C108" s="2">
        <v>7868.4860010596631</v>
      </c>
      <c r="D108">
        <v>2</v>
      </c>
      <c r="E108" t="str">
        <f t="shared" si="3"/>
        <v>007</v>
      </c>
      <c r="F108" t="str">
        <f t="shared" si="4"/>
        <v>1-007-01_2</v>
      </c>
      <c r="G108" s="2">
        <f t="shared" si="5"/>
        <v>7868.4860010596631</v>
      </c>
      <c r="H108" s="48">
        <f>IF(D108=1,VLOOKUP(B108,Uvazky!B:G,6,0),
IF(D108=2,VLOOKUP(B108,Uvazky!B:H,7,0),
IF(D108=3,VLOOKUP(B108,Uvazky!B:I,8,0),
"Nezdrav_Personal_Alebo_Nerelevant")))</f>
        <v>4</v>
      </c>
      <c r="I108">
        <f>VLOOKUP(B108,Uvazky!B:E,4,0)</f>
        <v>1</v>
      </c>
      <c r="J108" t="s">
        <v>88</v>
      </c>
      <c r="K108" t="str">
        <f>VLOOKUP(B108,Uvazky!B:D,3,0)</f>
        <v>Detské oddelenie</v>
      </c>
      <c r="L108" t="str">
        <f>VLOOKUP(B108,Uvazky!B:B,1,0)</f>
        <v>1-007-01</v>
      </c>
    </row>
    <row r="109" spans="1:12" x14ac:dyDescent="0.2">
      <c r="A109" t="s">
        <v>43</v>
      </c>
      <c r="B109" s="1" t="s">
        <v>205</v>
      </c>
      <c r="C109" s="2">
        <v>725.78518595691867</v>
      </c>
      <c r="D109">
        <v>2</v>
      </c>
      <c r="E109" t="str">
        <f t="shared" si="3"/>
        <v>007</v>
      </c>
      <c r="F109" t="str">
        <f t="shared" si="4"/>
        <v>1-007-01_2</v>
      </c>
      <c r="G109" s="2">
        <f t="shared" si="5"/>
        <v>725.78518595691867</v>
      </c>
      <c r="H109" s="48">
        <f>IF(D109=1,VLOOKUP(B109,Uvazky!B:G,6,0),
IF(D109=2,VLOOKUP(B109,Uvazky!B:H,7,0),
IF(D109=3,VLOOKUP(B109,Uvazky!B:I,8,0),
"Nezdrav_Personal_Alebo_Nerelevant")))</f>
        <v>4</v>
      </c>
      <c r="I109">
        <f>VLOOKUP(B109,Uvazky!B:E,4,0)</f>
        <v>1</v>
      </c>
      <c r="J109" t="s">
        <v>88</v>
      </c>
      <c r="K109" t="str">
        <f>VLOOKUP(B109,Uvazky!B:D,3,0)</f>
        <v>Detské oddelenie</v>
      </c>
      <c r="L109" t="str">
        <f>VLOOKUP(B109,Uvazky!B:B,1,0)</f>
        <v>1-007-01</v>
      </c>
    </row>
    <row r="110" spans="1:12" x14ac:dyDescent="0.2">
      <c r="A110" t="s">
        <v>35</v>
      </c>
      <c r="B110" s="1" t="s">
        <v>205</v>
      </c>
      <c r="C110" s="2">
        <v>76.028702458217921</v>
      </c>
      <c r="D110">
        <v>1</v>
      </c>
      <c r="E110" t="str">
        <f t="shared" si="3"/>
        <v>007</v>
      </c>
      <c r="F110" t="str">
        <f t="shared" si="4"/>
        <v>1-007-01_1</v>
      </c>
      <c r="G110" s="2">
        <f t="shared" si="5"/>
        <v>76.028702458217921</v>
      </c>
      <c r="H110" s="48">
        <f>IF(D110=1,VLOOKUP(B110,Uvazky!B:G,6,0),
IF(D110=2,VLOOKUP(B110,Uvazky!B:H,7,0),
IF(D110=3,VLOOKUP(B110,Uvazky!B:I,8,0),
"Nezdrav_Personal_Alebo_Nerelevant")))</f>
        <v>5</v>
      </c>
      <c r="I110">
        <f>VLOOKUP(B110,Uvazky!B:E,4,0)</f>
        <v>1</v>
      </c>
      <c r="J110" t="s">
        <v>88</v>
      </c>
      <c r="K110" t="str">
        <f>VLOOKUP(B110,Uvazky!B:D,3,0)</f>
        <v>Detské oddelenie</v>
      </c>
      <c r="L110" t="str">
        <f>VLOOKUP(B110,Uvazky!B:B,1,0)</f>
        <v>1-007-01</v>
      </c>
    </row>
    <row r="111" spans="1:12" x14ac:dyDescent="0.2">
      <c r="A111" t="s">
        <v>36</v>
      </c>
      <c r="B111" s="1" t="s">
        <v>205</v>
      </c>
      <c r="C111" s="2">
        <v>644.88179002355821</v>
      </c>
      <c r="D111">
        <v>3</v>
      </c>
      <c r="E111" t="str">
        <f t="shared" si="3"/>
        <v>007</v>
      </c>
      <c r="F111" t="str">
        <f t="shared" si="4"/>
        <v>1-007-01_3</v>
      </c>
      <c r="G111" s="2">
        <f t="shared" si="5"/>
        <v>644.88179002355821</v>
      </c>
      <c r="H111" s="48">
        <f>IF(D111=1,VLOOKUP(B111,Uvazky!B:G,6,0),
IF(D111=2,VLOOKUP(B111,Uvazky!B:H,7,0),
IF(D111=3,VLOOKUP(B111,Uvazky!B:I,8,0),
"Nezdrav_Personal_Alebo_Nerelevant")))</f>
        <v>3</v>
      </c>
      <c r="I111">
        <f>VLOOKUP(B111,Uvazky!B:E,4,0)</f>
        <v>1</v>
      </c>
      <c r="J111" t="s">
        <v>88</v>
      </c>
      <c r="K111" t="str">
        <f>VLOOKUP(B111,Uvazky!B:D,3,0)</f>
        <v>Detské oddelenie</v>
      </c>
      <c r="L111" t="str">
        <f>VLOOKUP(B111,Uvazky!B:B,1,0)</f>
        <v>1-007-01</v>
      </c>
    </row>
    <row r="112" spans="1:12" x14ac:dyDescent="0.2">
      <c r="A112" t="s">
        <v>37</v>
      </c>
      <c r="B112" s="1" t="s">
        <v>205</v>
      </c>
      <c r="C112" s="2">
        <v>2266.4322828545501</v>
      </c>
      <c r="D112">
        <v>2</v>
      </c>
      <c r="E112" t="str">
        <f t="shared" si="3"/>
        <v>007</v>
      </c>
      <c r="F112" t="str">
        <f t="shared" si="4"/>
        <v>1-007-01_2</v>
      </c>
      <c r="G112" s="2">
        <f t="shared" si="5"/>
        <v>2266.4322828545501</v>
      </c>
      <c r="H112" s="48">
        <f>IF(D112=1,VLOOKUP(B112,Uvazky!B:G,6,0),
IF(D112=2,VLOOKUP(B112,Uvazky!B:H,7,0),
IF(D112=3,VLOOKUP(B112,Uvazky!B:I,8,0),
"Nezdrav_Personal_Alebo_Nerelevant")))</f>
        <v>4</v>
      </c>
      <c r="I112">
        <f>VLOOKUP(B112,Uvazky!B:E,4,0)</f>
        <v>1</v>
      </c>
      <c r="J112" t="s">
        <v>88</v>
      </c>
      <c r="K112" t="str">
        <f>VLOOKUP(B112,Uvazky!B:D,3,0)</f>
        <v>Detské oddelenie</v>
      </c>
      <c r="L112" t="str">
        <f>VLOOKUP(B112,Uvazky!B:B,1,0)</f>
        <v>1-007-01</v>
      </c>
    </row>
    <row r="113" spans="1:12" x14ac:dyDescent="0.2">
      <c r="A113" t="s">
        <v>38</v>
      </c>
      <c r="B113" s="1" t="s">
        <v>205</v>
      </c>
      <c r="C113" s="2">
        <v>39.024268659428181</v>
      </c>
      <c r="D113">
        <v>1</v>
      </c>
      <c r="E113" t="str">
        <f t="shared" si="3"/>
        <v>007</v>
      </c>
      <c r="F113" t="str">
        <f t="shared" si="4"/>
        <v>1-007-01_1</v>
      </c>
      <c r="G113" s="2">
        <f t="shared" si="5"/>
        <v>39.024268659428181</v>
      </c>
      <c r="H113" s="48">
        <f>IF(D113=1,VLOOKUP(B113,Uvazky!B:G,6,0),
IF(D113=2,VLOOKUP(B113,Uvazky!B:H,7,0),
IF(D113=3,VLOOKUP(B113,Uvazky!B:I,8,0),
"Nezdrav_Personal_Alebo_Nerelevant")))</f>
        <v>5</v>
      </c>
      <c r="I113">
        <f>VLOOKUP(B113,Uvazky!B:E,4,0)</f>
        <v>1</v>
      </c>
      <c r="J113" t="s">
        <v>88</v>
      </c>
      <c r="K113" t="str">
        <f>VLOOKUP(B113,Uvazky!B:D,3,0)</f>
        <v>Detské oddelenie</v>
      </c>
      <c r="L113" t="str">
        <f>VLOOKUP(B113,Uvazky!B:B,1,0)</f>
        <v>1-007-01</v>
      </c>
    </row>
    <row r="114" spans="1:12" x14ac:dyDescent="0.2">
      <c r="A114" t="s">
        <v>39</v>
      </c>
      <c r="B114" s="1" t="s">
        <v>205</v>
      </c>
      <c r="C114" s="2">
        <v>536.31149489444613</v>
      </c>
      <c r="D114">
        <v>1</v>
      </c>
      <c r="E114" t="str">
        <f t="shared" si="3"/>
        <v>007</v>
      </c>
      <c r="F114" t="str">
        <f t="shared" si="4"/>
        <v>1-007-01_1</v>
      </c>
      <c r="G114" s="2">
        <f t="shared" si="5"/>
        <v>536.31149489444613</v>
      </c>
      <c r="H114" s="48">
        <f>IF(D114=1,VLOOKUP(B114,Uvazky!B:G,6,0),
IF(D114=2,VLOOKUP(B114,Uvazky!B:H,7,0),
IF(D114=3,VLOOKUP(B114,Uvazky!B:I,8,0),
"Nezdrav_Personal_Alebo_Nerelevant")))</f>
        <v>5</v>
      </c>
      <c r="I114">
        <f>VLOOKUP(B114,Uvazky!B:E,4,0)</f>
        <v>1</v>
      </c>
      <c r="J114" t="s">
        <v>88</v>
      </c>
      <c r="K114" t="str">
        <f>VLOOKUP(B114,Uvazky!B:D,3,0)</f>
        <v>Detské oddelenie</v>
      </c>
      <c r="L114" t="str">
        <f>VLOOKUP(B114,Uvazky!B:B,1,0)</f>
        <v>1-007-01</v>
      </c>
    </row>
    <row r="115" spans="1:12" x14ac:dyDescent="0.2">
      <c r="A115" t="s">
        <v>40</v>
      </c>
      <c r="B115" s="1" t="s">
        <v>205</v>
      </c>
      <c r="C115" s="2">
        <v>112.12355306058937</v>
      </c>
      <c r="D115">
        <v>3</v>
      </c>
      <c r="E115" t="str">
        <f t="shared" si="3"/>
        <v>007</v>
      </c>
      <c r="F115" t="str">
        <f t="shared" si="4"/>
        <v>1-007-01_3</v>
      </c>
      <c r="G115" s="2">
        <f t="shared" si="5"/>
        <v>112.12355306058937</v>
      </c>
      <c r="H115" s="48">
        <f>IF(D115=1,VLOOKUP(B115,Uvazky!B:G,6,0),
IF(D115=2,VLOOKUP(B115,Uvazky!B:H,7,0),
IF(D115=3,VLOOKUP(B115,Uvazky!B:I,8,0),
"Nezdrav_Personal_Alebo_Nerelevant")))</f>
        <v>3</v>
      </c>
      <c r="I115">
        <f>VLOOKUP(B115,Uvazky!B:E,4,0)</f>
        <v>1</v>
      </c>
      <c r="J115" t="s">
        <v>88</v>
      </c>
      <c r="K115" t="str">
        <f>VLOOKUP(B115,Uvazky!B:D,3,0)</f>
        <v>Detské oddelenie</v>
      </c>
      <c r="L115" t="str">
        <f>VLOOKUP(B115,Uvazky!B:B,1,0)</f>
        <v>1-007-01</v>
      </c>
    </row>
    <row r="116" spans="1:12" x14ac:dyDescent="0.2">
      <c r="A116" t="s">
        <v>41</v>
      </c>
      <c r="B116" s="1" t="s">
        <v>205</v>
      </c>
      <c r="C116" s="2">
        <v>659.54046997568832</v>
      </c>
      <c r="D116">
        <v>2</v>
      </c>
      <c r="E116" t="str">
        <f t="shared" si="3"/>
        <v>007</v>
      </c>
      <c r="F116" t="str">
        <f t="shared" si="4"/>
        <v>1-007-01_2</v>
      </c>
      <c r="G116" s="2">
        <f t="shared" si="5"/>
        <v>659.54046997568832</v>
      </c>
      <c r="H116" s="48">
        <f>IF(D116=1,VLOOKUP(B116,Uvazky!B:G,6,0),
IF(D116=2,VLOOKUP(B116,Uvazky!B:H,7,0),
IF(D116=3,VLOOKUP(B116,Uvazky!B:I,8,0),
"Nezdrav_Personal_Alebo_Nerelevant")))</f>
        <v>4</v>
      </c>
      <c r="I116">
        <f>VLOOKUP(B116,Uvazky!B:E,4,0)</f>
        <v>1</v>
      </c>
      <c r="J116" t="s">
        <v>88</v>
      </c>
      <c r="K116" t="str">
        <f>VLOOKUP(B116,Uvazky!B:D,3,0)</f>
        <v>Detské oddelenie</v>
      </c>
      <c r="L116" t="str">
        <f>VLOOKUP(B116,Uvazky!B:B,1,0)</f>
        <v>1-007-01</v>
      </c>
    </row>
    <row r="117" spans="1:12" x14ac:dyDescent="0.2">
      <c r="A117" t="s">
        <v>4</v>
      </c>
      <c r="B117" s="1" t="s">
        <v>204</v>
      </c>
      <c r="C117" s="2">
        <v>75.011218569341722</v>
      </c>
      <c r="D117">
        <v>1</v>
      </c>
      <c r="E117" t="str">
        <f t="shared" si="3"/>
        <v>009</v>
      </c>
      <c r="F117" t="str">
        <f t="shared" si="4"/>
        <v>1-009-01_1</v>
      </c>
      <c r="G117" s="2">
        <f t="shared" si="5"/>
        <v>75.011218569341722</v>
      </c>
      <c r="H117" s="48">
        <f>IF(D117=1,VLOOKUP(B117,Uvazky!B:G,6,0),
IF(D117=2,VLOOKUP(B117,Uvazky!B:H,7,0),
IF(D117=3,VLOOKUP(B117,Uvazky!B:I,8,0),
"Nezdrav_Personal_Alebo_Nerelevant")))</f>
        <v>8</v>
      </c>
      <c r="I117">
        <f>VLOOKUP(B117,Uvazky!B:E,4,0)</f>
        <v>1</v>
      </c>
      <c r="J117" t="s">
        <v>88</v>
      </c>
      <c r="K117" t="str">
        <f>VLOOKUP(B117,Uvazky!B:D,3,0)</f>
        <v>Gynekologicko-pôrodnícke odd.</v>
      </c>
      <c r="L117" t="str">
        <f>VLOOKUP(B117,Uvazky!B:B,1,0)</f>
        <v>1-009-01</v>
      </c>
    </row>
    <row r="118" spans="1:12" x14ac:dyDescent="0.2">
      <c r="A118" t="s">
        <v>5</v>
      </c>
      <c r="B118" s="1" t="s">
        <v>204</v>
      </c>
      <c r="C118" s="2">
        <v>386910.21638031502</v>
      </c>
      <c r="D118">
        <v>1</v>
      </c>
      <c r="E118" t="str">
        <f t="shared" si="3"/>
        <v>009</v>
      </c>
      <c r="F118" t="str">
        <f t="shared" si="4"/>
        <v>1-009-01_1</v>
      </c>
      <c r="G118" s="2">
        <f t="shared" si="5"/>
        <v>386910.21638031502</v>
      </c>
      <c r="H118" s="48">
        <f>IF(D118=1,VLOOKUP(B118,Uvazky!B:G,6,0),
IF(D118=2,VLOOKUP(B118,Uvazky!B:H,7,0),
IF(D118=3,VLOOKUP(B118,Uvazky!B:I,8,0),
"Nezdrav_Personal_Alebo_Nerelevant")))</f>
        <v>8</v>
      </c>
      <c r="I118">
        <f>VLOOKUP(B118,Uvazky!B:E,4,0)</f>
        <v>1</v>
      </c>
      <c r="J118" t="s">
        <v>88</v>
      </c>
      <c r="K118" t="str">
        <f>VLOOKUP(B118,Uvazky!B:D,3,0)</f>
        <v>Gynekologicko-pôrodnícke odd.</v>
      </c>
      <c r="L118" t="str">
        <f>VLOOKUP(B118,Uvazky!B:B,1,0)</f>
        <v>1-009-01</v>
      </c>
    </row>
    <row r="119" spans="1:12" x14ac:dyDescent="0.2">
      <c r="A119" t="s">
        <v>6</v>
      </c>
      <c r="B119" s="1" t="s">
        <v>204</v>
      </c>
      <c r="C119" s="2">
        <v>106582.7057387815</v>
      </c>
      <c r="D119">
        <v>3</v>
      </c>
      <c r="E119" t="str">
        <f t="shared" si="3"/>
        <v>009</v>
      </c>
      <c r="F119" t="str">
        <f t="shared" si="4"/>
        <v>1-009-01_3</v>
      </c>
      <c r="G119" s="2">
        <f t="shared" si="5"/>
        <v>106582.7057387815</v>
      </c>
      <c r="H119" s="48">
        <f>IF(D119=1,VLOOKUP(B119,Uvazky!B:G,6,0),
IF(D119=2,VLOOKUP(B119,Uvazky!B:H,7,0),
IF(D119=3,VLOOKUP(B119,Uvazky!B:I,8,0),
"Nezdrav_Personal_Alebo_Nerelevant")))</f>
        <v>13</v>
      </c>
      <c r="I119">
        <f>VLOOKUP(B119,Uvazky!B:E,4,0)</f>
        <v>1</v>
      </c>
      <c r="J119" t="s">
        <v>88</v>
      </c>
      <c r="K119" t="str">
        <f>VLOOKUP(B119,Uvazky!B:D,3,0)</f>
        <v>Gynekologicko-pôrodnícke odd.</v>
      </c>
      <c r="L119" t="str">
        <f>VLOOKUP(B119,Uvazky!B:B,1,0)</f>
        <v>1-009-01</v>
      </c>
    </row>
    <row r="120" spans="1:12" x14ac:dyDescent="0.2">
      <c r="A120" t="s">
        <v>7</v>
      </c>
      <c r="B120" s="1" t="s">
        <v>204</v>
      </c>
      <c r="C120" s="2">
        <v>165481.52973131181</v>
      </c>
      <c r="D120">
        <v>2</v>
      </c>
      <c r="E120" t="str">
        <f t="shared" si="3"/>
        <v>009</v>
      </c>
      <c r="F120" t="str">
        <f t="shared" si="4"/>
        <v>1-009-01_2</v>
      </c>
      <c r="G120" s="2">
        <f t="shared" si="5"/>
        <v>165481.52973131181</v>
      </c>
      <c r="H120" s="48">
        <f>IF(D120=1,VLOOKUP(B120,Uvazky!B:G,6,0),
IF(D120=2,VLOOKUP(B120,Uvazky!B:H,7,0),
IF(D120=3,VLOOKUP(B120,Uvazky!B:I,8,0),
"Nezdrav_Personal_Alebo_Nerelevant")))</f>
        <v>22</v>
      </c>
      <c r="I120">
        <f>VLOOKUP(B120,Uvazky!B:E,4,0)</f>
        <v>1</v>
      </c>
      <c r="J120" t="s">
        <v>88</v>
      </c>
      <c r="K120" t="str">
        <f>VLOOKUP(B120,Uvazky!B:D,3,0)</f>
        <v>Gynekologicko-pôrodnícke odd.</v>
      </c>
      <c r="L120" t="str">
        <f>VLOOKUP(B120,Uvazky!B:B,1,0)</f>
        <v>1-009-01</v>
      </c>
    </row>
    <row r="121" spans="1:12" x14ac:dyDescent="0.2">
      <c r="A121" t="s">
        <v>8</v>
      </c>
      <c r="B121" s="1" t="s">
        <v>204</v>
      </c>
      <c r="C121" s="2">
        <v>18378.839309659194</v>
      </c>
      <c r="D121">
        <v>1</v>
      </c>
      <c r="E121" t="str">
        <f t="shared" si="3"/>
        <v>009</v>
      </c>
      <c r="F121" t="str">
        <f t="shared" si="4"/>
        <v>1-009-01_1</v>
      </c>
      <c r="G121" s="2">
        <f t="shared" si="5"/>
        <v>18378.839309659194</v>
      </c>
      <c r="H121" s="48">
        <f>IF(D121=1,VLOOKUP(B121,Uvazky!B:G,6,0),
IF(D121=2,VLOOKUP(B121,Uvazky!B:H,7,0),
IF(D121=3,VLOOKUP(B121,Uvazky!B:I,8,0),
"Nezdrav_Personal_Alebo_Nerelevant")))</f>
        <v>8</v>
      </c>
      <c r="I121">
        <f>VLOOKUP(B121,Uvazky!B:E,4,0)</f>
        <v>1</v>
      </c>
      <c r="J121" t="s">
        <v>88</v>
      </c>
      <c r="K121" t="str">
        <f>VLOOKUP(B121,Uvazky!B:D,3,0)</f>
        <v>Gynekologicko-pôrodnícke odd.</v>
      </c>
      <c r="L121" t="str">
        <f>VLOOKUP(B121,Uvazky!B:B,1,0)</f>
        <v>1-009-01</v>
      </c>
    </row>
    <row r="122" spans="1:12" x14ac:dyDescent="0.2">
      <c r="A122" t="s">
        <v>9</v>
      </c>
      <c r="B122" s="1" t="s">
        <v>204</v>
      </c>
      <c r="C122" s="2">
        <v>7542.6114957329182</v>
      </c>
      <c r="D122">
        <v>3</v>
      </c>
      <c r="E122" t="str">
        <f t="shared" si="3"/>
        <v>009</v>
      </c>
      <c r="F122" t="str">
        <f t="shared" si="4"/>
        <v>1-009-01_3</v>
      </c>
      <c r="G122" s="2">
        <f t="shared" si="5"/>
        <v>7542.6114957329182</v>
      </c>
      <c r="H122" s="48">
        <f>IF(D122=1,VLOOKUP(B122,Uvazky!B:G,6,0),
IF(D122=2,VLOOKUP(B122,Uvazky!B:H,7,0),
IF(D122=3,VLOOKUP(B122,Uvazky!B:I,8,0),
"Nezdrav_Personal_Alebo_Nerelevant")))</f>
        <v>13</v>
      </c>
      <c r="I122">
        <f>VLOOKUP(B122,Uvazky!B:E,4,0)</f>
        <v>1</v>
      </c>
      <c r="J122" t="s">
        <v>88</v>
      </c>
      <c r="K122" t="str">
        <f>VLOOKUP(B122,Uvazky!B:D,3,0)</f>
        <v>Gynekologicko-pôrodnícke odd.</v>
      </c>
      <c r="L122" t="str">
        <f>VLOOKUP(B122,Uvazky!B:B,1,0)</f>
        <v>1-009-01</v>
      </c>
    </row>
    <row r="123" spans="1:12" x14ac:dyDescent="0.2">
      <c r="A123" t="s">
        <v>10</v>
      </c>
      <c r="B123" s="1" t="s">
        <v>204</v>
      </c>
      <c r="C123" s="2">
        <v>61197.562700880604</v>
      </c>
      <c r="D123">
        <v>2</v>
      </c>
      <c r="E123" t="str">
        <f t="shared" si="3"/>
        <v>009</v>
      </c>
      <c r="F123" t="str">
        <f t="shared" si="4"/>
        <v>1-009-01_2</v>
      </c>
      <c r="G123" s="2">
        <f t="shared" si="5"/>
        <v>61197.562700880604</v>
      </c>
      <c r="H123" s="48">
        <f>IF(D123=1,VLOOKUP(B123,Uvazky!B:G,6,0),
IF(D123=2,VLOOKUP(B123,Uvazky!B:H,7,0),
IF(D123=3,VLOOKUP(B123,Uvazky!B:I,8,0),
"Nezdrav_Personal_Alebo_Nerelevant")))</f>
        <v>22</v>
      </c>
      <c r="I123">
        <f>VLOOKUP(B123,Uvazky!B:E,4,0)</f>
        <v>1</v>
      </c>
      <c r="J123" t="s">
        <v>88</v>
      </c>
      <c r="K123" t="str">
        <f>VLOOKUP(B123,Uvazky!B:D,3,0)</f>
        <v>Gynekologicko-pôrodnícke odd.</v>
      </c>
      <c r="L123" t="str">
        <f>VLOOKUP(B123,Uvazky!B:B,1,0)</f>
        <v>1-009-01</v>
      </c>
    </row>
    <row r="124" spans="1:12" x14ac:dyDescent="0.2">
      <c r="A124" t="s">
        <v>11</v>
      </c>
      <c r="B124" s="1" t="s">
        <v>204</v>
      </c>
      <c r="C124" s="2">
        <v>6009.6199433063593</v>
      </c>
      <c r="D124">
        <v>1</v>
      </c>
      <c r="E124" t="str">
        <f t="shared" si="3"/>
        <v>009</v>
      </c>
      <c r="F124" t="str">
        <f t="shared" si="4"/>
        <v>1-009-01_1</v>
      </c>
      <c r="G124" s="2">
        <f t="shared" si="5"/>
        <v>6009.6199433063593</v>
      </c>
      <c r="H124" s="48">
        <f>IF(D124=1,VLOOKUP(B124,Uvazky!B:G,6,0),
IF(D124=2,VLOOKUP(B124,Uvazky!B:H,7,0),
IF(D124=3,VLOOKUP(B124,Uvazky!B:I,8,0),
"Nezdrav_Personal_Alebo_Nerelevant")))</f>
        <v>8</v>
      </c>
      <c r="I124">
        <f>VLOOKUP(B124,Uvazky!B:E,4,0)</f>
        <v>1</v>
      </c>
      <c r="J124" t="s">
        <v>88</v>
      </c>
      <c r="K124" t="str">
        <f>VLOOKUP(B124,Uvazky!B:D,3,0)</f>
        <v>Gynekologicko-pôrodnícke odd.</v>
      </c>
      <c r="L124" t="str">
        <f>VLOOKUP(B124,Uvazky!B:B,1,0)</f>
        <v>1-009-01</v>
      </c>
    </row>
    <row r="125" spans="1:12" x14ac:dyDescent="0.2">
      <c r="A125" t="s">
        <v>12</v>
      </c>
      <c r="B125" s="1" t="s">
        <v>204</v>
      </c>
      <c r="C125" s="2">
        <v>1455.3998789081488</v>
      </c>
      <c r="D125">
        <v>3</v>
      </c>
      <c r="E125" t="str">
        <f t="shared" si="3"/>
        <v>009</v>
      </c>
      <c r="F125" t="str">
        <f t="shared" si="4"/>
        <v>1-009-01_3</v>
      </c>
      <c r="G125" s="2">
        <f t="shared" si="5"/>
        <v>1455.3998789081488</v>
      </c>
      <c r="H125" s="48">
        <f>IF(D125=1,VLOOKUP(B125,Uvazky!B:G,6,0),
IF(D125=2,VLOOKUP(B125,Uvazky!B:H,7,0),
IF(D125=3,VLOOKUP(B125,Uvazky!B:I,8,0),
"Nezdrav_Personal_Alebo_Nerelevant")))</f>
        <v>13</v>
      </c>
      <c r="I125">
        <f>VLOOKUP(B125,Uvazky!B:E,4,0)</f>
        <v>1</v>
      </c>
      <c r="J125" t="s">
        <v>88</v>
      </c>
      <c r="K125" t="str">
        <f>VLOOKUP(B125,Uvazky!B:D,3,0)</f>
        <v>Gynekologicko-pôrodnícke odd.</v>
      </c>
      <c r="L125" t="str">
        <f>VLOOKUP(B125,Uvazky!B:B,1,0)</f>
        <v>1-009-01</v>
      </c>
    </row>
    <row r="126" spans="1:12" x14ac:dyDescent="0.2">
      <c r="A126" t="s">
        <v>13</v>
      </c>
      <c r="B126" s="1" t="s">
        <v>204</v>
      </c>
      <c r="C126" s="2">
        <v>374.78659864343757</v>
      </c>
      <c r="D126">
        <v>2</v>
      </c>
      <c r="E126" t="str">
        <f t="shared" si="3"/>
        <v>009</v>
      </c>
      <c r="F126" t="str">
        <f t="shared" si="4"/>
        <v>1-009-01_2</v>
      </c>
      <c r="G126" s="2">
        <f t="shared" si="5"/>
        <v>374.78659864343757</v>
      </c>
      <c r="H126" s="48">
        <f>IF(D126=1,VLOOKUP(B126,Uvazky!B:G,6,0),
IF(D126=2,VLOOKUP(B126,Uvazky!B:H,7,0),
IF(D126=3,VLOOKUP(B126,Uvazky!B:I,8,0),
"Nezdrav_Personal_Alebo_Nerelevant")))</f>
        <v>22</v>
      </c>
      <c r="I126">
        <f>VLOOKUP(B126,Uvazky!B:E,4,0)</f>
        <v>1</v>
      </c>
      <c r="J126" t="s">
        <v>88</v>
      </c>
      <c r="K126" t="str">
        <f>VLOOKUP(B126,Uvazky!B:D,3,0)</f>
        <v>Gynekologicko-pôrodnícke odd.</v>
      </c>
      <c r="L126" t="str">
        <f>VLOOKUP(B126,Uvazky!B:B,1,0)</f>
        <v>1-009-01</v>
      </c>
    </row>
    <row r="127" spans="1:12" x14ac:dyDescent="0.2">
      <c r="A127" t="s">
        <v>14</v>
      </c>
      <c r="B127" s="1" t="s">
        <v>204</v>
      </c>
      <c r="C127" s="2">
        <v>94731.458236188264</v>
      </c>
      <c r="D127">
        <v>1</v>
      </c>
      <c r="E127" t="str">
        <f t="shared" si="3"/>
        <v>009</v>
      </c>
      <c r="F127" t="str">
        <f t="shared" si="4"/>
        <v>1-009-01_1</v>
      </c>
      <c r="G127" s="2">
        <f t="shared" si="5"/>
        <v>94731.458236188264</v>
      </c>
      <c r="H127" s="48">
        <f>IF(D127=1,VLOOKUP(B127,Uvazky!B:G,6,0),
IF(D127=2,VLOOKUP(B127,Uvazky!B:H,7,0),
IF(D127=3,VLOOKUP(B127,Uvazky!B:I,8,0),
"Nezdrav_Personal_Alebo_Nerelevant")))</f>
        <v>8</v>
      </c>
      <c r="I127">
        <f>VLOOKUP(B127,Uvazky!B:E,4,0)</f>
        <v>1</v>
      </c>
      <c r="J127" t="s">
        <v>88</v>
      </c>
      <c r="K127" t="str">
        <f>VLOOKUP(B127,Uvazky!B:D,3,0)</f>
        <v>Gynekologicko-pôrodnícke odd.</v>
      </c>
      <c r="L127" t="str">
        <f>VLOOKUP(B127,Uvazky!B:B,1,0)</f>
        <v>1-009-01</v>
      </c>
    </row>
    <row r="128" spans="1:12" x14ac:dyDescent="0.2">
      <c r="A128" t="s">
        <v>15</v>
      </c>
      <c r="B128" s="1" t="s">
        <v>204</v>
      </c>
      <c r="C128" s="2">
        <v>17726.353355266929</v>
      </c>
      <c r="D128">
        <v>3</v>
      </c>
      <c r="E128" t="str">
        <f t="shared" si="3"/>
        <v>009</v>
      </c>
      <c r="F128" t="str">
        <f t="shared" si="4"/>
        <v>1-009-01_3</v>
      </c>
      <c r="G128" s="2">
        <f t="shared" si="5"/>
        <v>17726.353355266929</v>
      </c>
      <c r="H128" s="48">
        <f>IF(D128=1,VLOOKUP(B128,Uvazky!B:G,6,0),
IF(D128=2,VLOOKUP(B128,Uvazky!B:H,7,0),
IF(D128=3,VLOOKUP(B128,Uvazky!B:I,8,0),
"Nezdrav_Personal_Alebo_Nerelevant")))</f>
        <v>13</v>
      </c>
      <c r="I128">
        <f>VLOOKUP(B128,Uvazky!B:E,4,0)</f>
        <v>1</v>
      </c>
      <c r="J128" t="s">
        <v>88</v>
      </c>
      <c r="K128" t="str">
        <f>VLOOKUP(B128,Uvazky!B:D,3,0)</f>
        <v>Gynekologicko-pôrodnícke odd.</v>
      </c>
      <c r="L128" t="str">
        <f>VLOOKUP(B128,Uvazky!B:B,1,0)</f>
        <v>1-009-01</v>
      </c>
    </row>
    <row r="129" spans="1:12" x14ac:dyDescent="0.2">
      <c r="A129" t="s">
        <v>16</v>
      </c>
      <c r="B129" s="1" t="s">
        <v>204</v>
      </c>
      <c r="C129" s="2">
        <v>74304.868617356624</v>
      </c>
      <c r="D129">
        <v>2</v>
      </c>
      <c r="E129" t="str">
        <f t="shared" si="3"/>
        <v>009</v>
      </c>
      <c r="F129" t="str">
        <f t="shared" si="4"/>
        <v>1-009-01_2</v>
      </c>
      <c r="G129" s="2">
        <f t="shared" si="5"/>
        <v>74304.868617356624</v>
      </c>
      <c r="H129" s="48">
        <f>IF(D129=1,VLOOKUP(B129,Uvazky!B:G,6,0),
IF(D129=2,VLOOKUP(B129,Uvazky!B:H,7,0),
IF(D129=3,VLOOKUP(B129,Uvazky!B:I,8,0),
"Nezdrav_Personal_Alebo_Nerelevant")))</f>
        <v>22</v>
      </c>
      <c r="I129">
        <f>VLOOKUP(B129,Uvazky!B:E,4,0)</f>
        <v>1</v>
      </c>
      <c r="J129" t="s">
        <v>88</v>
      </c>
      <c r="K129" t="str">
        <f>VLOOKUP(B129,Uvazky!B:D,3,0)</f>
        <v>Gynekologicko-pôrodnícke odd.</v>
      </c>
      <c r="L129" t="str">
        <f>VLOOKUP(B129,Uvazky!B:B,1,0)</f>
        <v>1-009-01</v>
      </c>
    </row>
    <row r="130" spans="1:12" x14ac:dyDescent="0.2">
      <c r="A130" t="s">
        <v>17</v>
      </c>
      <c r="B130" s="1" t="s">
        <v>204</v>
      </c>
      <c r="C130" s="2">
        <v>3657.0046646274814</v>
      </c>
      <c r="D130">
        <v>1</v>
      </c>
      <c r="E130" t="str">
        <f t="shared" ref="E130:E193" si="6">MID(B130,3,3)</f>
        <v>009</v>
      </c>
      <c r="F130" t="str">
        <f t="shared" ref="F130:F193" si="7">B130&amp;"_"&amp;D130</f>
        <v>1-009-01_1</v>
      </c>
      <c r="G130" s="2">
        <f t="shared" ref="G130:G193" si="8">C130</f>
        <v>3657.0046646274814</v>
      </c>
      <c r="H130" s="48">
        <f>IF(D130=1,VLOOKUP(B130,Uvazky!B:G,6,0),
IF(D130=2,VLOOKUP(B130,Uvazky!B:H,7,0),
IF(D130=3,VLOOKUP(B130,Uvazky!B:I,8,0),
"Nezdrav_Personal_Alebo_Nerelevant")))</f>
        <v>8</v>
      </c>
      <c r="I130">
        <f>VLOOKUP(B130,Uvazky!B:E,4,0)</f>
        <v>1</v>
      </c>
      <c r="J130" t="s">
        <v>88</v>
      </c>
      <c r="K130" t="str">
        <f>VLOOKUP(B130,Uvazky!B:D,3,0)</f>
        <v>Gynekologicko-pôrodnícke odd.</v>
      </c>
      <c r="L130" t="str">
        <f>VLOOKUP(B130,Uvazky!B:B,1,0)</f>
        <v>1-009-01</v>
      </c>
    </row>
    <row r="131" spans="1:12" x14ac:dyDescent="0.2">
      <c r="A131" t="s">
        <v>18</v>
      </c>
      <c r="B131" s="1" t="s">
        <v>204</v>
      </c>
      <c r="C131" s="2">
        <v>1178.8365268634891</v>
      </c>
      <c r="D131">
        <v>3</v>
      </c>
      <c r="E131" t="str">
        <f t="shared" si="6"/>
        <v>009</v>
      </c>
      <c r="F131" t="str">
        <f t="shared" si="7"/>
        <v>1-009-01_3</v>
      </c>
      <c r="G131" s="2">
        <f t="shared" si="8"/>
        <v>1178.8365268634891</v>
      </c>
      <c r="H131" s="48">
        <f>IF(D131=1,VLOOKUP(B131,Uvazky!B:G,6,0),
IF(D131=2,VLOOKUP(B131,Uvazky!B:H,7,0),
IF(D131=3,VLOOKUP(B131,Uvazky!B:I,8,0),
"Nezdrav_Personal_Alebo_Nerelevant")))</f>
        <v>13</v>
      </c>
      <c r="I131">
        <f>VLOOKUP(B131,Uvazky!B:E,4,0)</f>
        <v>1</v>
      </c>
      <c r="J131" t="s">
        <v>88</v>
      </c>
      <c r="K131" t="str">
        <f>VLOOKUP(B131,Uvazky!B:D,3,0)</f>
        <v>Gynekologicko-pôrodnícke odd.</v>
      </c>
      <c r="L131" t="str">
        <f>VLOOKUP(B131,Uvazky!B:B,1,0)</f>
        <v>1-009-01</v>
      </c>
    </row>
    <row r="132" spans="1:12" x14ac:dyDescent="0.2">
      <c r="A132" t="s">
        <v>19</v>
      </c>
      <c r="B132" s="1" t="s">
        <v>204</v>
      </c>
      <c r="C132" s="2">
        <v>2965.7168942731673</v>
      </c>
      <c r="D132">
        <v>2</v>
      </c>
      <c r="E132" t="str">
        <f t="shared" si="6"/>
        <v>009</v>
      </c>
      <c r="F132" t="str">
        <f t="shared" si="7"/>
        <v>1-009-01_2</v>
      </c>
      <c r="G132" s="2">
        <f t="shared" si="8"/>
        <v>2965.7168942731673</v>
      </c>
      <c r="H132" s="48">
        <f>IF(D132=1,VLOOKUP(B132,Uvazky!B:G,6,0),
IF(D132=2,VLOOKUP(B132,Uvazky!B:H,7,0),
IF(D132=3,VLOOKUP(B132,Uvazky!B:I,8,0),
"Nezdrav_Personal_Alebo_Nerelevant")))</f>
        <v>22</v>
      </c>
      <c r="I132">
        <f>VLOOKUP(B132,Uvazky!B:E,4,0)</f>
        <v>1</v>
      </c>
      <c r="J132" t="s">
        <v>88</v>
      </c>
      <c r="K132" t="str">
        <f>VLOOKUP(B132,Uvazky!B:D,3,0)</f>
        <v>Gynekologicko-pôrodnícke odd.</v>
      </c>
      <c r="L132" t="str">
        <f>VLOOKUP(B132,Uvazky!B:B,1,0)</f>
        <v>1-009-01</v>
      </c>
    </row>
    <row r="133" spans="1:12" x14ac:dyDescent="0.2">
      <c r="A133" t="s">
        <v>20</v>
      </c>
      <c r="B133" s="1" t="s">
        <v>204</v>
      </c>
      <c r="C133" s="2">
        <v>22172.412212630494</v>
      </c>
      <c r="D133">
        <v>1</v>
      </c>
      <c r="E133" t="str">
        <f t="shared" si="6"/>
        <v>009</v>
      </c>
      <c r="F133" t="str">
        <f t="shared" si="7"/>
        <v>1-009-01_1</v>
      </c>
      <c r="G133" s="2">
        <f t="shared" si="8"/>
        <v>22172.412212630494</v>
      </c>
      <c r="H133" s="48">
        <f>IF(D133=1,VLOOKUP(B133,Uvazky!B:G,6,0),
IF(D133=2,VLOOKUP(B133,Uvazky!B:H,7,0),
IF(D133=3,VLOOKUP(B133,Uvazky!B:I,8,0),
"Nezdrav_Personal_Alebo_Nerelevant")))</f>
        <v>8</v>
      </c>
      <c r="I133">
        <f>VLOOKUP(B133,Uvazky!B:E,4,0)</f>
        <v>1</v>
      </c>
      <c r="J133" t="s">
        <v>88</v>
      </c>
      <c r="K133" t="str">
        <f>VLOOKUP(B133,Uvazky!B:D,3,0)</f>
        <v>Gynekologicko-pôrodnícke odd.</v>
      </c>
      <c r="L133" t="str">
        <f>VLOOKUP(B133,Uvazky!B:B,1,0)</f>
        <v>1-009-01</v>
      </c>
    </row>
    <row r="134" spans="1:12" x14ac:dyDescent="0.2">
      <c r="A134" t="s">
        <v>21</v>
      </c>
      <c r="B134" s="1" t="s">
        <v>204</v>
      </c>
      <c r="C134" s="2">
        <v>3227.116021492352</v>
      </c>
      <c r="D134">
        <v>3</v>
      </c>
      <c r="E134" t="str">
        <f t="shared" si="6"/>
        <v>009</v>
      </c>
      <c r="F134" t="str">
        <f t="shared" si="7"/>
        <v>1-009-01_3</v>
      </c>
      <c r="G134" s="2">
        <f t="shared" si="8"/>
        <v>3227.116021492352</v>
      </c>
      <c r="H134" s="48">
        <f>IF(D134=1,VLOOKUP(B134,Uvazky!B:G,6,0),
IF(D134=2,VLOOKUP(B134,Uvazky!B:H,7,0),
IF(D134=3,VLOOKUP(B134,Uvazky!B:I,8,0),
"Nezdrav_Personal_Alebo_Nerelevant")))</f>
        <v>13</v>
      </c>
      <c r="I134">
        <f>VLOOKUP(B134,Uvazky!B:E,4,0)</f>
        <v>1</v>
      </c>
      <c r="J134" t="s">
        <v>88</v>
      </c>
      <c r="K134" t="str">
        <f>VLOOKUP(B134,Uvazky!B:D,3,0)</f>
        <v>Gynekologicko-pôrodnícke odd.</v>
      </c>
      <c r="L134" t="str">
        <f>VLOOKUP(B134,Uvazky!B:B,1,0)</f>
        <v>1-009-01</v>
      </c>
    </row>
    <row r="135" spans="1:12" x14ac:dyDescent="0.2">
      <c r="A135" t="s">
        <v>22</v>
      </c>
      <c r="B135" s="1" t="s">
        <v>204</v>
      </c>
      <c r="C135" s="2">
        <v>2253.9385248290428</v>
      </c>
      <c r="D135">
        <v>2</v>
      </c>
      <c r="E135" t="str">
        <f t="shared" si="6"/>
        <v>009</v>
      </c>
      <c r="F135" t="str">
        <f t="shared" si="7"/>
        <v>1-009-01_2</v>
      </c>
      <c r="G135" s="2">
        <f t="shared" si="8"/>
        <v>2253.9385248290428</v>
      </c>
      <c r="H135" s="48">
        <f>IF(D135=1,VLOOKUP(B135,Uvazky!B:G,6,0),
IF(D135=2,VLOOKUP(B135,Uvazky!B:H,7,0),
IF(D135=3,VLOOKUP(B135,Uvazky!B:I,8,0),
"Nezdrav_Personal_Alebo_Nerelevant")))</f>
        <v>22</v>
      </c>
      <c r="I135">
        <f>VLOOKUP(B135,Uvazky!B:E,4,0)</f>
        <v>1</v>
      </c>
      <c r="J135" t="s">
        <v>88</v>
      </c>
      <c r="K135" t="str">
        <f>VLOOKUP(B135,Uvazky!B:D,3,0)</f>
        <v>Gynekologicko-pôrodnícke odd.</v>
      </c>
      <c r="L135" t="str">
        <f>VLOOKUP(B135,Uvazky!B:B,1,0)</f>
        <v>1-009-01</v>
      </c>
    </row>
    <row r="136" spans="1:12" x14ac:dyDescent="0.2">
      <c r="A136" t="s">
        <v>23</v>
      </c>
      <c r="B136" s="1" t="s">
        <v>204</v>
      </c>
      <c r="C136" s="2">
        <v>3209.6468398449128</v>
      </c>
      <c r="D136">
        <v>1</v>
      </c>
      <c r="E136" t="str">
        <f t="shared" si="6"/>
        <v>009</v>
      </c>
      <c r="F136" t="str">
        <f t="shared" si="7"/>
        <v>1-009-01_1</v>
      </c>
      <c r="G136" s="2">
        <f t="shared" si="8"/>
        <v>3209.6468398449128</v>
      </c>
      <c r="H136" s="48">
        <f>IF(D136=1,VLOOKUP(B136,Uvazky!B:G,6,0),
IF(D136=2,VLOOKUP(B136,Uvazky!B:H,7,0),
IF(D136=3,VLOOKUP(B136,Uvazky!B:I,8,0),
"Nezdrav_Personal_Alebo_Nerelevant")))</f>
        <v>8</v>
      </c>
      <c r="I136">
        <f>VLOOKUP(B136,Uvazky!B:E,4,0)</f>
        <v>1</v>
      </c>
      <c r="J136" t="s">
        <v>88</v>
      </c>
      <c r="K136" t="str">
        <f>VLOOKUP(B136,Uvazky!B:D,3,0)</f>
        <v>Gynekologicko-pôrodnícke odd.</v>
      </c>
      <c r="L136" t="str">
        <f>VLOOKUP(B136,Uvazky!B:B,1,0)</f>
        <v>1-009-01</v>
      </c>
    </row>
    <row r="137" spans="1:12" x14ac:dyDescent="0.2">
      <c r="A137" t="s">
        <v>24</v>
      </c>
      <c r="B137" s="1" t="s">
        <v>204</v>
      </c>
      <c r="C137" s="2">
        <v>1559.6025531701498</v>
      </c>
      <c r="D137">
        <v>3</v>
      </c>
      <c r="E137" t="str">
        <f t="shared" si="6"/>
        <v>009</v>
      </c>
      <c r="F137" t="str">
        <f t="shared" si="7"/>
        <v>1-009-01_3</v>
      </c>
      <c r="G137" s="2">
        <f t="shared" si="8"/>
        <v>1559.6025531701498</v>
      </c>
      <c r="H137" s="48">
        <f>IF(D137=1,VLOOKUP(B137,Uvazky!B:G,6,0),
IF(D137=2,VLOOKUP(B137,Uvazky!B:H,7,0),
IF(D137=3,VLOOKUP(B137,Uvazky!B:I,8,0),
"Nezdrav_Personal_Alebo_Nerelevant")))</f>
        <v>13</v>
      </c>
      <c r="I137">
        <f>VLOOKUP(B137,Uvazky!B:E,4,0)</f>
        <v>1</v>
      </c>
      <c r="J137" t="s">
        <v>88</v>
      </c>
      <c r="K137" t="str">
        <f>VLOOKUP(B137,Uvazky!B:D,3,0)</f>
        <v>Gynekologicko-pôrodnícke odd.</v>
      </c>
      <c r="L137" t="str">
        <f>VLOOKUP(B137,Uvazky!B:B,1,0)</f>
        <v>1-009-01</v>
      </c>
    </row>
    <row r="138" spans="1:12" x14ac:dyDescent="0.2">
      <c r="A138" t="s">
        <v>25</v>
      </c>
      <c r="B138" s="1" t="s">
        <v>204</v>
      </c>
      <c r="C138" s="2">
        <v>3899.7300927489018</v>
      </c>
      <c r="D138">
        <v>2</v>
      </c>
      <c r="E138" t="str">
        <f t="shared" si="6"/>
        <v>009</v>
      </c>
      <c r="F138" t="str">
        <f t="shared" si="7"/>
        <v>1-009-01_2</v>
      </c>
      <c r="G138" s="2">
        <f t="shared" si="8"/>
        <v>3899.7300927489018</v>
      </c>
      <c r="H138" s="48">
        <f>IF(D138=1,VLOOKUP(B138,Uvazky!B:G,6,0),
IF(D138=2,VLOOKUP(B138,Uvazky!B:H,7,0),
IF(D138=3,VLOOKUP(B138,Uvazky!B:I,8,0),
"Nezdrav_Personal_Alebo_Nerelevant")))</f>
        <v>22</v>
      </c>
      <c r="I138">
        <f>VLOOKUP(B138,Uvazky!B:E,4,0)</f>
        <v>1</v>
      </c>
      <c r="J138" t="s">
        <v>88</v>
      </c>
      <c r="K138" t="str">
        <f>VLOOKUP(B138,Uvazky!B:D,3,0)</f>
        <v>Gynekologicko-pôrodnícke odd.</v>
      </c>
      <c r="L138" t="str">
        <f>VLOOKUP(B138,Uvazky!B:B,1,0)</f>
        <v>1-009-01</v>
      </c>
    </row>
    <row r="139" spans="1:12" x14ac:dyDescent="0.2">
      <c r="A139" t="s">
        <v>26</v>
      </c>
      <c r="B139" s="1" t="s">
        <v>204</v>
      </c>
      <c r="C139" s="2">
        <v>33691.391669319572</v>
      </c>
      <c r="D139">
        <v>1</v>
      </c>
      <c r="E139" t="str">
        <f t="shared" si="6"/>
        <v>009</v>
      </c>
      <c r="F139" t="str">
        <f t="shared" si="7"/>
        <v>1-009-01_1</v>
      </c>
      <c r="G139" s="2">
        <f t="shared" si="8"/>
        <v>33691.391669319572</v>
      </c>
      <c r="H139" s="48">
        <f>IF(D139=1,VLOOKUP(B139,Uvazky!B:G,6,0),
IF(D139=2,VLOOKUP(B139,Uvazky!B:H,7,0),
IF(D139=3,VLOOKUP(B139,Uvazky!B:I,8,0),
"Nezdrav_Personal_Alebo_Nerelevant")))</f>
        <v>8</v>
      </c>
      <c r="I139">
        <f>VLOOKUP(B139,Uvazky!B:E,4,0)</f>
        <v>1</v>
      </c>
      <c r="J139" t="s">
        <v>88</v>
      </c>
      <c r="K139" t="str">
        <f>VLOOKUP(B139,Uvazky!B:D,3,0)</f>
        <v>Gynekologicko-pôrodnícke odd.</v>
      </c>
      <c r="L139" t="str">
        <f>VLOOKUP(B139,Uvazky!B:B,1,0)</f>
        <v>1-009-01</v>
      </c>
    </row>
    <row r="140" spans="1:12" x14ac:dyDescent="0.2">
      <c r="A140" t="s">
        <v>27</v>
      </c>
      <c r="B140" s="1" t="s">
        <v>204</v>
      </c>
      <c r="C140" s="2">
        <v>978.24203037254881</v>
      </c>
      <c r="D140">
        <v>3</v>
      </c>
      <c r="E140" t="str">
        <f t="shared" si="6"/>
        <v>009</v>
      </c>
      <c r="F140" t="str">
        <f t="shared" si="7"/>
        <v>1-009-01_3</v>
      </c>
      <c r="G140" s="2">
        <f t="shared" si="8"/>
        <v>978.24203037254881</v>
      </c>
      <c r="H140" s="48">
        <f>IF(D140=1,VLOOKUP(B140,Uvazky!B:G,6,0),
IF(D140=2,VLOOKUP(B140,Uvazky!B:H,7,0),
IF(D140=3,VLOOKUP(B140,Uvazky!B:I,8,0),
"Nezdrav_Personal_Alebo_Nerelevant")))</f>
        <v>13</v>
      </c>
      <c r="I140">
        <f>VLOOKUP(B140,Uvazky!B:E,4,0)</f>
        <v>1</v>
      </c>
      <c r="J140" t="s">
        <v>88</v>
      </c>
      <c r="K140" t="str">
        <f>VLOOKUP(B140,Uvazky!B:D,3,0)</f>
        <v>Gynekologicko-pôrodnícke odd.</v>
      </c>
      <c r="L140" t="str">
        <f>VLOOKUP(B140,Uvazky!B:B,1,0)</f>
        <v>1-009-01</v>
      </c>
    </row>
    <row r="141" spans="1:12" x14ac:dyDescent="0.2">
      <c r="A141" t="s">
        <v>28</v>
      </c>
      <c r="B141" s="1" t="s">
        <v>204</v>
      </c>
      <c r="C141" s="2">
        <v>30845.929359648566</v>
      </c>
      <c r="D141">
        <v>2</v>
      </c>
      <c r="E141" t="str">
        <f t="shared" si="6"/>
        <v>009</v>
      </c>
      <c r="F141" t="str">
        <f t="shared" si="7"/>
        <v>1-009-01_2</v>
      </c>
      <c r="G141" s="2">
        <f t="shared" si="8"/>
        <v>30845.929359648566</v>
      </c>
      <c r="H141" s="48">
        <f>IF(D141=1,VLOOKUP(B141,Uvazky!B:G,6,0),
IF(D141=2,VLOOKUP(B141,Uvazky!B:H,7,0),
IF(D141=3,VLOOKUP(B141,Uvazky!B:I,8,0),
"Nezdrav_Personal_Alebo_Nerelevant")))</f>
        <v>22</v>
      </c>
      <c r="I141">
        <f>VLOOKUP(B141,Uvazky!B:E,4,0)</f>
        <v>1</v>
      </c>
      <c r="J141" t="s">
        <v>88</v>
      </c>
      <c r="K141" t="str">
        <f>VLOOKUP(B141,Uvazky!B:D,3,0)</f>
        <v>Gynekologicko-pôrodnícke odd.</v>
      </c>
      <c r="L141" t="str">
        <f>VLOOKUP(B141,Uvazky!B:B,1,0)</f>
        <v>1-009-01</v>
      </c>
    </row>
    <row r="142" spans="1:12" x14ac:dyDescent="0.2">
      <c r="A142" t="s">
        <v>29</v>
      </c>
      <c r="B142" s="1" t="s">
        <v>204</v>
      </c>
      <c r="C142" s="2">
        <v>2146.8153202420149</v>
      </c>
      <c r="D142">
        <v>1</v>
      </c>
      <c r="E142" t="str">
        <f t="shared" si="6"/>
        <v>009</v>
      </c>
      <c r="F142" t="str">
        <f t="shared" si="7"/>
        <v>1-009-01_1</v>
      </c>
      <c r="G142" s="2">
        <f t="shared" si="8"/>
        <v>2146.8153202420149</v>
      </c>
      <c r="H142" s="48">
        <f>IF(D142=1,VLOOKUP(B142,Uvazky!B:G,6,0),
IF(D142=2,VLOOKUP(B142,Uvazky!B:H,7,0),
IF(D142=3,VLOOKUP(B142,Uvazky!B:I,8,0),
"Nezdrav_Personal_Alebo_Nerelevant")))</f>
        <v>8</v>
      </c>
      <c r="I142">
        <f>VLOOKUP(B142,Uvazky!B:E,4,0)</f>
        <v>1</v>
      </c>
      <c r="J142" t="s">
        <v>88</v>
      </c>
      <c r="K142" t="str">
        <f>VLOOKUP(B142,Uvazky!B:D,3,0)</f>
        <v>Gynekologicko-pôrodnícke odd.</v>
      </c>
      <c r="L142" t="str">
        <f>VLOOKUP(B142,Uvazky!B:B,1,0)</f>
        <v>1-009-01</v>
      </c>
    </row>
    <row r="143" spans="1:12" x14ac:dyDescent="0.2">
      <c r="A143" t="s">
        <v>30</v>
      </c>
      <c r="B143" s="1" t="s">
        <v>204</v>
      </c>
      <c r="C143" s="2">
        <v>806.25050486888358</v>
      </c>
      <c r="D143">
        <v>3</v>
      </c>
      <c r="E143" t="str">
        <f t="shared" si="6"/>
        <v>009</v>
      </c>
      <c r="F143" t="str">
        <f t="shared" si="7"/>
        <v>1-009-01_3</v>
      </c>
      <c r="G143" s="2">
        <f t="shared" si="8"/>
        <v>806.25050486888358</v>
      </c>
      <c r="H143" s="48">
        <f>IF(D143=1,VLOOKUP(B143,Uvazky!B:G,6,0),
IF(D143=2,VLOOKUP(B143,Uvazky!B:H,7,0),
IF(D143=3,VLOOKUP(B143,Uvazky!B:I,8,0),
"Nezdrav_Personal_Alebo_Nerelevant")))</f>
        <v>13</v>
      </c>
      <c r="I143">
        <f>VLOOKUP(B143,Uvazky!B:E,4,0)</f>
        <v>1</v>
      </c>
      <c r="J143" t="s">
        <v>88</v>
      </c>
      <c r="K143" t="str">
        <f>VLOOKUP(B143,Uvazky!B:D,3,0)</f>
        <v>Gynekologicko-pôrodnícke odd.</v>
      </c>
      <c r="L143" t="str">
        <f>VLOOKUP(B143,Uvazky!B:B,1,0)</f>
        <v>1-009-01</v>
      </c>
    </row>
    <row r="144" spans="1:12" x14ac:dyDescent="0.2">
      <c r="A144" t="s">
        <v>31</v>
      </c>
      <c r="B144" s="1" t="s">
        <v>204</v>
      </c>
      <c r="C144" s="2">
        <v>2157.6667224159114</v>
      </c>
      <c r="D144">
        <v>2</v>
      </c>
      <c r="E144" t="str">
        <f t="shared" si="6"/>
        <v>009</v>
      </c>
      <c r="F144" t="str">
        <f t="shared" si="7"/>
        <v>1-009-01_2</v>
      </c>
      <c r="G144" s="2">
        <f t="shared" si="8"/>
        <v>2157.6667224159114</v>
      </c>
      <c r="H144" s="48">
        <f>IF(D144=1,VLOOKUP(B144,Uvazky!B:G,6,0),
IF(D144=2,VLOOKUP(B144,Uvazky!B:H,7,0),
IF(D144=3,VLOOKUP(B144,Uvazky!B:I,8,0),
"Nezdrav_Personal_Alebo_Nerelevant")))</f>
        <v>22</v>
      </c>
      <c r="I144">
        <f>VLOOKUP(B144,Uvazky!B:E,4,0)</f>
        <v>1</v>
      </c>
      <c r="J144" t="s">
        <v>88</v>
      </c>
      <c r="K144" t="str">
        <f>VLOOKUP(B144,Uvazky!B:D,3,0)</f>
        <v>Gynekologicko-pôrodnícke odd.</v>
      </c>
      <c r="L144" t="str">
        <f>VLOOKUP(B144,Uvazky!B:B,1,0)</f>
        <v>1-009-01</v>
      </c>
    </row>
    <row r="145" spans="1:12" x14ac:dyDescent="0.2">
      <c r="A145" t="s">
        <v>32</v>
      </c>
      <c r="B145" s="1" t="s">
        <v>204</v>
      </c>
      <c r="C145" s="2">
        <v>1146.7223333286381</v>
      </c>
      <c r="D145">
        <v>1</v>
      </c>
      <c r="E145" t="str">
        <f t="shared" si="6"/>
        <v>009</v>
      </c>
      <c r="F145" t="str">
        <f t="shared" si="7"/>
        <v>1-009-01_1</v>
      </c>
      <c r="G145" s="2">
        <f t="shared" si="8"/>
        <v>1146.7223333286381</v>
      </c>
      <c r="H145" s="48">
        <f>IF(D145=1,VLOOKUP(B145,Uvazky!B:G,6,0),
IF(D145=2,VLOOKUP(B145,Uvazky!B:H,7,0),
IF(D145=3,VLOOKUP(B145,Uvazky!B:I,8,0),
"Nezdrav_Personal_Alebo_Nerelevant")))</f>
        <v>8</v>
      </c>
      <c r="I145">
        <f>VLOOKUP(B145,Uvazky!B:E,4,0)</f>
        <v>1</v>
      </c>
      <c r="J145" t="s">
        <v>88</v>
      </c>
      <c r="K145" t="str">
        <f>VLOOKUP(B145,Uvazky!B:D,3,0)</f>
        <v>Gynekologicko-pôrodnícke odd.</v>
      </c>
      <c r="L145" t="str">
        <f>VLOOKUP(B145,Uvazky!B:B,1,0)</f>
        <v>1-009-01</v>
      </c>
    </row>
    <row r="146" spans="1:12" x14ac:dyDescent="0.2">
      <c r="A146" t="s">
        <v>33</v>
      </c>
      <c r="B146" s="1" t="s">
        <v>204</v>
      </c>
      <c r="C146" s="2">
        <v>2827.170551334118</v>
      </c>
      <c r="D146">
        <v>3</v>
      </c>
      <c r="E146" t="str">
        <f t="shared" si="6"/>
        <v>009</v>
      </c>
      <c r="F146" t="str">
        <f t="shared" si="7"/>
        <v>1-009-01_3</v>
      </c>
      <c r="G146" s="2">
        <f t="shared" si="8"/>
        <v>2827.170551334118</v>
      </c>
      <c r="H146" s="48">
        <f>IF(D146=1,VLOOKUP(B146,Uvazky!B:G,6,0),
IF(D146=2,VLOOKUP(B146,Uvazky!B:H,7,0),
IF(D146=3,VLOOKUP(B146,Uvazky!B:I,8,0),
"Nezdrav_Personal_Alebo_Nerelevant")))</f>
        <v>13</v>
      </c>
      <c r="I146">
        <f>VLOOKUP(B146,Uvazky!B:E,4,0)</f>
        <v>1</v>
      </c>
      <c r="J146" t="s">
        <v>88</v>
      </c>
      <c r="K146" t="str">
        <f>VLOOKUP(B146,Uvazky!B:D,3,0)</f>
        <v>Gynekologicko-pôrodnícke odd.</v>
      </c>
      <c r="L146" t="str">
        <f>VLOOKUP(B146,Uvazky!B:B,1,0)</f>
        <v>1-009-01</v>
      </c>
    </row>
    <row r="147" spans="1:12" x14ac:dyDescent="0.2">
      <c r="A147" t="s">
        <v>34</v>
      </c>
      <c r="B147" s="1" t="s">
        <v>204</v>
      </c>
      <c r="C147" s="2">
        <v>1278.0188099450013</v>
      </c>
      <c r="D147">
        <v>2</v>
      </c>
      <c r="E147" t="str">
        <f t="shared" si="6"/>
        <v>009</v>
      </c>
      <c r="F147" t="str">
        <f t="shared" si="7"/>
        <v>1-009-01_2</v>
      </c>
      <c r="G147" s="2">
        <f t="shared" si="8"/>
        <v>1278.0188099450013</v>
      </c>
      <c r="H147" s="48">
        <f>IF(D147=1,VLOOKUP(B147,Uvazky!B:G,6,0),
IF(D147=2,VLOOKUP(B147,Uvazky!B:H,7,0),
IF(D147=3,VLOOKUP(B147,Uvazky!B:I,8,0),
"Nezdrav_Personal_Alebo_Nerelevant")))</f>
        <v>22</v>
      </c>
      <c r="I147">
        <f>VLOOKUP(B147,Uvazky!B:E,4,0)</f>
        <v>1</v>
      </c>
      <c r="J147" t="s">
        <v>88</v>
      </c>
      <c r="K147" t="str">
        <f>VLOOKUP(B147,Uvazky!B:D,3,0)</f>
        <v>Gynekologicko-pôrodnícke odd.</v>
      </c>
      <c r="L147" t="str">
        <f>VLOOKUP(B147,Uvazky!B:B,1,0)</f>
        <v>1-009-01</v>
      </c>
    </row>
    <row r="148" spans="1:12" x14ac:dyDescent="0.2">
      <c r="A148" t="s">
        <v>43</v>
      </c>
      <c r="B148" s="1" t="s">
        <v>204</v>
      </c>
      <c r="C148" s="2">
        <v>2623.606967232718</v>
      </c>
      <c r="D148">
        <v>2</v>
      </c>
      <c r="E148" t="str">
        <f t="shared" si="6"/>
        <v>009</v>
      </c>
      <c r="F148" t="str">
        <f t="shared" si="7"/>
        <v>1-009-01_2</v>
      </c>
      <c r="G148" s="2">
        <f t="shared" si="8"/>
        <v>2623.606967232718</v>
      </c>
      <c r="H148" s="48">
        <f>IF(D148=1,VLOOKUP(B148,Uvazky!B:G,6,0),
IF(D148=2,VLOOKUP(B148,Uvazky!B:H,7,0),
IF(D148=3,VLOOKUP(B148,Uvazky!B:I,8,0),
"Nezdrav_Personal_Alebo_Nerelevant")))</f>
        <v>22</v>
      </c>
      <c r="I148">
        <f>VLOOKUP(B148,Uvazky!B:E,4,0)</f>
        <v>1</v>
      </c>
      <c r="J148" t="s">
        <v>88</v>
      </c>
      <c r="K148" t="str">
        <f>VLOOKUP(B148,Uvazky!B:D,3,0)</f>
        <v>Gynekologicko-pôrodnícke odd.</v>
      </c>
      <c r="L148" t="str">
        <f>VLOOKUP(B148,Uvazky!B:B,1,0)</f>
        <v>1-009-01</v>
      </c>
    </row>
    <row r="149" spans="1:12" x14ac:dyDescent="0.2">
      <c r="A149" t="s">
        <v>35</v>
      </c>
      <c r="B149" s="1" t="s">
        <v>204</v>
      </c>
      <c r="C149" s="2">
        <v>283.35426017113929</v>
      </c>
      <c r="D149">
        <v>1</v>
      </c>
      <c r="E149" t="str">
        <f t="shared" si="6"/>
        <v>009</v>
      </c>
      <c r="F149" t="str">
        <f t="shared" si="7"/>
        <v>1-009-01_1</v>
      </c>
      <c r="G149" s="2">
        <f t="shared" si="8"/>
        <v>283.35426017113929</v>
      </c>
      <c r="H149" s="48">
        <f>IF(D149=1,VLOOKUP(B149,Uvazky!B:G,6,0),
IF(D149=2,VLOOKUP(B149,Uvazky!B:H,7,0),
IF(D149=3,VLOOKUP(B149,Uvazky!B:I,8,0),
"Nezdrav_Personal_Alebo_Nerelevant")))</f>
        <v>8</v>
      </c>
      <c r="I149">
        <f>VLOOKUP(B149,Uvazky!B:E,4,0)</f>
        <v>1</v>
      </c>
      <c r="J149" t="s">
        <v>88</v>
      </c>
      <c r="K149" t="str">
        <f>VLOOKUP(B149,Uvazky!B:D,3,0)</f>
        <v>Gynekologicko-pôrodnícke odd.</v>
      </c>
      <c r="L149" t="str">
        <f>VLOOKUP(B149,Uvazky!B:B,1,0)</f>
        <v>1-009-01</v>
      </c>
    </row>
    <row r="150" spans="1:12" x14ac:dyDescent="0.2">
      <c r="A150" t="s">
        <v>36</v>
      </c>
      <c r="B150" s="1" t="s">
        <v>204</v>
      </c>
      <c r="C150" s="2">
        <v>41.377327494965677</v>
      </c>
      <c r="D150">
        <v>3</v>
      </c>
      <c r="E150" t="str">
        <f t="shared" si="6"/>
        <v>009</v>
      </c>
      <c r="F150" t="str">
        <f t="shared" si="7"/>
        <v>1-009-01_3</v>
      </c>
      <c r="G150" s="2">
        <f t="shared" si="8"/>
        <v>41.377327494965677</v>
      </c>
      <c r="H150" s="48">
        <f>IF(D150=1,VLOOKUP(B150,Uvazky!B:G,6,0),
IF(D150=2,VLOOKUP(B150,Uvazky!B:H,7,0),
IF(D150=3,VLOOKUP(B150,Uvazky!B:I,8,0),
"Nezdrav_Personal_Alebo_Nerelevant")))</f>
        <v>13</v>
      </c>
      <c r="I150">
        <f>VLOOKUP(B150,Uvazky!B:E,4,0)</f>
        <v>1</v>
      </c>
      <c r="J150" t="s">
        <v>88</v>
      </c>
      <c r="K150" t="str">
        <f>VLOOKUP(B150,Uvazky!B:D,3,0)</f>
        <v>Gynekologicko-pôrodnícke odd.</v>
      </c>
      <c r="L150" t="str">
        <f>VLOOKUP(B150,Uvazky!B:B,1,0)</f>
        <v>1-009-01</v>
      </c>
    </row>
    <row r="151" spans="1:12" x14ac:dyDescent="0.2">
      <c r="A151" t="s">
        <v>37</v>
      </c>
      <c r="B151" s="1" t="s">
        <v>204</v>
      </c>
      <c r="C151" s="2">
        <v>2761.8705909273908</v>
      </c>
      <c r="D151">
        <v>2</v>
      </c>
      <c r="E151" t="str">
        <f t="shared" si="6"/>
        <v>009</v>
      </c>
      <c r="F151" t="str">
        <f t="shared" si="7"/>
        <v>1-009-01_2</v>
      </c>
      <c r="G151" s="2">
        <f t="shared" si="8"/>
        <v>2761.8705909273908</v>
      </c>
      <c r="H151" s="48">
        <f>IF(D151=1,VLOOKUP(B151,Uvazky!B:G,6,0),
IF(D151=2,VLOOKUP(B151,Uvazky!B:H,7,0),
IF(D151=3,VLOOKUP(B151,Uvazky!B:I,8,0),
"Nezdrav_Personal_Alebo_Nerelevant")))</f>
        <v>22</v>
      </c>
      <c r="I151">
        <f>VLOOKUP(B151,Uvazky!B:E,4,0)</f>
        <v>1</v>
      </c>
      <c r="J151" t="s">
        <v>88</v>
      </c>
      <c r="K151" t="str">
        <f>VLOOKUP(B151,Uvazky!B:D,3,0)</f>
        <v>Gynekologicko-pôrodnícke odd.</v>
      </c>
      <c r="L151" t="str">
        <f>VLOOKUP(B151,Uvazky!B:B,1,0)</f>
        <v>1-009-01</v>
      </c>
    </row>
    <row r="152" spans="1:12" x14ac:dyDescent="0.2">
      <c r="A152" t="s">
        <v>38</v>
      </c>
      <c r="B152" s="1" t="s">
        <v>204</v>
      </c>
      <c r="C152" s="2">
        <v>1679.462367970073</v>
      </c>
      <c r="D152">
        <v>1</v>
      </c>
      <c r="E152" t="str">
        <f t="shared" si="6"/>
        <v>009</v>
      </c>
      <c r="F152" t="str">
        <f t="shared" si="7"/>
        <v>1-009-01_1</v>
      </c>
      <c r="G152" s="2">
        <f t="shared" si="8"/>
        <v>1679.462367970073</v>
      </c>
      <c r="H152" s="48">
        <f>IF(D152=1,VLOOKUP(B152,Uvazky!B:G,6,0),
IF(D152=2,VLOOKUP(B152,Uvazky!B:H,7,0),
IF(D152=3,VLOOKUP(B152,Uvazky!B:I,8,0),
"Nezdrav_Personal_Alebo_Nerelevant")))</f>
        <v>8</v>
      </c>
      <c r="I152">
        <f>VLOOKUP(B152,Uvazky!B:E,4,0)</f>
        <v>1</v>
      </c>
      <c r="J152" t="s">
        <v>88</v>
      </c>
      <c r="K152" t="str">
        <f>VLOOKUP(B152,Uvazky!B:D,3,0)</f>
        <v>Gynekologicko-pôrodnícke odd.</v>
      </c>
      <c r="L152" t="str">
        <f>VLOOKUP(B152,Uvazky!B:B,1,0)</f>
        <v>1-009-01</v>
      </c>
    </row>
    <row r="153" spans="1:12" x14ac:dyDescent="0.2">
      <c r="A153" t="s">
        <v>39</v>
      </c>
      <c r="B153" s="1" t="s">
        <v>204</v>
      </c>
      <c r="C153" s="2">
        <v>1662.1126843445775</v>
      </c>
      <c r="D153">
        <v>1</v>
      </c>
      <c r="E153" t="str">
        <f t="shared" si="6"/>
        <v>009</v>
      </c>
      <c r="F153" t="str">
        <f t="shared" si="7"/>
        <v>1-009-01_1</v>
      </c>
      <c r="G153" s="2">
        <f t="shared" si="8"/>
        <v>1662.1126843445775</v>
      </c>
      <c r="H153" s="48">
        <f>IF(D153=1,VLOOKUP(B153,Uvazky!B:G,6,0),
IF(D153=2,VLOOKUP(B153,Uvazky!B:H,7,0),
IF(D153=3,VLOOKUP(B153,Uvazky!B:I,8,0),
"Nezdrav_Personal_Alebo_Nerelevant")))</f>
        <v>8</v>
      </c>
      <c r="I153">
        <f>VLOOKUP(B153,Uvazky!B:E,4,0)</f>
        <v>1</v>
      </c>
      <c r="J153" t="s">
        <v>88</v>
      </c>
      <c r="K153" t="str">
        <f>VLOOKUP(B153,Uvazky!B:D,3,0)</f>
        <v>Gynekologicko-pôrodnícke odd.</v>
      </c>
      <c r="L153" t="str">
        <f>VLOOKUP(B153,Uvazky!B:B,1,0)</f>
        <v>1-009-01</v>
      </c>
    </row>
    <row r="154" spans="1:12" x14ac:dyDescent="0.2">
      <c r="A154" t="s">
        <v>40</v>
      </c>
      <c r="B154" s="1" t="s">
        <v>204</v>
      </c>
      <c r="C154" s="2">
        <v>1402.2745106089631</v>
      </c>
      <c r="D154">
        <v>3</v>
      </c>
      <c r="E154" t="str">
        <f t="shared" si="6"/>
        <v>009</v>
      </c>
      <c r="F154" t="str">
        <f t="shared" si="7"/>
        <v>1-009-01_3</v>
      </c>
      <c r="G154" s="2">
        <f t="shared" si="8"/>
        <v>1402.2745106089631</v>
      </c>
      <c r="H154" s="48">
        <f>IF(D154=1,VLOOKUP(B154,Uvazky!B:G,6,0),
IF(D154=2,VLOOKUP(B154,Uvazky!B:H,7,0),
IF(D154=3,VLOOKUP(B154,Uvazky!B:I,8,0),
"Nezdrav_Personal_Alebo_Nerelevant")))</f>
        <v>13</v>
      </c>
      <c r="I154">
        <f>VLOOKUP(B154,Uvazky!B:E,4,0)</f>
        <v>1</v>
      </c>
      <c r="J154" t="s">
        <v>88</v>
      </c>
      <c r="K154" t="str">
        <f>VLOOKUP(B154,Uvazky!B:D,3,0)</f>
        <v>Gynekologicko-pôrodnícke odd.</v>
      </c>
      <c r="L154" t="str">
        <f>VLOOKUP(B154,Uvazky!B:B,1,0)</f>
        <v>1-009-01</v>
      </c>
    </row>
    <row r="155" spans="1:12" x14ac:dyDescent="0.2">
      <c r="A155" t="s">
        <v>41</v>
      </c>
      <c r="B155" s="1" t="s">
        <v>204</v>
      </c>
      <c r="C155" s="2">
        <v>483.36212298041625</v>
      </c>
      <c r="D155">
        <v>2</v>
      </c>
      <c r="E155" t="str">
        <f t="shared" si="6"/>
        <v>009</v>
      </c>
      <c r="F155" t="str">
        <f t="shared" si="7"/>
        <v>1-009-01_2</v>
      </c>
      <c r="G155" s="2">
        <f t="shared" si="8"/>
        <v>483.36212298041625</v>
      </c>
      <c r="H155" s="48">
        <f>IF(D155=1,VLOOKUP(B155,Uvazky!B:G,6,0),
IF(D155=2,VLOOKUP(B155,Uvazky!B:H,7,0),
IF(D155=3,VLOOKUP(B155,Uvazky!B:I,8,0),
"Nezdrav_Personal_Alebo_Nerelevant")))</f>
        <v>22</v>
      </c>
      <c r="I155">
        <f>VLOOKUP(B155,Uvazky!B:E,4,0)</f>
        <v>1</v>
      </c>
      <c r="J155" t="s">
        <v>88</v>
      </c>
      <c r="K155" t="str">
        <f>VLOOKUP(B155,Uvazky!B:D,3,0)</f>
        <v>Gynekologicko-pôrodnícke odd.</v>
      </c>
      <c r="L155" t="str">
        <f>VLOOKUP(B155,Uvazky!B:B,1,0)</f>
        <v>1-009-01</v>
      </c>
    </row>
    <row r="156" spans="1:12" x14ac:dyDescent="0.2">
      <c r="A156" t="s">
        <v>4</v>
      </c>
      <c r="B156" s="1" t="s">
        <v>206</v>
      </c>
      <c r="C156" s="2">
        <v>3521.8546528598081</v>
      </c>
      <c r="D156">
        <v>1</v>
      </c>
      <c r="E156" t="str">
        <f t="shared" si="6"/>
        <v>010</v>
      </c>
      <c r="F156" t="str">
        <f t="shared" si="7"/>
        <v>1-010-01_1</v>
      </c>
      <c r="G156" s="2">
        <f t="shared" si="8"/>
        <v>3521.8546528598081</v>
      </c>
      <c r="H156" s="48">
        <f>IF(D156=1,VLOOKUP(B156,Uvazky!B:G,6,0),
IF(D156=2,VLOOKUP(B156,Uvazky!B:H,7,0),
IF(D156=3,VLOOKUP(B156,Uvazky!B:I,8,0),
"Nezdrav_Personal_Alebo_Nerelevant")))</f>
        <v>10</v>
      </c>
      <c r="I156">
        <f>VLOOKUP(B156,Uvazky!B:E,4,0)</f>
        <v>1</v>
      </c>
      <c r="J156" t="s">
        <v>88</v>
      </c>
      <c r="K156" t="str">
        <f>VLOOKUP(B156,Uvazky!B:D,3,0)</f>
        <v>Chirurgické oddelenie</v>
      </c>
      <c r="L156" t="str">
        <f>VLOOKUP(B156,Uvazky!B:B,1,0)</f>
        <v>1-010-01</v>
      </c>
    </row>
    <row r="157" spans="1:12" x14ac:dyDescent="0.2">
      <c r="A157" t="s">
        <v>5</v>
      </c>
      <c r="B157" s="1" t="s">
        <v>206</v>
      </c>
      <c r="C157" s="2">
        <v>8624.499521097312</v>
      </c>
      <c r="D157">
        <v>1</v>
      </c>
      <c r="E157" t="str">
        <f t="shared" si="6"/>
        <v>010</v>
      </c>
      <c r="F157" t="str">
        <f t="shared" si="7"/>
        <v>1-010-01_1</v>
      </c>
      <c r="G157" s="2">
        <f t="shared" si="8"/>
        <v>8624.499521097312</v>
      </c>
      <c r="H157" s="48">
        <f>IF(D157=1,VLOOKUP(B157,Uvazky!B:G,6,0),
IF(D157=2,VLOOKUP(B157,Uvazky!B:H,7,0),
IF(D157=3,VLOOKUP(B157,Uvazky!B:I,8,0),
"Nezdrav_Personal_Alebo_Nerelevant")))</f>
        <v>10</v>
      </c>
      <c r="I157">
        <f>VLOOKUP(B157,Uvazky!B:E,4,0)</f>
        <v>1</v>
      </c>
      <c r="J157" t="s">
        <v>88</v>
      </c>
      <c r="K157" t="str">
        <f>VLOOKUP(B157,Uvazky!B:D,3,0)</f>
        <v>Chirurgické oddelenie</v>
      </c>
      <c r="L157" t="str">
        <f>VLOOKUP(B157,Uvazky!B:B,1,0)</f>
        <v>1-010-01</v>
      </c>
    </row>
    <row r="158" spans="1:12" x14ac:dyDescent="0.2">
      <c r="A158" t="s">
        <v>6</v>
      </c>
      <c r="B158" s="1" t="s">
        <v>206</v>
      </c>
      <c r="C158" s="2">
        <v>54283.4476605698</v>
      </c>
      <c r="D158">
        <v>3</v>
      </c>
      <c r="E158" t="str">
        <f t="shared" si="6"/>
        <v>010</v>
      </c>
      <c r="F158" t="str">
        <f t="shared" si="7"/>
        <v>1-010-01_3</v>
      </c>
      <c r="G158" s="2">
        <f t="shared" si="8"/>
        <v>54283.4476605698</v>
      </c>
      <c r="H158" s="48">
        <f>IF(D158=1,VLOOKUP(B158,Uvazky!B:G,6,0),
IF(D158=2,VLOOKUP(B158,Uvazky!B:H,7,0),
IF(D158=3,VLOOKUP(B158,Uvazky!B:I,8,0),
"Nezdrav_Personal_Alebo_Nerelevant")))</f>
        <v>4</v>
      </c>
      <c r="I158">
        <f>VLOOKUP(B158,Uvazky!B:E,4,0)</f>
        <v>1</v>
      </c>
      <c r="J158" t="s">
        <v>88</v>
      </c>
      <c r="K158" t="str">
        <f>VLOOKUP(B158,Uvazky!B:D,3,0)</f>
        <v>Chirurgické oddelenie</v>
      </c>
      <c r="L158" t="str">
        <f>VLOOKUP(B158,Uvazky!B:B,1,0)</f>
        <v>1-010-01</v>
      </c>
    </row>
    <row r="159" spans="1:12" x14ac:dyDescent="0.2">
      <c r="A159" t="s">
        <v>7</v>
      </c>
      <c r="B159" s="1" t="s">
        <v>206</v>
      </c>
      <c r="C159" s="2">
        <v>196794.51340752313</v>
      </c>
      <c r="D159">
        <v>2</v>
      </c>
      <c r="E159" t="str">
        <f t="shared" si="6"/>
        <v>010</v>
      </c>
      <c r="F159" t="str">
        <f t="shared" si="7"/>
        <v>1-010-01_2</v>
      </c>
      <c r="G159" s="2">
        <f t="shared" si="8"/>
        <v>196794.51340752313</v>
      </c>
      <c r="H159" s="48">
        <f>IF(D159=1,VLOOKUP(B159,Uvazky!B:G,6,0),
IF(D159=2,VLOOKUP(B159,Uvazky!B:H,7,0),
IF(D159=3,VLOOKUP(B159,Uvazky!B:I,8,0),
"Nezdrav_Personal_Alebo_Nerelevant")))</f>
        <v>9</v>
      </c>
      <c r="I159">
        <f>VLOOKUP(B159,Uvazky!B:E,4,0)</f>
        <v>1</v>
      </c>
      <c r="J159" t="s">
        <v>88</v>
      </c>
      <c r="K159" t="str">
        <f>VLOOKUP(B159,Uvazky!B:D,3,0)</f>
        <v>Chirurgické oddelenie</v>
      </c>
      <c r="L159" t="str">
        <f>VLOOKUP(B159,Uvazky!B:B,1,0)</f>
        <v>1-010-01</v>
      </c>
    </row>
    <row r="160" spans="1:12" x14ac:dyDescent="0.2">
      <c r="A160" t="s">
        <v>8</v>
      </c>
      <c r="B160" s="1" t="s">
        <v>206</v>
      </c>
      <c r="C160" s="2">
        <v>15297.427939100762</v>
      </c>
      <c r="D160">
        <v>1</v>
      </c>
      <c r="E160" t="str">
        <f t="shared" si="6"/>
        <v>010</v>
      </c>
      <c r="F160" t="str">
        <f t="shared" si="7"/>
        <v>1-010-01_1</v>
      </c>
      <c r="G160" s="2">
        <f t="shared" si="8"/>
        <v>15297.427939100762</v>
      </c>
      <c r="H160" s="48">
        <f>IF(D160=1,VLOOKUP(B160,Uvazky!B:G,6,0),
IF(D160=2,VLOOKUP(B160,Uvazky!B:H,7,0),
IF(D160=3,VLOOKUP(B160,Uvazky!B:I,8,0),
"Nezdrav_Personal_Alebo_Nerelevant")))</f>
        <v>10</v>
      </c>
      <c r="I160">
        <f>VLOOKUP(B160,Uvazky!B:E,4,0)</f>
        <v>1</v>
      </c>
      <c r="J160" t="s">
        <v>88</v>
      </c>
      <c r="K160" t="str">
        <f>VLOOKUP(B160,Uvazky!B:D,3,0)</f>
        <v>Chirurgické oddelenie</v>
      </c>
      <c r="L160" t="str">
        <f>VLOOKUP(B160,Uvazky!B:B,1,0)</f>
        <v>1-010-01</v>
      </c>
    </row>
    <row r="161" spans="1:12" x14ac:dyDescent="0.2">
      <c r="A161" t="s">
        <v>9</v>
      </c>
      <c r="B161" s="1" t="s">
        <v>206</v>
      </c>
      <c r="C161" s="2">
        <v>3275.6018386629898</v>
      </c>
      <c r="D161">
        <v>3</v>
      </c>
      <c r="E161" t="str">
        <f t="shared" si="6"/>
        <v>010</v>
      </c>
      <c r="F161" t="str">
        <f t="shared" si="7"/>
        <v>1-010-01_3</v>
      </c>
      <c r="G161" s="2">
        <f t="shared" si="8"/>
        <v>3275.6018386629898</v>
      </c>
      <c r="H161" s="48">
        <f>IF(D161=1,VLOOKUP(B161,Uvazky!B:G,6,0),
IF(D161=2,VLOOKUP(B161,Uvazky!B:H,7,0),
IF(D161=3,VLOOKUP(B161,Uvazky!B:I,8,0),
"Nezdrav_Personal_Alebo_Nerelevant")))</f>
        <v>4</v>
      </c>
      <c r="I161">
        <f>VLOOKUP(B161,Uvazky!B:E,4,0)</f>
        <v>1</v>
      </c>
      <c r="J161" t="s">
        <v>88</v>
      </c>
      <c r="K161" t="str">
        <f>VLOOKUP(B161,Uvazky!B:D,3,0)</f>
        <v>Chirurgické oddelenie</v>
      </c>
      <c r="L161" t="str">
        <f>VLOOKUP(B161,Uvazky!B:B,1,0)</f>
        <v>1-010-01</v>
      </c>
    </row>
    <row r="162" spans="1:12" x14ac:dyDescent="0.2">
      <c r="A162" t="s">
        <v>10</v>
      </c>
      <c r="B162" s="1" t="s">
        <v>206</v>
      </c>
      <c r="C162" s="2">
        <v>1041.4593058352823</v>
      </c>
      <c r="D162">
        <v>2</v>
      </c>
      <c r="E162" t="str">
        <f t="shared" si="6"/>
        <v>010</v>
      </c>
      <c r="F162" t="str">
        <f t="shared" si="7"/>
        <v>1-010-01_2</v>
      </c>
      <c r="G162" s="2">
        <f t="shared" si="8"/>
        <v>1041.4593058352823</v>
      </c>
      <c r="H162" s="48">
        <f>IF(D162=1,VLOOKUP(B162,Uvazky!B:G,6,0),
IF(D162=2,VLOOKUP(B162,Uvazky!B:H,7,0),
IF(D162=3,VLOOKUP(B162,Uvazky!B:I,8,0),
"Nezdrav_Personal_Alebo_Nerelevant")))</f>
        <v>9</v>
      </c>
      <c r="I162">
        <f>VLOOKUP(B162,Uvazky!B:E,4,0)</f>
        <v>1</v>
      </c>
      <c r="J162" t="s">
        <v>88</v>
      </c>
      <c r="K162" t="str">
        <f>VLOOKUP(B162,Uvazky!B:D,3,0)</f>
        <v>Chirurgické oddelenie</v>
      </c>
      <c r="L162" t="str">
        <f>VLOOKUP(B162,Uvazky!B:B,1,0)</f>
        <v>1-010-01</v>
      </c>
    </row>
    <row r="163" spans="1:12" x14ac:dyDescent="0.2">
      <c r="A163" t="s">
        <v>11</v>
      </c>
      <c r="B163" s="1" t="s">
        <v>206</v>
      </c>
      <c r="C163" s="2">
        <v>3487.0532990345096</v>
      </c>
      <c r="D163">
        <v>1</v>
      </c>
      <c r="E163" t="str">
        <f t="shared" si="6"/>
        <v>010</v>
      </c>
      <c r="F163" t="str">
        <f t="shared" si="7"/>
        <v>1-010-01_1</v>
      </c>
      <c r="G163" s="2">
        <f t="shared" si="8"/>
        <v>3487.0532990345096</v>
      </c>
      <c r="H163" s="48">
        <f>IF(D163=1,VLOOKUP(B163,Uvazky!B:G,6,0),
IF(D163=2,VLOOKUP(B163,Uvazky!B:H,7,0),
IF(D163=3,VLOOKUP(B163,Uvazky!B:I,8,0),
"Nezdrav_Personal_Alebo_Nerelevant")))</f>
        <v>10</v>
      </c>
      <c r="I163">
        <f>VLOOKUP(B163,Uvazky!B:E,4,0)</f>
        <v>1</v>
      </c>
      <c r="J163" t="s">
        <v>88</v>
      </c>
      <c r="K163" t="str">
        <f>VLOOKUP(B163,Uvazky!B:D,3,0)</f>
        <v>Chirurgické oddelenie</v>
      </c>
      <c r="L163" t="str">
        <f>VLOOKUP(B163,Uvazky!B:B,1,0)</f>
        <v>1-010-01</v>
      </c>
    </row>
    <row r="164" spans="1:12" x14ac:dyDescent="0.2">
      <c r="A164" t="s">
        <v>12</v>
      </c>
      <c r="B164" s="1" t="s">
        <v>206</v>
      </c>
      <c r="C164" s="2">
        <v>441.15629735526454</v>
      </c>
      <c r="D164">
        <v>3</v>
      </c>
      <c r="E164" t="str">
        <f t="shared" si="6"/>
        <v>010</v>
      </c>
      <c r="F164" t="str">
        <f t="shared" si="7"/>
        <v>1-010-01_3</v>
      </c>
      <c r="G164" s="2">
        <f t="shared" si="8"/>
        <v>441.15629735526454</v>
      </c>
      <c r="H164" s="48">
        <f>IF(D164=1,VLOOKUP(B164,Uvazky!B:G,6,0),
IF(D164=2,VLOOKUP(B164,Uvazky!B:H,7,0),
IF(D164=3,VLOOKUP(B164,Uvazky!B:I,8,0),
"Nezdrav_Personal_Alebo_Nerelevant")))</f>
        <v>4</v>
      </c>
      <c r="I164">
        <f>VLOOKUP(B164,Uvazky!B:E,4,0)</f>
        <v>1</v>
      </c>
      <c r="J164" t="s">
        <v>88</v>
      </c>
      <c r="K164" t="str">
        <f>VLOOKUP(B164,Uvazky!B:D,3,0)</f>
        <v>Chirurgické oddelenie</v>
      </c>
      <c r="L164" t="str">
        <f>VLOOKUP(B164,Uvazky!B:B,1,0)</f>
        <v>1-010-01</v>
      </c>
    </row>
    <row r="165" spans="1:12" x14ac:dyDescent="0.2">
      <c r="A165" t="s">
        <v>13</v>
      </c>
      <c r="B165" s="1" t="s">
        <v>206</v>
      </c>
      <c r="C165" s="2">
        <v>2188.0553148787512</v>
      </c>
      <c r="D165">
        <v>2</v>
      </c>
      <c r="E165" t="str">
        <f t="shared" si="6"/>
        <v>010</v>
      </c>
      <c r="F165" t="str">
        <f t="shared" si="7"/>
        <v>1-010-01_2</v>
      </c>
      <c r="G165" s="2">
        <f t="shared" si="8"/>
        <v>2188.0553148787512</v>
      </c>
      <c r="H165" s="48">
        <f>IF(D165=1,VLOOKUP(B165,Uvazky!B:G,6,0),
IF(D165=2,VLOOKUP(B165,Uvazky!B:H,7,0),
IF(D165=3,VLOOKUP(B165,Uvazky!B:I,8,0),
"Nezdrav_Personal_Alebo_Nerelevant")))</f>
        <v>9</v>
      </c>
      <c r="I165">
        <f>VLOOKUP(B165,Uvazky!B:E,4,0)</f>
        <v>1</v>
      </c>
      <c r="J165" t="s">
        <v>88</v>
      </c>
      <c r="K165" t="str">
        <f>VLOOKUP(B165,Uvazky!B:D,3,0)</f>
        <v>Chirurgické oddelenie</v>
      </c>
      <c r="L165" t="str">
        <f>VLOOKUP(B165,Uvazky!B:B,1,0)</f>
        <v>1-010-01</v>
      </c>
    </row>
    <row r="166" spans="1:12" x14ac:dyDescent="0.2">
      <c r="A166" t="s">
        <v>14</v>
      </c>
      <c r="B166" s="1" t="s">
        <v>206</v>
      </c>
      <c r="C166" s="2">
        <v>98680.570064702857</v>
      </c>
      <c r="D166">
        <v>1</v>
      </c>
      <c r="E166" t="str">
        <f t="shared" si="6"/>
        <v>010</v>
      </c>
      <c r="F166" t="str">
        <f t="shared" si="7"/>
        <v>1-010-01_1</v>
      </c>
      <c r="G166" s="2">
        <f t="shared" si="8"/>
        <v>98680.570064702857</v>
      </c>
      <c r="H166" s="48">
        <f>IF(D166=1,VLOOKUP(B166,Uvazky!B:G,6,0),
IF(D166=2,VLOOKUP(B166,Uvazky!B:H,7,0),
IF(D166=3,VLOOKUP(B166,Uvazky!B:I,8,0),
"Nezdrav_Personal_Alebo_Nerelevant")))</f>
        <v>10</v>
      </c>
      <c r="I166">
        <f>VLOOKUP(B166,Uvazky!B:E,4,0)</f>
        <v>1</v>
      </c>
      <c r="J166" t="s">
        <v>88</v>
      </c>
      <c r="K166" t="str">
        <f>VLOOKUP(B166,Uvazky!B:D,3,0)</f>
        <v>Chirurgické oddelenie</v>
      </c>
      <c r="L166" t="str">
        <f>VLOOKUP(B166,Uvazky!B:B,1,0)</f>
        <v>1-010-01</v>
      </c>
    </row>
    <row r="167" spans="1:12" x14ac:dyDescent="0.2">
      <c r="A167" t="s">
        <v>15</v>
      </c>
      <c r="B167" s="1" t="s">
        <v>206</v>
      </c>
      <c r="C167" s="2">
        <v>15979.692985733507</v>
      </c>
      <c r="D167">
        <v>3</v>
      </c>
      <c r="E167" t="str">
        <f t="shared" si="6"/>
        <v>010</v>
      </c>
      <c r="F167" t="str">
        <f t="shared" si="7"/>
        <v>1-010-01_3</v>
      </c>
      <c r="G167" s="2">
        <f t="shared" si="8"/>
        <v>15979.692985733507</v>
      </c>
      <c r="H167" s="48">
        <f>IF(D167=1,VLOOKUP(B167,Uvazky!B:G,6,0),
IF(D167=2,VLOOKUP(B167,Uvazky!B:H,7,0),
IF(D167=3,VLOOKUP(B167,Uvazky!B:I,8,0),
"Nezdrav_Personal_Alebo_Nerelevant")))</f>
        <v>4</v>
      </c>
      <c r="I167">
        <f>VLOOKUP(B167,Uvazky!B:E,4,0)</f>
        <v>1</v>
      </c>
      <c r="J167" t="s">
        <v>88</v>
      </c>
      <c r="K167" t="str">
        <f>VLOOKUP(B167,Uvazky!B:D,3,0)</f>
        <v>Chirurgické oddelenie</v>
      </c>
      <c r="L167" t="str">
        <f>VLOOKUP(B167,Uvazky!B:B,1,0)</f>
        <v>1-010-01</v>
      </c>
    </row>
    <row r="168" spans="1:12" x14ac:dyDescent="0.2">
      <c r="A168" t="s">
        <v>16</v>
      </c>
      <c r="B168" s="1" t="s">
        <v>206</v>
      </c>
      <c r="C168" s="2">
        <v>40579.88732473307</v>
      </c>
      <c r="D168">
        <v>2</v>
      </c>
      <c r="E168" t="str">
        <f t="shared" si="6"/>
        <v>010</v>
      </c>
      <c r="F168" t="str">
        <f t="shared" si="7"/>
        <v>1-010-01_2</v>
      </c>
      <c r="G168" s="2">
        <f t="shared" si="8"/>
        <v>40579.88732473307</v>
      </c>
      <c r="H168" s="48">
        <f>IF(D168=1,VLOOKUP(B168,Uvazky!B:G,6,0),
IF(D168=2,VLOOKUP(B168,Uvazky!B:H,7,0),
IF(D168=3,VLOOKUP(B168,Uvazky!B:I,8,0),
"Nezdrav_Personal_Alebo_Nerelevant")))</f>
        <v>9</v>
      </c>
      <c r="I168">
        <f>VLOOKUP(B168,Uvazky!B:E,4,0)</f>
        <v>1</v>
      </c>
      <c r="J168" t="s">
        <v>88</v>
      </c>
      <c r="K168" t="str">
        <f>VLOOKUP(B168,Uvazky!B:D,3,0)</f>
        <v>Chirurgické oddelenie</v>
      </c>
      <c r="L168" t="str">
        <f>VLOOKUP(B168,Uvazky!B:B,1,0)</f>
        <v>1-010-01</v>
      </c>
    </row>
    <row r="169" spans="1:12" x14ac:dyDescent="0.2">
      <c r="A169" t="s">
        <v>17</v>
      </c>
      <c r="B169" s="1" t="s">
        <v>206</v>
      </c>
      <c r="C169" s="2">
        <v>2634.7761717773883</v>
      </c>
      <c r="D169">
        <v>1</v>
      </c>
      <c r="E169" t="str">
        <f t="shared" si="6"/>
        <v>010</v>
      </c>
      <c r="F169" t="str">
        <f t="shared" si="7"/>
        <v>1-010-01_1</v>
      </c>
      <c r="G169" s="2">
        <f t="shared" si="8"/>
        <v>2634.7761717773883</v>
      </c>
      <c r="H169" s="48">
        <f>IF(D169=1,VLOOKUP(B169,Uvazky!B:G,6,0),
IF(D169=2,VLOOKUP(B169,Uvazky!B:H,7,0),
IF(D169=3,VLOOKUP(B169,Uvazky!B:I,8,0),
"Nezdrav_Personal_Alebo_Nerelevant")))</f>
        <v>10</v>
      </c>
      <c r="I169">
        <f>VLOOKUP(B169,Uvazky!B:E,4,0)</f>
        <v>1</v>
      </c>
      <c r="J169" t="s">
        <v>88</v>
      </c>
      <c r="K169" t="str">
        <f>VLOOKUP(B169,Uvazky!B:D,3,0)</f>
        <v>Chirurgické oddelenie</v>
      </c>
      <c r="L169" t="str">
        <f>VLOOKUP(B169,Uvazky!B:B,1,0)</f>
        <v>1-010-01</v>
      </c>
    </row>
    <row r="170" spans="1:12" x14ac:dyDescent="0.2">
      <c r="A170" t="s">
        <v>18</v>
      </c>
      <c r="B170" s="1" t="s">
        <v>206</v>
      </c>
      <c r="C170" s="2">
        <v>660.90949470679857</v>
      </c>
      <c r="D170">
        <v>3</v>
      </c>
      <c r="E170" t="str">
        <f t="shared" si="6"/>
        <v>010</v>
      </c>
      <c r="F170" t="str">
        <f t="shared" si="7"/>
        <v>1-010-01_3</v>
      </c>
      <c r="G170" s="2">
        <f t="shared" si="8"/>
        <v>660.90949470679857</v>
      </c>
      <c r="H170" s="48">
        <f>IF(D170=1,VLOOKUP(B170,Uvazky!B:G,6,0),
IF(D170=2,VLOOKUP(B170,Uvazky!B:H,7,0),
IF(D170=3,VLOOKUP(B170,Uvazky!B:I,8,0),
"Nezdrav_Personal_Alebo_Nerelevant")))</f>
        <v>4</v>
      </c>
      <c r="I170">
        <f>VLOOKUP(B170,Uvazky!B:E,4,0)</f>
        <v>1</v>
      </c>
      <c r="J170" t="s">
        <v>88</v>
      </c>
      <c r="K170" t="str">
        <f>VLOOKUP(B170,Uvazky!B:D,3,0)</f>
        <v>Chirurgické oddelenie</v>
      </c>
      <c r="L170" t="str">
        <f>VLOOKUP(B170,Uvazky!B:B,1,0)</f>
        <v>1-010-01</v>
      </c>
    </row>
    <row r="171" spans="1:12" x14ac:dyDescent="0.2">
      <c r="A171" t="s">
        <v>19</v>
      </c>
      <c r="B171" s="1" t="s">
        <v>206</v>
      </c>
      <c r="C171" s="2">
        <v>1808.1396172295783</v>
      </c>
      <c r="D171">
        <v>2</v>
      </c>
      <c r="E171" t="str">
        <f t="shared" si="6"/>
        <v>010</v>
      </c>
      <c r="F171" t="str">
        <f t="shared" si="7"/>
        <v>1-010-01_2</v>
      </c>
      <c r="G171" s="2">
        <f t="shared" si="8"/>
        <v>1808.1396172295783</v>
      </c>
      <c r="H171" s="48">
        <f>IF(D171=1,VLOOKUP(B171,Uvazky!B:G,6,0),
IF(D171=2,VLOOKUP(B171,Uvazky!B:H,7,0),
IF(D171=3,VLOOKUP(B171,Uvazky!B:I,8,0),
"Nezdrav_Personal_Alebo_Nerelevant")))</f>
        <v>9</v>
      </c>
      <c r="I171">
        <f>VLOOKUP(B171,Uvazky!B:E,4,0)</f>
        <v>1</v>
      </c>
      <c r="J171" t="s">
        <v>88</v>
      </c>
      <c r="K171" t="str">
        <f>VLOOKUP(B171,Uvazky!B:D,3,0)</f>
        <v>Chirurgické oddelenie</v>
      </c>
      <c r="L171" t="str">
        <f>VLOOKUP(B171,Uvazky!B:B,1,0)</f>
        <v>1-010-01</v>
      </c>
    </row>
    <row r="172" spans="1:12" x14ac:dyDescent="0.2">
      <c r="A172" t="s">
        <v>20</v>
      </c>
      <c r="B172" s="1" t="s">
        <v>206</v>
      </c>
      <c r="C172" s="2">
        <v>3642.4385732845926</v>
      </c>
      <c r="D172">
        <v>1</v>
      </c>
      <c r="E172" t="str">
        <f t="shared" si="6"/>
        <v>010</v>
      </c>
      <c r="F172" t="str">
        <f t="shared" si="7"/>
        <v>1-010-01_1</v>
      </c>
      <c r="G172" s="2">
        <f t="shared" si="8"/>
        <v>3642.4385732845926</v>
      </c>
      <c r="H172" s="48">
        <f>IF(D172=1,VLOOKUP(B172,Uvazky!B:G,6,0),
IF(D172=2,VLOOKUP(B172,Uvazky!B:H,7,0),
IF(D172=3,VLOOKUP(B172,Uvazky!B:I,8,0),
"Nezdrav_Personal_Alebo_Nerelevant")))</f>
        <v>10</v>
      </c>
      <c r="I172">
        <f>VLOOKUP(B172,Uvazky!B:E,4,0)</f>
        <v>1</v>
      </c>
      <c r="J172" t="s">
        <v>88</v>
      </c>
      <c r="K172" t="str">
        <f>VLOOKUP(B172,Uvazky!B:D,3,0)</f>
        <v>Chirurgické oddelenie</v>
      </c>
      <c r="L172" t="str">
        <f>VLOOKUP(B172,Uvazky!B:B,1,0)</f>
        <v>1-010-01</v>
      </c>
    </row>
    <row r="173" spans="1:12" x14ac:dyDescent="0.2">
      <c r="A173" t="s">
        <v>21</v>
      </c>
      <c r="B173" s="1" t="s">
        <v>206</v>
      </c>
      <c r="C173" s="2">
        <v>2231.0311083449096</v>
      </c>
      <c r="D173">
        <v>3</v>
      </c>
      <c r="E173" t="str">
        <f t="shared" si="6"/>
        <v>010</v>
      </c>
      <c r="F173" t="str">
        <f t="shared" si="7"/>
        <v>1-010-01_3</v>
      </c>
      <c r="G173" s="2">
        <f t="shared" si="8"/>
        <v>2231.0311083449096</v>
      </c>
      <c r="H173" s="48">
        <f>IF(D173=1,VLOOKUP(B173,Uvazky!B:G,6,0),
IF(D173=2,VLOOKUP(B173,Uvazky!B:H,7,0),
IF(D173=3,VLOOKUP(B173,Uvazky!B:I,8,0),
"Nezdrav_Personal_Alebo_Nerelevant")))</f>
        <v>4</v>
      </c>
      <c r="I173">
        <f>VLOOKUP(B173,Uvazky!B:E,4,0)</f>
        <v>1</v>
      </c>
      <c r="J173" t="s">
        <v>88</v>
      </c>
      <c r="K173" t="str">
        <f>VLOOKUP(B173,Uvazky!B:D,3,0)</f>
        <v>Chirurgické oddelenie</v>
      </c>
      <c r="L173" t="str">
        <f>VLOOKUP(B173,Uvazky!B:B,1,0)</f>
        <v>1-010-01</v>
      </c>
    </row>
    <row r="174" spans="1:12" x14ac:dyDescent="0.2">
      <c r="A174" t="s">
        <v>22</v>
      </c>
      <c r="B174" s="1" t="s">
        <v>206</v>
      </c>
      <c r="C174" s="2">
        <v>8026.635085201</v>
      </c>
      <c r="D174">
        <v>2</v>
      </c>
      <c r="E174" t="str">
        <f t="shared" si="6"/>
        <v>010</v>
      </c>
      <c r="F174" t="str">
        <f t="shared" si="7"/>
        <v>1-010-01_2</v>
      </c>
      <c r="G174" s="2">
        <f t="shared" si="8"/>
        <v>8026.635085201</v>
      </c>
      <c r="H174" s="48">
        <f>IF(D174=1,VLOOKUP(B174,Uvazky!B:G,6,0),
IF(D174=2,VLOOKUP(B174,Uvazky!B:H,7,0),
IF(D174=3,VLOOKUP(B174,Uvazky!B:I,8,0),
"Nezdrav_Personal_Alebo_Nerelevant")))</f>
        <v>9</v>
      </c>
      <c r="I174">
        <f>VLOOKUP(B174,Uvazky!B:E,4,0)</f>
        <v>1</v>
      </c>
      <c r="J174" t="s">
        <v>88</v>
      </c>
      <c r="K174" t="str">
        <f>VLOOKUP(B174,Uvazky!B:D,3,0)</f>
        <v>Chirurgické oddelenie</v>
      </c>
      <c r="L174" t="str">
        <f>VLOOKUP(B174,Uvazky!B:B,1,0)</f>
        <v>1-010-01</v>
      </c>
    </row>
    <row r="175" spans="1:12" x14ac:dyDescent="0.2">
      <c r="A175" t="s">
        <v>23</v>
      </c>
      <c r="B175" s="1" t="s">
        <v>206</v>
      </c>
      <c r="C175" s="2">
        <v>2882.2953012000694</v>
      </c>
      <c r="D175">
        <v>1</v>
      </c>
      <c r="E175" t="str">
        <f t="shared" si="6"/>
        <v>010</v>
      </c>
      <c r="F175" t="str">
        <f t="shared" si="7"/>
        <v>1-010-01_1</v>
      </c>
      <c r="G175" s="2">
        <f t="shared" si="8"/>
        <v>2882.2953012000694</v>
      </c>
      <c r="H175" s="48">
        <f>IF(D175=1,VLOOKUP(B175,Uvazky!B:G,6,0),
IF(D175=2,VLOOKUP(B175,Uvazky!B:H,7,0),
IF(D175=3,VLOOKUP(B175,Uvazky!B:I,8,0),
"Nezdrav_Personal_Alebo_Nerelevant")))</f>
        <v>10</v>
      </c>
      <c r="I175">
        <f>VLOOKUP(B175,Uvazky!B:E,4,0)</f>
        <v>1</v>
      </c>
      <c r="J175" t="s">
        <v>88</v>
      </c>
      <c r="K175" t="str">
        <f>VLOOKUP(B175,Uvazky!B:D,3,0)</f>
        <v>Chirurgické oddelenie</v>
      </c>
      <c r="L175" t="str">
        <f>VLOOKUP(B175,Uvazky!B:B,1,0)</f>
        <v>1-010-01</v>
      </c>
    </row>
    <row r="176" spans="1:12" x14ac:dyDescent="0.2">
      <c r="A176" t="s">
        <v>24</v>
      </c>
      <c r="B176" s="1" t="s">
        <v>206</v>
      </c>
      <c r="C176" s="2">
        <v>1066.2435553039127</v>
      </c>
      <c r="D176">
        <v>3</v>
      </c>
      <c r="E176" t="str">
        <f t="shared" si="6"/>
        <v>010</v>
      </c>
      <c r="F176" t="str">
        <f t="shared" si="7"/>
        <v>1-010-01_3</v>
      </c>
      <c r="G176" s="2">
        <f t="shared" si="8"/>
        <v>1066.2435553039127</v>
      </c>
      <c r="H176" s="48">
        <f>IF(D176=1,VLOOKUP(B176,Uvazky!B:G,6,0),
IF(D176=2,VLOOKUP(B176,Uvazky!B:H,7,0),
IF(D176=3,VLOOKUP(B176,Uvazky!B:I,8,0),
"Nezdrav_Personal_Alebo_Nerelevant")))</f>
        <v>4</v>
      </c>
      <c r="I176">
        <f>VLOOKUP(B176,Uvazky!B:E,4,0)</f>
        <v>1</v>
      </c>
      <c r="J176" t="s">
        <v>88</v>
      </c>
      <c r="K176" t="str">
        <f>VLOOKUP(B176,Uvazky!B:D,3,0)</f>
        <v>Chirurgické oddelenie</v>
      </c>
      <c r="L176" t="str">
        <f>VLOOKUP(B176,Uvazky!B:B,1,0)</f>
        <v>1-010-01</v>
      </c>
    </row>
    <row r="177" spans="1:12" x14ac:dyDescent="0.2">
      <c r="A177" t="s">
        <v>25</v>
      </c>
      <c r="B177" s="1" t="s">
        <v>206</v>
      </c>
      <c r="C177" s="2">
        <v>436.39320993846457</v>
      </c>
      <c r="D177">
        <v>2</v>
      </c>
      <c r="E177" t="str">
        <f t="shared" si="6"/>
        <v>010</v>
      </c>
      <c r="F177" t="str">
        <f t="shared" si="7"/>
        <v>1-010-01_2</v>
      </c>
      <c r="G177" s="2">
        <f t="shared" si="8"/>
        <v>436.39320993846457</v>
      </c>
      <c r="H177" s="48">
        <f>IF(D177=1,VLOOKUP(B177,Uvazky!B:G,6,0),
IF(D177=2,VLOOKUP(B177,Uvazky!B:H,7,0),
IF(D177=3,VLOOKUP(B177,Uvazky!B:I,8,0),
"Nezdrav_Personal_Alebo_Nerelevant")))</f>
        <v>9</v>
      </c>
      <c r="I177">
        <f>VLOOKUP(B177,Uvazky!B:E,4,0)</f>
        <v>1</v>
      </c>
      <c r="J177" t="s">
        <v>88</v>
      </c>
      <c r="K177" t="str">
        <f>VLOOKUP(B177,Uvazky!B:D,3,0)</f>
        <v>Chirurgické oddelenie</v>
      </c>
      <c r="L177" t="str">
        <f>VLOOKUP(B177,Uvazky!B:B,1,0)</f>
        <v>1-010-01</v>
      </c>
    </row>
    <row r="178" spans="1:12" x14ac:dyDescent="0.2">
      <c r="A178" t="s">
        <v>26</v>
      </c>
      <c r="B178" s="1" t="s">
        <v>206</v>
      </c>
      <c r="C178" s="2">
        <v>1561.1783516128685</v>
      </c>
      <c r="D178">
        <v>1</v>
      </c>
      <c r="E178" t="str">
        <f t="shared" si="6"/>
        <v>010</v>
      </c>
      <c r="F178" t="str">
        <f t="shared" si="7"/>
        <v>1-010-01_1</v>
      </c>
      <c r="G178" s="2">
        <f t="shared" si="8"/>
        <v>1561.1783516128685</v>
      </c>
      <c r="H178" s="48">
        <f>IF(D178=1,VLOOKUP(B178,Uvazky!B:G,6,0),
IF(D178=2,VLOOKUP(B178,Uvazky!B:H,7,0),
IF(D178=3,VLOOKUP(B178,Uvazky!B:I,8,0),
"Nezdrav_Personal_Alebo_Nerelevant")))</f>
        <v>10</v>
      </c>
      <c r="I178">
        <f>VLOOKUP(B178,Uvazky!B:E,4,0)</f>
        <v>1</v>
      </c>
      <c r="J178" t="s">
        <v>88</v>
      </c>
      <c r="K178" t="str">
        <f>VLOOKUP(B178,Uvazky!B:D,3,0)</f>
        <v>Chirurgické oddelenie</v>
      </c>
      <c r="L178" t="str">
        <f>VLOOKUP(B178,Uvazky!B:B,1,0)</f>
        <v>1-010-01</v>
      </c>
    </row>
    <row r="179" spans="1:12" x14ac:dyDescent="0.2">
      <c r="A179" t="s">
        <v>27</v>
      </c>
      <c r="B179" s="1" t="s">
        <v>206</v>
      </c>
      <c r="C179" s="2">
        <v>4644.1591294391974</v>
      </c>
      <c r="D179">
        <v>3</v>
      </c>
      <c r="E179" t="str">
        <f t="shared" si="6"/>
        <v>010</v>
      </c>
      <c r="F179" t="str">
        <f t="shared" si="7"/>
        <v>1-010-01_3</v>
      </c>
      <c r="G179" s="2">
        <f t="shared" si="8"/>
        <v>4644.1591294391974</v>
      </c>
      <c r="H179" s="48">
        <f>IF(D179=1,VLOOKUP(B179,Uvazky!B:G,6,0),
IF(D179=2,VLOOKUP(B179,Uvazky!B:H,7,0),
IF(D179=3,VLOOKUP(B179,Uvazky!B:I,8,0),
"Nezdrav_Personal_Alebo_Nerelevant")))</f>
        <v>4</v>
      </c>
      <c r="I179">
        <f>VLOOKUP(B179,Uvazky!B:E,4,0)</f>
        <v>1</v>
      </c>
      <c r="J179" t="s">
        <v>88</v>
      </c>
      <c r="K179" t="str">
        <f>VLOOKUP(B179,Uvazky!B:D,3,0)</f>
        <v>Chirurgické oddelenie</v>
      </c>
      <c r="L179" t="str">
        <f>VLOOKUP(B179,Uvazky!B:B,1,0)</f>
        <v>1-010-01</v>
      </c>
    </row>
    <row r="180" spans="1:12" x14ac:dyDescent="0.2">
      <c r="A180" t="s">
        <v>28</v>
      </c>
      <c r="B180" s="1" t="s">
        <v>206</v>
      </c>
      <c r="C180" s="2">
        <v>365.47239417963772</v>
      </c>
      <c r="D180">
        <v>2</v>
      </c>
      <c r="E180" t="str">
        <f t="shared" si="6"/>
        <v>010</v>
      </c>
      <c r="F180" t="str">
        <f t="shared" si="7"/>
        <v>1-010-01_2</v>
      </c>
      <c r="G180" s="2">
        <f t="shared" si="8"/>
        <v>365.47239417963772</v>
      </c>
      <c r="H180" s="48">
        <f>IF(D180=1,VLOOKUP(B180,Uvazky!B:G,6,0),
IF(D180=2,VLOOKUP(B180,Uvazky!B:H,7,0),
IF(D180=3,VLOOKUP(B180,Uvazky!B:I,8,0),
"Nezdrav_Personal_Alebo_Nerelevant")))</f>
        <v>9</v>
      </c>
      <c r="I180">
        <f>VLOOKUP(B180,Uvazky!B:E,4,0)</f>
        <v>1</v>
      </c>
      <c r="J180" t="s">
        <v>88</v>
      </c>
      <c r="K180" t="str">
        <f>VLOOKUP(B180,Uvazky!B:D,3,0)</f>
        <v>Chirurgické oddelenie</v>
      </c>
      <c r="L180" t="str">
        <f>VLOOKUP(B180,Uvazky!B:B,1,0)</f>
        <v>1-010-01</v>
      </c>
    </row>
    <row r="181" spans="1:12" x14ac:dyDescent="0.2">
      <c r="A181" t="s">
        <v>29</v>
      </c>
      <c r="B181" s="1" t="s">
        <v>206</v>
      </c>
      <c r="C181" s="2">
        <v>2204.6314779846853</v>
      </c>
      <c r="D181">
        <v>1</v>
      </c>
      <c r="E181" t="str">
        <f t="shared" si="6"/>
        <v>010</v>
      </c>
      <c r="F181" t="str">
        <f t="shared" si="7"/>
        <v>1-010-01_1</v>
      </c>
      <c r="G181" s="2">
        <f t="shared" si="8"/>
        <v>2204.6314779846853</v>
      </c>
      <c r="H181" s="48">
        <f>IF(D181=1,VLOOKUP(B181,Uvazky!B:G,6,0),
IF(D181=2,VLOOKUP(B181,Uvazky!B:H,7,0),
IF(D181=3,VLOOKUP(B181,Uvazky!B:I,8,0),
"Nezdrav_Personal_Alebo_Nerelevant")))</f>
        <v>10</v>
      </c>
      <c r="I181">
        <f>VLOOKUP(B181,Uvazky!B:E,4,0)</f>
        <v>1</v>
      </c>
      <c r="J181" t="s">
        <v>88</v>
      </c>
      <c r="K181" t="str">
        <f>VLOOKUP(B181,Uvazky!B:D,3,0)</f>
        <v>Chirurgické oddelenie</v>
      </c>
      <c r="L181" t="str">
        <f>VLOOKUP(B181,Uvazky!B:B,1,0)</f>
        <v>1-010-01</v>
      </c>
    </row>
    <row r="182" spans="1:12" x14ac:dyDescent="0.2">
      <c r="A182" t="s">
        <v>30</v>
      </c>
      <c r="B182" s="1" t="s">
        <v>206</v>
      </c>
      <c r="C182" s="2">
        <v>498.72422573225532</v>
      </c>
      <c r="D182">
        <v>3</v>
      </c>
      <c r="E182" t="str">
        <f t="shared" si="6"/>
        <v>010</v>
      </c>
      <c r="F182" t="str">
        <f t="shared" si="7"/>
        <v>1-010-01_3</v>
      </c>
      <c r="G182" s="2">
        <f t="shared" si="8"/>
        <v>498.72422573225532</v>
      </c>
      <c r="H182" s="48">
        <f>IF(D182=1,VLOOKUP(B182,Uvazky!B:G,6,0),
IF(D182=2,VLOOKUP(B182,Uvazky!B:H,7,0),
IF(D182=3,VLOOKUP(B182,Uvazky!B:I,8,0),
"Nezdrav_Personal_Alebo_Nerelevant")))</f>
        <v>4</v>
      </c>
      <c r="I182">
        <f>VLOOKUP(B182,Uvazky!B:E,4,0)</f>
        <v>1</v>
      </c>
      <c r="J182" t="s">
        <v>88</v>
      </c>
      <c r="K182" t="str">
        <f>VLOOKUP(B182,Uvazky!B:D,3,0)</f>
        <v>Chirurgické oddelenie</v>
      </c>
      <c r="L182" t="str">
        <f>VLOOKUP(B182,Uvazky!B:B,1,0)</f>
        <v>1-010-01</v>
      </c>
    </row>
    <row r="183" spans="1:12" x14ac:dyDescent="0.2">
      <c r="A183" t="s">
        <v>31</v>
      </c>
      <c r="B183" s="1" t="s">
        <v>206</v>
      </c>
      <c r="C183" s="2">
        <v>1228.5989084225125</v>
      </c>
      <c r="D183">
        <v>2</v>
      </c>
      <c r="E183" t="str">
        <f t="shared" si="6"/>
        <v>010</v>
      </c>
      <c r="F183" t="str">
        <f t="shared" si="7"/>
        <v>1-010-01_2</v>
      </c>
      <c r="G183" s="2">
        <f t="shared" si="8"/>
        <v>1228.5989084225125</v>
      </c>
      <c r="H183" s="48">
        <f>IF(D183=1,VLOOKUP(B183,Uvazky!B:G,6,0),
IF(D183=2,VLOOKUP(B183,Uvazky!B:H,7,0),
IF(D183=3,VLOOKUP(B183,Uvazky!B:I,8,0),
"Nezdrav_Personal_Alebo_Nerelevant")))</f>
        <v>9</v>
      </c>
      <c r="I183">
        <f>VLOOKUP(B183,Uvazky!B:E,4,0)</f>
        <v>1</v>
      </c>
      <c r="J183" t="s">
        <v>88</v>
      </c>
      <c r="K183" t="str">
        <f>VLOOKUP(B183,Uvazky!B:D,3,0)</f>
        <v>Chirurgické oddelenie</v>
      </c>
      <c r="L183" t="str">
        <f>VLOOKUP(B183,Uvazky!B:B,1,0)</f>
        <v>1-010-01</v>
      </c>
    </row>
    <row r="184" spans="1:12" x14ac:dyDescent="0.2">
      <c r="A184" t="s">
        <v>32</v>
      </c>
      <c r="B184" s="1" t="s">
        <v>206</v>
      </c>
      <c r="C184" s="2">
        <v>357.17769907797498</v>
      </c>
      <c r="D184">
        <v>1</v>
      </c>
      <c r="E184" t="str">
        <f t="shared" si="6"/>
        <v>010</v>
      </c>
      <c r="F184" t="str">
        <f t="shared" si="7"/>
        <v>1-010-01_1</v>
      </c>
      <c r="G184" s="2">
        <f t="shared" si="8"/>
        <v>357.17769907797498</v>
      </c>
      <c r="H184" s="48">
        <f>IF(D184=1,VLOOKUP(B184,Uvazky!B:G,6,0),
IF(D184=2,VLOOKUP(B184,Uvazky!B:H,7,0),
IF(D184=3,VLOOKUP(B184,Uvazky!B:I,8,0),
"Nezdrav_Personal_Alebo_Nerelevant")))</f>
        <v>10</v>
      </c>
      <c r="I184">
        <f>VLOOKUP(B184,Uvazky!B:E,4,0)</f>
        <v>1</v>
      </c>
      <c r="J184" t="s">
        <v>88</v>
      </c>
      <c r="K184" t="str">
        <f>VLOOKUP(B184,Uvazky!B:D,3,0)</f>
        <v>Chirurgické oddelenie</v>
      </c>
      <c r="L184" t="str">
        <f>VLOOKUP(B184,Uvazky!B:B,1,0)</f>
        <v>1-010-01</v>
      </c>
    </row>
    <row r="185" spans="1:12" x14ac:dyDescent="0.2">
      <c r="A185" t="s">
        <v>33</v>
      </c>
      <c r="B185" s="1" t="s">
        <v>206</v>
      </c>
      <c r="C185" s="2">
        <v>1460.1844448619245</v>
      </c>
      <c r="D185">
        <v>3</v>
      </c>
      <c r="E185" t="str">
        <f t="shared" si="6"/>
        <v>010</v>
      </c>
      <c r="F185" t="str">
        <f t="shared" si="7"/>
        <v>1-010-01_3</v>
      </c>
      <c r="G185" s="2">
        <f t="shared" si="8"/>
        <v>1460.1844448619245</v>
      </c>
      <c r="H185" s="48">
        <f>IF(D185=1,VLOOKUP(B185,Uvazky!B:G,6,0),
IF(D185=2,VLOOKUP(B185,Uvazky!B:H,7,0),
IF(D185=3,VLOOKUP(B185,Uvazky!B:I,8,0),
"Nezdrav_Personal_Alebo_Nerelevant")))</f>
        <v>4</v>
      </c>
      <c r="I185">
        <f>VLOOKUP(B185,Uvazky!B:E,4,0)</f>
        <v>1</v>
      </c>
      <c r="J185" t="s">
        <v>88</v>
      </c>
      <c r="K185" t="str">
        <f>VLOOKUP(B185,Uvazky!B:D,3,0)</f>
        <v>Chirurgické oddelenie</v>
      </c>
      <c r="L185" t="str">
        <f>VLOOKUP(B185,Uvazky!B:B,1,0)</f>
        <v>1-010-01</v>
      </c>
    </row>
    <row r="186" spans="1:12" x14ac:dyDescent="0.2">
      <c r="A186" t="s">
        <v>34</v>
      </c>
      <c r="B186" s="1" t="s">
        <v>206</v>
      </c>
      <c r="C186" s="2">
        <v>652.21544961829068</v>
      </c>
      <c r="D186">
        <v>2</v>
      </c>
      <c r="E186" t="str">
        <f t="shared" si="6"/>
        <v>010</v>
      </c>
      <c r="F186" t="str">
        <f t="shared" si="7"/>
        <v>1-010-01_2</v>
      </c>
      <c r="G186" s="2">
        <f t="shared" si="8"/>
        <v>652.21544961829068</v>
      </c>
      <c r="H186" s="48">
        <f>IF(D186=1,VLOOKUP(B186,Uvazky!B:G,6,0),
IF(D186=2,VLOOKUP(B186,Uvazky!B:H,7,0),
IF(D186=3,VLOOKUP(B186,Uvazky!B:I,8,0),
"Nezdrav_Personal_Alebo_Nerelevant")))</f>
        <v>9</v>
      </c>
      <c r="I186">
        <f>VLOOKUP(B186,Uvazky!B:E,4,0)</f>
        <v>1</v>
      </c>
      <c r="J186" t="s">
        <v>88</v>
      </c>
      <c r="K186" t="str">
        <f>VLOOKUP(B186,Uvazky!B:D,3,0)</f>
        <v>Chirurgické oddelenie</v>
      </c>
      <c r="L186" t="str">
        <f>VLOOKUP(B186,Uvazky!B:B,1,0)</f>
        <v>1-010-01</v>
      </c>
    </row>
    <row r="187" spans="1:12" x14ac:dyDescent="0.2">
      <c r="A187" t="s">
        <v>35</v>
      </c>
      <c r="B187" s="1" t="s">
        <v>206</v>
      </c>
      <c r="C187" s="2">
        <v>104.32812847104765</v>
      </c>
      <c r="D187">
        <v>1</v>
      </c>
      <c r="E187" t="str">
        <f t="shared" si="6"/>
        <v>010</v>
      </c>
      <c r="F187" t="str">
        <f t="shared" si="7"/>
        <v>1-010-01_1</v>
      </c>
      <c r="G187" s="2">
        <f t="shared" si="8"/>
        <v>104.32812847104765</v>
      </c>
      <c r="H187" s="48">
        <f>IF(D187=1,VLOOKUP(B187,Uvazky!B:G,6,0),
IF(D187=2,VLOOKUP(B187,Uvazky!B:H,7,0),
IF(D187=3,VLOOKUP(B187,Uvazky!B:I,8,0),
"Nezdrav_Personal_Alebo_Nerelevant")))</f>
        <v>10</v>
      </c>
      <c r="I187">
        <f>VLOOKUP(B187,Uvazky!B:E,4,0)</f>
        <v>1</v>
      </c>
      <c r="J187" t="s">
        <v>88</v>
      </c>
      <c r="K187" t="str">
        <f>VLOOKUP(B187,Uvazky!B:D,3,0)</f>
        <v>Chirurgické oddelenie</v>
      </c>
      <c r="L187" t="str">
        <f>VLOOKUP(B187,Uvazky!B:B,1,0)</f>
        <v>1-010-01</v>
      </c>
    </row>
    <row r="188" spans="1:12" x14ac:dyDescent="0.2">
      <c r="A188" t="s">
        <v>36</v>
      </c>
      <c r="B188" s="1" t="s">
        <v>206</v>
      </c>
      <c r="C188" s="2">
        <v>296.66123579718646</v>
      </c>
      <c r="D188">
        <v>3</v>
      </c>
      <c r="E188" t="str">
        <f t="shared" si="6"/>
        <v>010</v>
      </c>
      <c r="F188" t="str">
        <f t="shared" si="7"/>
        <v>1-010-01_3</v>
      </c>
      <c r="G188" s="2">
        <f t="shared" si="8"/>
        <v>296.66123579718646</v>
      </c>
      <c r="H188" s="48">
        <f>IF(D188=1,VLOOKUP(B188,Uvazky!B:G,6,0),
IF(D188=2,VLOOKUP(B188,Uvazky!B:H,7,0),
IF(D188=3,VLOOKUP(B188,Uvazky!B:I,8,0),
"Nezdrav_Personal_Alebo_Nerelevant")))</f>
        <v>4</v>
      </c>
      <c r="I188">
        <f>VLOOKUP(B188,Uvazky!B:E,4,0)</f>
        <v>1</v>
      </c>
      <c r="J188" t="s">
        <v>88</v>
      </c>
      <c r="K188" t="str">
        <f>VLOOKUP(B188,Uvazky!B:D,3,0)</f>
        <v>Chirurgické oddelenie</v>
      </c>
      <c r="L188" t="str">
        <f>VLOOKUP(B188,Uvazky!B:B,1,0)</f>
        <v>1-010-01</v>
      </c>
    </row>
    <row r="189" spans="1:12" x14ac:dyDescent="0.2">
      <c r="A189" t="s">
        <v>37</v>
      </c>
      <c r="B189" s="1" t="s">
        <v>206</v>
      </c>
      <c r="C189" s="2">
        <v>2616.6521635405102</v>
      </c>
      <c r="D189">
        <v>2</v>
      </c>
      <c r="E189" t="str">
        <f t="shared" si="6"/>
        <v>010</v>
      </c>
      <c r="F189" t="str">
        <f t="shared" si="7"/>
        <v>1-010-01_2</v>
      </c>
      <c r="G189" s="2">
        <f t="shared" si="8"/>
        <v>2616.6521635405102</v>
      </c>
      <c r="H189" s="48">
        <f>IF(D189=1,VLOOKUP(B189,Uvazky!B:G,6,0),
IF(D189=2,VLOOKUP(B189,Uvazky!B:H,7,0),
IF(D189=3,VLOOKUP(B189,Uvazky!B:I,8,0),
"Nezdrav_Personal_Alebo_Nerelevant")))</f>
        <v>9</v>
      </c>
      <c r="I189">
        <f>VLOOKUP(B189,Uvazky!B:E,4,0)</f>
        <v>1</v>
      </c>
      <c r="J189" t="s">
        <v>88</v>
      </c>
      <c r="K189" t="str">
        <f>VLOOKUP(B189,Uvazky!B:D,3,0)</f>
        <v>Chirurgické oddelenie</v>
      </c>
      <c r="L189" t="str">
        <f>VLOOKUP(B189,Uvazky!B:B,1,0)</f>
        <v>1-010-01</v>
      </c>
    </row>
    <row r="190" spans="1:12" x14ac:dyDescent="0.2">
      <c r="A190" t="s">
        <v>38</v>
      </c>
      <c r="B190" s="1" t="s">
        <v>206</v>
      </c>
      <c r="C190" s="2">
        <v>4147.0302767070016</v>
      </c>
      <c r="D190">
        <v>1</v>
      </c>
      <c r="E190" t="str">
        <f t="shared" si="6"/>
        <v>010</v>
      </c>
      <c r="F190" t="str">
        <f t="shared" si="7"/>
        <v>1-010-01_1</v>
      </c>
      <c r="G190" s="2">
        <f t="shared" si="8"/>
        <v>4147.0302767070016</v>
      </c>
      <c r="H190" s="48">
        <f>IF(D190=1,VLOOKUP(B190,Uvazky!B:G,6,0),
IF(D190=2,VLOOKUP(B190,Uvazky!B:H,7,0),
IF(D190=3,VLOOKUP(B190,Uvazky!B:I,8,0),
"Nezdrav_Personal_Alebo_Nerelevant")))</f>
        <v>10</v>
      </c>
      <c r="I190">
        <f>VLOOKUP(B190,Uvazky!B:E,4,0)</f>
        <v>1</v>
      </c>
      <c r="J190" t="s">
        <v>88</v>
      </c>
      <c r="K190" t="str">
        <f>VLOOKUP(B190,Uvazky!B:D,3,0)</f>
        <v>Chirurgické oddelenie</v>
      </c>
      <c r="L190" t="str">
        <f>VLOOKUP(B190,Uvazky!B:B,1,0)</f>
        <v>1-010-01</v>
      </c>
    </row>
    <row r="191" spans="1:12" x14ac:dyDescent="0.2">
      <c r="A191" t="s">
        <v>39</v>
      </c>
      <c r="B191" s="1" t="s">
        <v>206</v>
      </c>
      <c r="C191" s="2">
        <v>454.65411308305556</v>
      </c>
      <c r="D191">
        <v>1</v>
      </c>
      <c r="E191" t="str">
        <f t="shared" si="6"/>
        <v>010</v>
      </c>
      <c r="F191" t="str">
        <f t="shared" si="7"/>
        <v>1-010-01_1</v>
      </c>
      <c r="G191" s="2">
        <f t="shared" si="8"/>
        <v>454.65411308305556</v>
      </c>
      <c r="H191" s="48">
        <f>IF(D191=1,VLOOKUP(B191,Uvazky!B:G,6,0),
IF(D191=2,VLOOKUP(B191,Uvazky!B:H,7,0),
IF(D191=3,VLOOKUP(B191,Uvazky!B:I,8,0),
"Nezdrav_Personal_Alebo_Nerelevant")))</f>
        <v>10</v>
      </c>
      <c r="I191">
        <f>VLOOKUP(B191,Uvazky!B:E,4,0)</f>
        <v>1</v>
      </c>
      <c r="J191" t="s">
        <v>88</v>
      </c>
      <c r="K191" t="str">
        <f>VLOOKUP(B191,Uvazky!B:D,3,0)</f>
        <v>Chirurgické oddelenie</v>
      </c>
      <c r="L191" t="str">
        <f>VLOOKUP(B191,Uvazky!B:B,1,0)</f>
        <v>1-010-01</v>
      </c>
    </row>
    <row r="192" spans="1:12" x14ac:dyDescent="0.2">
      <c r="A192" t="s">
        <v>40</v>
      </c>
      <c r="B192" s="1" t="s">
        <v>206</v>
      </c>
      <c r="C192" s="2">
        <v>55.524955278525752</v>
      </c>
      <c r="D192">
        <v>3</v>
      </c>
      <c r="E192" t="str">
        <f t="shared" si="6"/>
        <v>010</v>
      </c>
      <c r="F192" t="str">
        <f t="shared" si="7"/>
        <v>1-010-01_3</v>
      </c>
      <c r="G192" s="2">
        <f t="shared" si="8"/>
        <v>55.524955278525752</v>
      </c>
      <c r="H192" s="48">
        <f>IF(D192=1,VLOOKUP(B192,Uvazky!B:G,6,0),
IF(D192=2,VLOOKUP(B192,Uvazky!B:H,7,0),
IF(D192=3,VLOOKUP(B192,Uvazky!B:I,8,0),
"Nezdrav_Personal_Alebo_Nerelevant")))</f>
        <v>4</v>
      </c>
      <c r="I192">
        <f>VLOOKUP(B192,Uvazky!B:E,4,0)</f>
        <v>1</v>
      </c>
      <c r="J192" t="s">
        <v>88</v>
      </c>
      <c r="K192" t="str">
        <f>VLOOKUP(B192,Uvazky!B:D,3,0)</f>
        <v>Chirurgické oddelenie</v>
      </c>
      <c r="L192" t="str">
        <f>VLOOKUP(B192,Uvazky!B:B,1,0)</f>
        <v>1-010-01</v>
      </c>
    </row>
    <row r="193" spans="1:12" x14ac:dyDescent="0.2">
      <c r="A193" t="s">
        <v>41</v>
      </c>
      <c r="B193" s="1" t="s">
        <v>206</v>
      </c>
      <c r="C193" s="2">
        <v>476.91097596837022</v>
      </c>
      <c r="D193">
        <v>2</v>
      </c>
      <c r="E193" t="str">
        <f t="shared" si="6"/>
        <v>010</v>
      </c>
      <c r="F193" t="str">
        <f t="shared" si="7"/>
        <v>1-010-01_2</v>
      </c>
      <c r="G193" s="2">
        <f t="shared" si="8"/>
        <v>476.91097596837022</v>
      </c>
      <c r="H193" s="48">
        <f>IF(D193=1,VLOOKUP(B193,Uvazky!B:G,6,0),
IF(D193=2,VLOOKUP(B193,Uvazky!B:H,7,0),
IF(D193=3,VLOOKUP(B193,Uvazky!B:I,8,0),
"Nezdrav_Personal_Alebo_Nerelevant")))</f>
        <v>9</v>
      </c>
      <c r="I193">
        <f>VLOOKUP(B193,Uvazky!B:E,4,0)</f>
        <v>1</v>
      </c>
      <c r="J193" t="s">
        <v>88</v>
      </c>
      <c r="K193" t="str">
        <f>VLOOKUP(B193,Uvazky!B:D,3,0)</f>
        <v>Chirurgické oddelenie</v>
      </c>
      <c r="L193" t="str">
        <f>VLOOKUP(B193,Uvazky!B:B,1,0)</f>
        <v>1-010-01</v>
      </c>
    </row>
    <row r="194" spans="1:12" x14ac:dyDescent="0.2">
      <c r="A194" t="s">
        <v>4</v>
      </c>
      <c r="B194" s="1" t="s">
        <v>209</v>
      </c>
      <c r="C194" s="2">
        <v>64.837172090876393</v>
      </c>
      <c r="D194">
        <v>1</v>
      </c>
      <c r="E194" t="str">
        <f t="shared" ref="E194:E257" si="9">MID(B194,3,3)</f>
        <v>202</v>
      </c>
      <c r="F194" t="str">
        <f t="shared" ref="F194:F257" si="10">B194&amp;"_"&amp;D194</f>
        <v>1-202-01_1</v>
      </c>
      <c r="G194" s="2">
        <f t="shared" ref="G194:G257" si="11">C194</f>
        <v>64.837172090876393</v>
      </c>
      <c r="H194" s="48">
        <f>IF(D194=1,VLOOKUP(B194,Uvazky!B:G,6,0),
IF(D194=2,VLOOKUP(B194,Uvazky!B:H,7,0),
IF(D194=3,VLOOKUP(B194,Uvazky!B:I,8,0),
"Nezdrav_Personal_Alebo_Nerelevant")))</f>
        <v>0.25</v>
      </c>
      <c r="I194">
        <f>VLOOKUP(B194,Uvazky!B:E,4,0)</f>
        <v>2</v>
      </c>
      <c r="J194" t="s">
        <v>88</v>
      </c>
      <c r="K194" t="str">
        <f>VLOOKUP(B194,Uvazky!B:D,3,0)</f>
        <v>JIS chirurgická</v>
      </c>
      <c r="L194" t="str">
        <f>VLOOKUP(B194,Uvazky!B:B,1,0)</f>
        <v>1-202-01</v>
      </c>
    </row>
    <row r="195" spans="1:12" x14ac:dyDescent="0.2">
      <c r="A195" t="s">
        <v>5</v>
      </c>
      <c r="B195" s="1" t="s">
        <v>209</v>
      </c>
      <c r="C195" s="2">
        <v>9118.3819303537075</v>
      </c>
      <c r="D195">
        <v>1</v>
      </c>
      <c r="E195" t="str">
        <f t="shared" si="9"/>
        <v>202</v>
      </c>
      <c r="F195" t="str">
        <f t="shared" si="10"/>
        <v>1-202-01_1</v>
      </c>
      <c r="G195" s="2">
        <f t="shared" si="11"/>
        <v>9118.3819303537075</v>
      </c>
      <c r="H195" s="48">
        <f>IF(D195=1,VLOOKUP(B195,Uvazky!B:G,6,0),
IF(D195=2,VLOOKUP(B195,Uvazky!B:H,7,0),
IF(D195=3,VLOOKUP(B195,Uvazky!B:I,8,0),
"Nezdrav_Personal_Alebo_Nerelevant")))</f>
        <v>0.25</v>
      </c>
      <c r="I195">
        <f>VLOOKUP(B195,Uvazky!B:E,4,0)</f>
        <v>2</v>
      </c>
      <c r="J195" t="s">
        <v>88</v>
      </c>
      <c r="K195" t="str">
        <f>VLOOKUP(B195,Uvazky!B:D,3,0)</f>
        <v>JIS chirurgická</v>
      </c>
      <c r="L195" t="str">
        <f>VLOOKUP(B195,Uvazky!B:B,1,0)</f>
        <v>1-202-01</v>
      </c>
    </row>
    <row r="196" spans="1:12" x14ac:dyDescent="0.2">
      <c r="A196" t="s">
        <v>6</v>
      </c>
      <c r="B196" s="1" t="s">
        <v>209</v>
      </c>
      <c r="C196" s="2">
        <v>59.904635809285864</v>
      </c>
      <c r="D196">
        <v>3</v>
      </c>
      <c r="E196" t="str">
        <f t="shared" si="9"/>
        <v>202</v>
      </c>
      <c r="F196" t="str">
        <f t="shared" si="10"/>
        <v>1-202-01_3</v>
      </c>
      <c r="G196" s="2">
        <f t="shared" si="11"/>
        <v>59.904635809285864</v>
      </c>
      <c r="H196" s="48">
        <f>IF(D196=1,VLOOKUP(B196,Uvazky!B:G,6,0),
IF(D196=2,VLOOKUP(B196,Uvazky!B:H,7,0),
IF(D196=3,VLOOKUP(B196,Uvazky!B:I,8,0),
"Nezdrav_Personal_Alebo_Nerelevant")))</f>
        <v>0.6</v>
      </c>
      <c r="I196">
        <f>VLOOKUP(B196,Uvazky!B:E,4,0)</f>
        <v>2</v>
      </c>
      <c r="J196" t="s">
        <v>88</v>
      </c>
      <c r="K196" t="str">
        <f>VLOOKUP(B196,Uvazky!B:D,3,0)</f>
        <v>JIS chirurgická</v>
      </c>
      <c r="L196" t="str">
        <f>VLOOKUP(B196,Uvazky!B:B,1,0)</f>
        <v>1-202-01</v>
      </c>
    </row>
    <row r="197" spans="1:12" x14ac:dyDescent="0.2">
      <c r="A197" t="s">
        <v>7</v>
      </c>
      <c r="B197" s="1" t="s">
        <v>209</v>
      </c>
      <c r="C197" s="2">
        <v>158153.96977174823</v>
      </c>
      <c r="D197">
        <v>2</v>
      </c>
      <c r="E197" t="str">
        <f t="shared" si="9"/>
        <v>202</v>
      </c>
      <c r="F197" t="str">
        <f t="shared" si="10"/>
        <v>1-202-01_2</v>
      </c>
      <c r="G197" s="2">
        <f t="shared" si="11"/>
        <v>158153.96977174823</v>
      </c>
      <c r="H197" s="48">
        <f>IF(D197=1,VLOOKUP(B197,Uvazky!B:G,6,0),
IF(D197=2,VLOOKUP(B197,Uvazky!B:H,7,0),
IF(D197=3,VLOOKUP(B197,Uvazky!B:I,8,0),
"Nezdrav_Personal_Alebo_Nerelevant")))</f>
        <v>3.5</v>
      </c>
      <c r="I197">
        <f>VLOOKUP(B197,Uvazky!B:E,4,0)</f>
        <v>2</v>
      </c>
      <c r="J197" t="s">
        <v>88</v>
      </c>
      <c r="K197" t="str">
        <f>VLOOKUP(B197,Uvazky!B:D,3,0)</f>
        <v>JIS chirurgická</v>
      </c>
      <c r="L197" t="str">
        <f>VLOOKUP(B197,Uvazky!B:B,1,0)</f>
        <v>1-202-01</v>
      </c>
    </row>
    <row r="198" spans="1:12" x14ac:dyDescent="0.2">
      <c r="A198" t="s">
        <v>8</v>
      </c>
      <c r="B198" s="1" t="s">
        <v>209</v>
      </c>
      <c r="C198" s="2">
        <v>2474.6463479758272</v>
      </c>
      <c r="D198">
        <v>1</v>
      </c>
      <c r="E198" t="str">
        <f t="shared" si="9"/>
        <v>202</v>
      </c>
      <c r="F198" t="str">
        <f t="shared" si="10"/>
        <v>1-202-01_1</v>
      </c>
      <c r="G198" s="2">
        <f t="shared" si="11"/>
        <v>2474.6463479758272</v>
      </c>
      <c r="H198" s="48">
        <f>IF(D198=1,VLOOKUP(B198,Uvazky!B:G,6,0),
IF(D198=2,VLOOKUP(B198,Uvazky!B:H,7,0),
IF(D198=3,VLOOKUP(B198,Uvazky!B:I,8,0),
"Nezdrav_Personal_Alebo_Nerelevant")))</f>
        <v>0.25</v>
      </c>
      <c r="I198">
        <f>VLOOKUP(B198,Uvazky!B:E,4,0)</f>
        <v>2</v>
      </c>
      <c r="J198" t="s">
        <v>88</v>
      </c>
      <c r="K198" t="str">
        <f>VLOOKUP(B198,Uvazky!B:D,3,0)</f>
        <v>JIS chirurgická</v>
      </c>
      <c r="L198" t="str">
        <f>VLOOKUP(B198,Uvazky!B:B,1,0)</f>
        <v>1-202-01</v>
      </c>
    </row>
    <row r="199" spans="1:12" x14ac:dyDescent="0.2">
      <c r="A199" t="s">
        <v>9</v>
      </c>
      <c r="B199" s="1" t="s">
        <v>209</v>
      </c>
      <c r="C199" s="2">
        <v>61.022504310011271</v>
      </c>
      <c r="D199">
        <v>3</v>
      </c>
      <c r="E199" t="str">
        <f t="shared" si="9"/>
        <v>202</v>
      </c>
      <c r="F199" t="str">
        <f t="shared" si="10"/>
        <v>1-202-01_3</v>
      </c>
      <c r="G199" s="2">
        <f t="shared" si="11"/>
        <v>61.022504310011271</v>
      </c>
      <c r="H199" s="48">
        <f>IF(D199=1,VLOOKUP(B199,Uvazky!B:G,6,0),
IF(D199=2,VLOOKUP(B199,Uvazky!B:H,7,0),
IF(D199=3,VLOOKUP(B199,Uvazky!B:I,8,0),
"Nezdrav_Personal_Alebo_Nerelevant")))</f>
        <v>0.6</v>
      </c>
      <c r="I199">
        <f>VLOOKUP(B199,Uvazky!B:E,4,0)</f>
        <v>2</v>
      </c>
      <c r="J199" t="s">
        <v>88</v>
      </c>
      <c r="K199" t="str">
        <f>VLOOKUP(B199,Uvazky!B:D,3,0)</f>
        <v>JIS chirurgická</v>
      </c>
      <c r="L199" t="str">
        <f>VLOOKUP(B199,Uvazky!B:B,1,0)</f>
        <v>1-202-01</v>
      </c>
    </row>
    <row r="200" spans="1:12" x14ac:dyDescent="0.2">
      <c r="A200" t="s">
        <v>10</v>
      </c>
      <c r="B200" s="1" t="s">
        <v>209</v>
      </c>
      <c r="C200" s="2">
        <v>15646.019937401657</v>
      </c>
      <c r="D200">
        <v>2</v>
      </c>
      <c r="E200" t="str">
        <f t="shared" si="9"/>
        <v>202</v>
      </c>
      <c r="F200" t="str">
        <f t="shared" si="10"/>
        <v>1-202-01_2</v>
      </c>
      <c r="G200" s="2">
        <f t="shared" si="11"/>
        <v>15646.019937401657</v>
      </c>
      <c r="H200" s="48">
        <f>IF(D200=1,VLOOKUP(B200,Uvazky!B:G,6,0),
IF(D200=2,VLOOKUP(B200,Uvazky!B:H,7,0),
IF(D200=3,VLOOKUP(B200,Uvazky!B:I,8,0),
"Nezdrav_Personal_Alebo_Nerelevant")))</f>
        <v>3.5</v>
      </c>
      <c r="I200">
        <f>VLOOKUP(B200,Uvazky!B:E,4,0)</f>
        <v>2</v>
      </c>
      <c r="J200" t="s">
        <v>88</v>
      </c>
      <c r="K200" t="str">
        <f>VLOOKUP(B200,Uvazky!B:D,3,0)</f>
        <v>JIS chirurgická</v>
      </c>
      <c r="L200" t="str">
        <f>VLOOKUP(B200,Uvazky!B:B,1,0)</f>
        <v>1-202-01</v>
      </c>
    </row>
    <row r="201" spans="1:12" x14ac:dyDescent="0.2">
      <c r="A201" t="s">
        <v>11</v>
      </c>
      <c r="B201" s="1" t="s">
        <v>209</v>
      </c>
      <c r="C201" s="2">
        <v>177.59019107564225</v>
      </c>
      <c r="D201">
        <v>1</v>
      </c>
      <c r="E201" t="str">
        <f t="shared" si="9"/>
        <v>202</v>
      </c>
      <c r="F201" t="str">
        <f t="shared" si="10"/>
        <v>1-202-01_1</v>
      </c>
      <c r="G201" s="2">
        <f t="shared" si="11"/>
        <v>177.59019107564225</v>
      </c>
      <c r="H201" s="48">
        <f>IF(D201=1,VLOOKUP(B201,Uvazky!B:G,6,0),
IF(D201=2,VLOOKUP(B201,Uvazky!B:H,7,0),
IF(D201=3,VLOOKUP(B201,Uvazky!B:I,8,0),
"Nezdrav_Personal_Alebo_Nerelevant")))</f>
        <v>0.25</v>
      </c>
      <c r="I201">
        <f>VLOOKUP(B201,Uvazky!B:E,4,0)</f>
        <v>2</v>
      </c>
      <c r="J201" t="s">
        <v>88</v>
      </c>
      <c r="K201" t="str">
        <f>VLOOKUP(B201,Uvazky!B:D,3,0)</f>
        <v>JIS chirurgická</v>
      </c>
      <c r="L201" t="str">
        <f>VLOOKUP(B201,Uvazky!B:B,1,0)</f>
        <v>1-202-01</v>
      </c>
    </row>
    <row r="202" spans="1:12" x14ac:dyDescent="0.2">
      <c r="A202" t="s">
        <v>12</v>
      </c>
      <c r="B202" s="1" t="s">
        <v>209</v>
      </c>
      <c r="C202" s="2">
        <v>29.932422284244058</v>
      </c>
      <c r="D202">
        <v>3</v>
      </c>
      <c r="E202" t="str">
        <f t="shared" si="9"/>
        <v>202</v>
      </c>
      <c r="F202" t="str">
        <f t="shared" si="10"/>
        <v>1-202-01_3</v>
      </c>
      <c r="G202" s="2">
        <f t="shared" si="11"/>
        <v>29.932422284244058</v>
      </c>
      <c r="H202" s="48">
        <f>IF(D202=1,VLOOKUP(B202,Uvazky!B:G,6,0),
IF(D202=2,VLOOKUP(B202,Uvazky!B:H,7,0),
IF(D202=3,VLOOKUP(B202,Uvazky!B:I,8,0),
"Nezdrav_Personal_Alebo_Nerelevant")))</f>
        <v>0.6</v>
      </c>
      <c r="I202">
        <f>VLOOKUP(B202,Uvazky!B:E,4,0)</f>
        <v>2</v>
      </c>
      <c r="J202" t="s">
        <v>88</v>
      </c>
      <c r="K202" t="str">
        <f>VLOOKUP(B202,Uvazky!B:D,3,0)</f>
        <v>JIS chirurgická</v>
      </c>
      <c r="L202" t="str">
        <f>VLOOKUP(B202,Uvazky!B:B,1,0)</f>
        <v>1-202-01</v>
      </c>
    </row>
    <row r="203" spans="1:12" x14ac:dyDescent="0.2">
      <c r="A203" t="s">
        <v>13</v>
      </c>
      <c r="B203" s="1" t="s">
        <v>209</v>
      </c>
      <c r="C203" s="2">
        <v>1787.200672658249</v>
      </c>
      <c r="D203">
        <v>2</v>
      </c>
      <c r="E203" t="str">
        <f t="shared" si="9"/>
        <v>202</v>
      </c>
      <c r="F203" t="str">
        <f t="shared" si="10"/>
        <v>1-202-01_2</v>
      </c>
      <c r="G203" s="2">
        <f t="shared" si="11"/>
        <v>1787.200672658249</v>
      </c>
      <c r="H203" s="48">
        <f>IF(D203=1,VLOOKUP(B203,Uvazky!B:G,6,0),
IF(D203=2,VLOOKUP(B203,Uvazky!B:H,7,0),
IF(D203=3,VLOOKUP(B203,Uvazky!B:I,8,0),
"Nezdrav_Personal_Alebo_Nerelevant")))</f>
        <v>3.5</v>
      </c>
      <c r="I203">
        <f>VLOOKUP(B203,Uvazky!B:E,4,0)</f>
        <v>2</v>
      </c>
      <c r="J203" t="s">
        <v>88</v>
      </c>
      <c r="K203" t="str">
        <f>VLOOKUP(B203,Uvazky!B:D,3,0)</f>
        <v>JIS chirurgická</v>
      </c>
      <c r="L203" t="str">
        <f>VLOOKUP(B203,Uvazky!B:B,1,0)</f>
        <v>1-202-01</v>
      </c>
    </row>
    <row r="204" spans="1:12" x14ac:dyDescent="0.2">
      <c r="A204" t="s">
        <v>14</v>
      </c>
      <c r="B204" s="1" t="s">
        <v>209</v>
      </c>
      <c r="C204" s="2">
        <v>3123.5727316669722</v>
      </c>
      <c r="D204">
        <v>1</v>
      </c>
      <c r="E204" t="str">
        <f t="shared" si="9"/>
        <v>202</v>
      </c>
      <c r="F204" t="str">
        <f t="shared" si="10"/>
        <v>1-202-01_1</v>
      </c>
      <c r="G204" s="2">
        <f t="shared" si="11"/>
        <v>3123.5727316669722</v>
      </c>
      <c r="H204" s="48">
        <f>IF(D204=1,VLOOKUP(B204,Uvazky!B:G,6,0),
IF(D204=2,VLOOKUP(B204,Uvazky!B:H,7,0),
IF(D204=3,VLOOKUP(B204,Uvazky!B:I,8,0),
"Nezdrav_Personal_Alebo_Nerelevant")))</f>
        <v>0.25</v>
      </c>
      <c r="I204">
        <f>VLOOKUP(B204,Uvazky!B:E,4,0)</f>
        <v>2</v>
      </c>
      <c r="J204" t="s">
        <v>88</v>
      </c>
      <c r="K204" t="str">
        <f>VLOOKUP(B204,Uvazky!B:D,3,0)</f>
        <v>JIS chirurgická</v>
      </c>
      <c r="L204" t="str">
        <f>VLOOKUP(B204,Uvazky!B:B,1,0)</f>
        <v>1-202-01</v>
      </c>
    </row>
    <row r="205" spans="1:12" x14ac:dyDescent="0.2">
      <c r="A205" t="s">
        <v>15</v>
      </c>
      <c r="B205" s="1" t="s">
        <v>209</v>
      </c>
      <c r="C205" s="2">
        <v>584.60838416905131</v>
      </c>
      <c r="D205">
        <v>3</v>
      </c>
      <c r="E205" t="str">
        <f t="shared" si="9"/>
        <v>202</v>
      </c>
      <c r="F205" t="str">
        <f t="shared" si="10"/>
        <v>1-202-01_3</v>
      </c>
      <c r="G205" s="2">
        <f t="shared" si="11"/>
        <v>584.60838416905131</v>
      </c>
      <c r="H205" s="48">
        <f>IF(D205=1,VLOOKUP(B205,Uvazky!B:G,6,0),
IF(D205=2,VLOOKUP(B205,Uvazky!B:H,7,0),
IF(D205=3,VLOOKUP(B205,Uvazky!B:I,8,0),
"Nezdrav_Personal_Alebo_Nerelevant")))</f>
        <v>0.6</v>
      </c>
      <c r="I205">
        <f>VLOOKUP(B205,Uvazky!B:E,4,0)</f>
        <v>2</v>
      </c>
      <c r="J205" t="s">
        <v>88</v>
      </c>
      <c r="K205" t="str">
        <f>VLOOKUP(B205,Uvazky!B:D,3,0)</f>
        <v>JIS chirurgická</v>
      </c>
      <c r="L205" t="str">
        <f>VLOOKUP(B205,Uvazky!B:B,1,0)</f>
        <v>1-202-01</v>
      </c>
    </row>
    <row r="206" spans="1:12" x14ac:dyDescent="0.2">
      <c r="A206" t="s">
        <v>16</v>
      </c>
      <c r="B206" s="1" t="s">
        <v>209</v>
      </c>
      <c r="C206" s="2">
        <v>19752.063609200359</v>
      </c>
      <c r="D206">
        <v>2</v>
      </c>
      <c r="E206" t="str">
        <f t="shared" si="9"/>
        <v>202</v>
      </c>
      <c r="F206" t="str">
        <f t="shared" si="10"/>
        <v>1-202-01_2</v>
      </c>
      <c r="G206" s="2">
        <f t="shared" si="11"/>
        <v>19752.063609200359</v>
      </c>
      <c r="H206" s="48">
        <f>IF(D206=1,VLOOKUP(B206,Uvazky!B:G,6,0),
IF(D206=2,VLOOKUP(B206,Uvazky!B:H,7,0),
IF(D206=3,VLOOKUP(B206,Uvazky!B:I,8,0),
"Nezdrav_Personal_Alebo_Nerelevant")))</f>
        <v>3.5</v>
      </c>
      <c r="I206">
        <f>VLOOKUP(B206,Uvazky!B:E,4,0)</f>
        <v>2</v>
      </c>
      <c r="J206" t="s">
        <v>88</v>
      </c>
      <c r="K206" t="str">
        <f>VLOOKUP(B206,Uvazky!B:D,3,0)</f>
        <v>JIS chirurgická</v>
      </c>
      <c r="L206" t="str">
        <f>VLOOKUP(B206,Uvazky!B:B,1,0)</f>
        <v>1-202-01</v>
      </c>
    </row>
    <row r="207" spans="1:12" x14ac:dyDescent="0.2">
      <c r="A207" t="s">
        <v>17</v>
      </c>
      <c r="B207" s="1" t="s">
        <v>209</v>
      </c>
      <c r="C207" s="2">
        <v>0.74191448627779655</v>
      </c>
      <c r="D207">
        <v>1</v>
      </c>
      <c r="E207" t="str">
        <f t="shared" si="9"/>
        <v>202</v>
      </c>
      <c r="F207" t="str">
        <f t="shared" si="10"/>
        <v>1-202-01_1</v>
      </c>
      <c r="G207" s="2">
        <f t="shared" si="11"/>
        <v>0.74191448627779655</v>
      </c>
      <c r="H207" s="48">
        <f>IF(D207=1,VLOOKUP(B207,Uvazky!B:G,6,0),
IF(D207=2,VLOOKUP(B207,Uvazky!B:H,7,0),
IF(D207=3,VLOOKUP(B207,Uvazky!B:I,8,0),
"Nezdrav_Personal_Alebo_Nerelevant")))</f>
        <v>0.25</v>
      </c>
      <c r="I207">
        <f>VLOOKUP(B207,Uvazky!B:E,4,0)</f>
        <v>2</v>
      </c>
      <c r="J207" t="s">
        <v>88</v>
      </c>
      <c r="K207" t="str">
        <f>VLOOKUP(B207,Uvazky!B:D,3,0)</f>
        <v>JIS chirurgická</v>
      </c>
      <c r="L207" t="str">
        <f>VLOOKUP(B207,Uvazky!B:B,1,0)</f>
        <v>1-202-01</v>
      </c>
    </row>
    <row r="208" spans="1:12" x14ac:dyDescent="0.2">
      <c r="A208" t="s">
        <v>18</v>
      </c>
      <c r="B208" s="1" t="s">
        <v>209</v>
      </c>
      <c r="C208" s="2">
        <v>10.075225116188211</v>
      </c>
      <c r="D208">
        <v>3</v>
      </c>
      <c r="E208" t="str">
        <f t="shared" si="9"/>
        <v>202</v>
      </c>
      <c r="F208" t="str">
        <f t="shared" si="10"/>
        <v>1-202-01_3</v>
      </c>
      <c r="G208" s="2">
        <f t="shared" si="11"/>
        <v>10.075225116188211</v>
      </c>
      <c r="H208" s="48">
        <f>IF(D208=1,VLOOKUP(B208,Uvazky!B:G,6,0),
IF(D208=2,VLOOKUP(B208,Uvazky!B:H,7,0),
IF(D208=3,VLOOKUP(B208,Uvazky!B:I,8,0),
"Nezdrav_Personal_Alebo_Nerelevant")))</f>
        <v>0.6</v>
      </c>
      <c r="I208">
        <f>VLOOKUP(B208,Uvazky!B:E,4,0)</f>
        <v>2</v>
      </c>
      <c r="J208" t="s">
        <v>88</v>
      </c>
      <c r="K208" t="str">
        <f>VLOOKUP(B208,Uvazky!B:D,3,0)</f>
        <v>JIS chirurgická</v>
      </c>
      <c r="L208" t="str">
        <f>VLOOKUP(B208,Uvazky!B:B,1,0)</f>
        <v>1-202-01</v>
      </c>
    </row>
    <row r="209" spans="1:12" x14ac:dyDescent="0.2">
      <c r="A209" t="s">
        <v>19</v>
      </c>
      <c r="B209" s="1" t="s">
        <v>209</v>
      </c>
      <c r="C209" s="2">
        <v>102.39432332667702</v>
      </c>
      <c r="D209">
        <v>2</v>
      </c>
      <c r="E209" t="str">
        <f t="shared" si="9"/>
        <v>202</v>
      </c>
      <c r="F209" t="str">
        <f t="shared" si="10"/>
        <v>1-202-01_2</v>
      </c>
      <c r="G209" s="2">
        <f t="shared" si="11"/>
        <v>102.39432332667702</v>
      </c>
      <c r="H209" s="48">
        <f>IF(D209=1,VLOOKUP(B209,Uvazky!B:G,6,0),
IF(D209=2,VLOOKUP(B209,Uvazky!B:H,7,0),
IF(D209=3,VLOOKUP(B209,Uvazky!B:I,8,0),
"Nezdrav_Personal_Alebo_Nerelevant")))</f>
        <v>3.5</v>
      </c>
      <c r="I209">
        <f>VLOOKUP(B209,Uvazky!B:E,4,0)</f>
        <v>2</v>
      </c>
      <c r="J209" t="s">
        <v>88</v>
      </c>
      <c r="K209" t="str">
        <f>VLOOKUP(B209,Uvazky!B:D,3,0)</f>
        <v>JIS chirurgická</v>
      </c>
      <c r="L209" t="str">
        <f>VLOOKUP(B209,Uvazky!B:B,1,0)</f>
        <v>1-202-01</v>
      </c>
    </row>
    <row r="210" spans="1:12" x14ac:dyDescent="0.2">
      <c r="A210" t="s">
        <v>20</v>
      </c>
      <c r="B210" s="1" t="s">
        <v>209</v>
      </c>
      <c r="C210" s="2">
        <v>16.835143004202408</v>
      </c>
      <c r="D210">
        <v>1</v>
      </c>
      <c r="E210" t="str">
        <f t="shared" si="9"/>
        <v>202</v>
      </c>
      <c r="F210" t="str">
        <f t="shared" si="10"/>
        <v>1-202-01_1</v>
      </c>
      <c r="G210" s="2">
        <f t="shared" si="11"/>
        <v>16.835143004202408</v>
      </c>
      <c r="H210" s="48">
        <f>IF(D210=1,VLOOKUP(B210,Uvazky!B:G,6,0),
IF(D210=2,VLOOKUP(B210,Uvazky!B:H,7,0),
IF(D210=3,VLOOKUP(B210,Uvazky!B:I,8,0),
"Nezdrav_Personal_Alebo_Nerelevant")))</f>
        <v>0.25</v>
      </c>
      <c r="I210">
        <f>VLOOKUP(B210,Uvazky!B:E,4,0)</f>
        <v>2</v>
      </c>
      <c r="J210" t="s">
        <v>88</v>
      </c>
      <c r="K210" t="str">
        <f>VLOOKUP(B210,Uvazky!B:D,3,0)</f>
        <v>JIS chirurgická</v>
      </c>
      <c r="L210" t="str">
        <f>VLOOKUP(B210,Uvazky!B:B,1,0)</f>
        <v>1-202-01</v>
      </c>
    </row>
    <row r="211" spans="1:12" x14ac:dyDescent="0.2">
      <c r="A211" t="s">
        <v>21</v>
      </c>
      <c r="B211" s="1" t="s">
        <v>209</v>
      </c>
      <c r="C211" s="2">
        <v>25.571902001904014</v>
      </c>
      <c r="D211">
        <v>3</v>
      </c>
      <c r="E211" t="str">
        <f t="shared" si="9"/>
        <v>202</v>
      </c>
      <c r="F211" t="str">
        <f t="shared" si="10"/>
        <v>1-202-01_3</v>
      </c>
      <c r="G211" s="2">
        <f t="shared" si="11"/>
        <v>25.571902001904014</v>
      </c>
      <c r="H211" s="48">
        <f>IF(D211=1,VLOOKUP(B211,Uvazky!B:G,6,0),
IF(D211=2,VLOOKUP(B211,Uvazky!B:H,7,0),
IF(D211=3,VLOOKUP(B211,Uvazky!B:I,8,0),
"Nezdrav_Personal_Alebo_Nerelevant")))</f>
        <v>0.6</v>
      </c>
      <c r="I211">
        <f>VLOOKUP(B211,Uvazky!B:E,4,0)</f>
        <v>2</v>
      </c>
      <c r="J211" t="s">
        <v>88</v>
      </c>
      <c r="K211" t="str">
        <f>VLOOKUP(B211,Uvazky!B:D,3,0)</f>
        <v>JIS chirurgická</v>
      </c>
      <c r="L211" t="str">
        <f>VLOOKUP(B211,Uvazky!B:B,1,0)</f>
        <v>1-202-01</v>
      </c>
    </row>
    <row r="212" spans="1:12" x14ac:dyDescent="0.2">
      <c r="A212" t="s">
        <v>22</v>
      </c>
      <c r="B212" s="1" t="s">
        <v>209</v>
      </c>
      <c r="C212" s="2">
        <v>1238.7962925164622</v>
      </c>
      <c r="D212">
        <v>2</v>
      </c>
      <c r="E212" t="str">
        <f t="shared" si="9"/>
        <v>202</v>
      </c>
      <c r="F212" t="str">
        <f t="shared" si="10"/>
        <v>1-202-01_2</v>
      </c>
      <c r="G212" s="2">
        <f t="shared" si="11"/>
        <v>1238.7962925164622</v>
      </c>
      <c r="H212" s="48">
        <f>IF(D212=1,VLOOKUP(B212,Uvazky!B:G,6,0),
IF(D212=2,VLOOKUP(B212,Uvazky!B:H,7,0),
IF(D212=3,VLOOKUP(B212,Uvazky!B:I,8,0),
"Nezdrav_Personal_Alebo_Nerelevant")))</f>
        <v>3.5</v>
      </c>
      <c r="I212">
        <f>VLOOKUP(B212,Uvazky!B:E,4,0)</f>
        <v>2</v>
      </c>
      <c r="J212" t="s">
        <v>88</v>
      </c>
      <c r="K212" t="str">
        <f>VLOOKUP(B212,Uvazky!B:D,3,0)</f>
        <v>JIS chirurgická</v>
      </c>
      <c r="L212" t="str">
        <f>VLOOKUP(B212,Uvazky!B:B,1,0)</f>
        <v>1-202-01</v>
      </c>
    </row>
    <row r="213" spans="1:12" x14ac:dyDescent="0.2">
      <c r="A213" t="s">
        <v>23</v>
      </c>
      <c r="B213" s="1" t="s">
        <v>209</v>
      </c>
      <c r="C213" s="2">
        <v>59.422240951188108</v>
      </c>
      <c r="D213">
        <v>1</v>
      </c>
      <c r="E213" t="str">
        <f t="shared" si="9"/>
        <v>202</v>
      </c>
      <c r="F213" t="str">
        <f t="shared" si="10"/>
        <v>1-202-01_1</v>
      </c>
      <c r="G213" s="2">
        <f t="shared" si="11"/>
        <v>59.422240951188108</v>
      </c>
      <c r="H213" s="48">
        <f>IF(D213=1,VLOOKUP(B213,Uvazky!B:G,6,0),
IF(D213=2,VLOOKUP(B213,Uvazky!B:H,7,0),
IF(D213=3,VLOOKUP(B213,Uvazky!B:I,8,0),
"Nezdrav_Personal_Alebo_Nerelevant")))</f>
        <v>0.25</v>
      </c>
      <c r="I213">
        <f>VLOOKUP(B213,Uvazky!B:E,4,0)</f>
        <v>2</v>
      </c>
      <c r="J213" t="s">
        <v>88</v>
      </c>
      <c r="K213" t="str">
        <f>VLOOKUP(B213,Uvazky!B:D,3,0)</f>
        <v>JIS chirurgická</v>
      </c>
      <c r="L213" t="str">
        <f>VLOOKUP(B213,Uvazky!B:B,1,0)</f>
        <v>1-202-01</v>
      </c>
    </row>
    <row r="214" spans="1:12" x14ac:dyDescent="0.2">
      <c r="A214" t="s">
        <v>24</v>
      </c>
      <c r="B214" s="1" t="s">
        <v>209</v>
      </c>
      <c r="C214" s="2">
        <v>15.004400273783821</v>
      </c>
      <c r="D214">
        <v>3</v>
      </c>
      <c r="E214" t="str">
        <f t="shared" si="9"/>
        <v>202</v>
      </c>
      <c r="F214" t="str">
        <f t="shared" si="10"/>
        <v>1-202-01_3</v>
      </c>
      <c r="G214" s="2">
        <f t="shared" si="11"/>
        <v>15.004400273783821</v>
      </c>
      <c r="H214" s="48">
        <f>IF(D214=1,VLOOKUP(B214,Uvazky!B:G,6,0),
IF(D214=2,VLOOKUP(B214,Uvazky!B:H,7,0),
IF(D214=3,VLOOKUP(B214,Uvazky!B:I,8,0),
"Nezdrav_Personal_Alebo_Nerelevant")))</f>
        <v>0.6</v>
      </c>
      <c r="I214">
        <f>VLOOKUP(B214,Uvazky!B:E,4,0)</f>
        <v>2</v>
      </c>
      <c r="J214" t="s">
        <v>88</v>
      </c>
      <c r="K214" t="str">
        <f>VLOOKUP(B214,Uvazky!B:D,3,0)</f>
        <v>JIS chirurgická</v>
      </c>
      <c r="L214" t="str">
        <f>VLOOKUP(B214,Uvazky!B:B,1,0)</f>
        <v>1-202-01</v>
      </c>
    </row>
    <row r="215" spans="1:12" x14ac:dyDescent="0.2">
      <c r="A215" t="s">
        <v>25</v>
      </c>
      <c r="B215" s="1" t="s">
        <v>209</v>
      </c>
      <c r="C215" s="2">
        <v>583.11954039056116</v>
      </c>
      <c r="D215">
        <v>2</v>
      </c>
      <c r="E215" t="str">
        <f t="shared" si="9"/>
        <v>202</v>
      </c>
      <c r="F215" t="str">
        <f t="shared" si="10"/>
        <v>1-202-01_2</v>
      </c>
      <c r="G215" s="2">
        <f t="shared" si="11"/>
        <v>583.11954039056116</v>
      </c>
      <c r="H215" s="48">
        <f>IF(D215=1,VLOOKUP(B215,Uvazky!B:G,6,0),
IF(D215=2,VLOOKUP(B215,Uvazky!B:H,7,0),
IF(D215=3,VLOOKUP(B215,Uvazky!B:I,8,0),
"Nezdrav_Personal_Alebo_Nerelevant")))</f>
        <v>3.5</v>
      </c>
      <c r="I215">
        <f>VLOOKUP(B215,Uvazky!B:E,4,0)</f>
        <v>2</v>
      </c>
      <c r="J215" t="s">
        <v>88</v>
      </c>
      <c r="K215" t="str">
        <f>VLOOKUP(B215,Uvazky!B:D,3,0)</f>
        <v>JIS chirurgická</v>
      </c>
      <c r="L215" t="str">
        <f>VLOOKUP(B215,Uvazky!B:B,1,0)</f>
        <v>1-202-01</v>
      </c>
    </row>
    <row r="216" spans="1:12" x14ac:dyDescent="0.2">
      <c r="A216" t="s">
        <v>26</v>
      </c>
      <c r="B216" s="1" t="s">
        <v>209</v>
      </c>
      <c r="C216" s="2">
        <v>1172.6453273368525</v>
      </c>
      <c r="D216">
        <v>1</v>
      </c>
      <c r="E216" t="str">
        <f t="shared" si="9"/>
        <v>202</v>
      </c>
      <c r="F216" t="str">
        <f t="shared" si="10"/>
        <v>1-202-01_1</v>
      </c>
      <c r="G216" s="2">
        <f t="shared" si="11"/>
        <v>1172.6453273368525</v>
      </c>
      <c r="H216" s="48">
        <f>IF(D216=1,VLOOKUP(B216,Uvazky!B:G,6,0),
IF(D216=2,VLOOKUP(B216,Uvazky!B:H,7,0),
IF(D216=3,VLOOKUP(B216,Uvazky!B:I,8,0),
"Nezdrav_Personal_Alebo_Nerelevant")))</f>
        <v>0.25</v>
      </c>
      <c r="I216">
        <f>VLOOKUP(B216,Uvazky!B:E,4,0)</f>
        <v>2</v>
      </c>
      <c r="J216" t="s">
        <v>88</v>
      </c>
      <c r="K216" t="str">
        <f>VLOOKUP(B216,Uvazky!B:D,3,0)</f>
        <v>JIS chirurgická</v>
      </c>
      <c r="L216" t="str">
        <f>VLOOKUP(B216,Uvazky!B:B,1,0)</f>
        <v>1-202-01</v>
      </c>
    </row>
    <row r="217" spans="1:12" x14ac:dyDescent="0.2">
      <c r="A217" t="s">
        <v>27</v>
      </c>
      <c r="B217" s="1" t="s">
        <v>209</v>
      </c>
      <c r="C217" s="2">
        <v>194.39234049147714</v>
      </c>
      <c r="D217">
        <v>3</v>
      </c>
      <c r="E217" t="str">
        <f t="shared" si="9"/>
        <v>202</v>
      </c>
      <c r="F217" t="str">
        <f t="shared" si="10"/>
        <v>1-202-01_3</v>
      </c>
      <c r="G217" s="2">
        <f t="shared" si="11"/>
        <v>194.39234049147714</v>
      </c>
      <c r="H217" s="48">
        <f>IF(D217=1,VLOOKUP(B217,Uvazky!B:G,6,0),
IF(D217=2,VLOOKUP(B217,Uvazky!B:H,7,0),
IF(D217=3,VLOOKUP(B217,Uvazky!B:I,8,0),
"Nezdrav_Personal_Alebo_Nerelevant")))</f>
        <v>0.6</v>
      </c>
      <c r="I217">
        <f>VLOOKUP(B217,Uvazky!B:E,4,0)</f>
        <v>2</v>
      </c>
      <c r="J217" t="s">
        <v>88</v>
      </c>
      <c r="K217" t="str">
        <f>VLOOKUP(B217,Uvazky!B:D,3,0)</f>
        <v>JIS chirurgická</v>
      </c>
      <c r="L217" t="str">
        <f>VLOOKUP(B217,Uvazky!B:B,1,0)</f>
        <v>1-202-01</v>
      </c>
    </row>
    <row r="218" spans="1:12" x14ac:dyDescent="0.2">
      <c r="A218" t="s">
        <v>28</v>
      </c>
      <c r="B218" s="1" t="s">
        <v>209</v>
      </c>
      <c r="C218" s="2">
        <v>8427.8350349793891</v>
      </c>
      <c r="D218">
        <v>2</v>
      </c>
      <c r="E218" t="str">
        <f t="shared" si="9"/>
        <v>202</v>
      </c>
      <c r="F218" t="str">
        <f t="shared" si="10"/>
        <v>1-202-01_2</v>
      </c>
      <c r="G218" s="2">
        <f t="shared" si="11"/>
        <v>8427.8350349793891</v>
      </c>
      <c r="H218" s="48">
        <f>IF(D218=1,VLOOKUP(B218,Uvazky!B:G,6,0),
IF(D218=2,VLOOKUP(B218,Uvazky!B:H,7,0),
IF(D218=3,VLOOKUP(B218,Uvazky!B:I,8,0),
"Nezdrav_Personal_Alebo_Nerelevant")))</f>
        <v>3.5</v>
      </c>
      <c r="I218">
        <f>VLOOKUP(B218,Uvazky!B:E,4,0)</f>
        <v>2</v>
      </c>
      <c r="J218" t="s">
        <v>88</v>
      </c>
      <c r="K218" t="str">
        <f>VLOOKUP(B218,Uvazky!B:D,3,0)</f>
        <v>JIS chirurgická</v>
      </c>
      <c r="L218" t="str">
        <f>VLOOKUP(B218,Uvazky!B:B,1,0)</f>
        <v>1-202-01</v>
      </c>
    </row>
    <row r="219" spans="1:12" x14ac:dyDescent="0.2">
      <c r="A219" t="s">
        <v>29</v>
      </c>
      <c r="B219" s="1" t="s">
        <v>209</v>
      </c>
      <c r="C219" s="2">
        <v>98.597750910835899</v>
      </c>
      <c r="D219">
        <v>1</v>
      </c>
      <c r="E219" t="str">
        <f t="shared" si="9"/>
        <v>202</v>
      </c>
      <c r="F219" t="str">
        <f t="shared" si="10"/>
        <v>1-202-01_1</v>
      </c>
      <c r="G219" s="2">
        <f t="shared" si="11"/>
        <v>98.597750910835899</v>
      </c>
      <c r="H219" s="48">
        <f>IF(D219=1,VLOOKUP(B219,Uvazky!B:G,6,0),
IF(D219=2,VLOOKUP(B219,Uvazky!B:H,7,0),
IF(D219=3,VLOOKUP(B219,Uvazky!B:I,8,0),
"Nezdrav_Personal_Alebo_Nerelevant")))</f>
        <v>0.25</v>
      </c>
      <c r="I219">
        <f>VLOOKUP(B219,Uvazky!B:E,4,0)</f>
        <v>2</v>
      </c>
      <c r="J219" t="s">
        <v>88</v>
      </c>
      <c r="K219" t="str">
        <f>VLOOKUP(B219,Uvazky!B:D,3,0)</f>
        <v>JIS chirurgická</v>
      </c>
      <c r="L219" t="str">
        <f>VLOOKUP(B219,Uvazky!B:B,1,0)</f>
        <v>1-202-01</v>
      </c>
    </row>
    <row r="220" spans="1:12" x14ac:dyDescent="0.2">
      <c r="A220" t="s">
        <v>30</v>
      </c>
      <c r="B220" s="1" t="s">
        <v>209</v>
      </c>
      <c r="C220" s="2">
        <v>5.2100021535865082</v>
      </c>
      <c r="D220">
        <v>3</v>
      </c>
      <c r="E220" t="str">
        <f t="shared" si="9"/>
        <v>202</v>
      </c>
      <c r="F220" t="str">
        <f t="shared" si="10"/>
        <v>1-202-01_3</v>
      </c>
      <c r="G220" s="2">
        <f t="shared" si="11"/>
        <v>5.2100021535865082</v>
      </c>
      <c r="H220" s="48">
        <f>IF(D220=1,VLOOKUP(B220,Uvazky!B:G,6,0),
IF(D220=2,VLOOKUP(B220,Uvazky!B:H,7,0),
IF(D220=3,VLOOKUP(B220,Uvazky!B:I,8,0),
"Nezdrav_Personal_Alebo_Nerelevant")))</f>
        <v>0.6</v>
      </c>
      <c r="I220">
        <f>VLOOKUP(B220,Uvazky!B:E,4,0)</f>
        <v>2</v>
      </c>
      <c r="J220" t="s">
        <v>88</v>
      </c>
      <c r="K220" t="str">
        <f>VLOOKUP(B220,Uvazky!B:D,3,0)</f>
        <v>JIS chirurgická</v>
      </c>
      <c r="L220" t="str">
        <f>VLOOKUP(B220,Uvazky!B:B,1,0)</f>
        <v>1-202-01</v>
      </c>
    </row>
    <row r="221" spans="1:12" x14ac:dyDescent="0.2">
      <c r="A221" t="s">
        <v>31</v>
      </c>
      <c r="B221" s="1" t="s">
        <v>209</v>
      </c>
      <c r="C221" s="2">
        <v>753.18189087955659</v>
      </c>
      <c r="D221">
        <v>2</v>
      </c>
      <c r="E221" t="str">
        <f t="shared" si="9"/>
        <v>202</v>
      </c>
      <c r="F221" t="str">
        <f t="shared" si="10"/>
        <v>1-202-01_2</v>
      </c>
      <c r="G221" s="2">
        <f t="shared" si="11"/>
        <v>753.18189087955659</v>
      </c>
      <c r="H221" s="48">
        <f>IF(D221=1,VLOOKUP(B221,Uvazky!B:G,6,0),
IF(D221=2,VLOOKUP(B221,Uvazky!B:H,7,0),
IF(D221=3,VLOOKUP(B221,Uvazky!B:I,8,0),
"Nezdrav_Personal_Alebo_Nerelevant")))</f>
        <v>3.5</v>
      </c>
      <c r="I221">
        <f>VLOOKUP(B221,Uvazky!B:E,4,0)</f>
        <v>2</v>
      </c>
      <c r="J221" t="s">
        <v>88</v>
      </c>
      <c r="K221" t="str">
        <f>VLOOKUP(B221,Uvazky!B:D,3,0)</f>
        <v>JIS chirurgická</v>
      </c>
      <c r="L221" t="str">
        <f>VLOOKUP(B221,Uvazky!B:B,1,0)</f>
        <v>1-202-01</v>
      </c>
    </row>
    <row r="222" spans="1:12" x14ac:dyDescent="0.2">
      <c r="A222" t="s">
        <v>32</v>
      </c>
      <c r="B222" s="1" t="s">
        <v>209</v>
      </c>
      <c r="C222" s="2">
        <v>352.19921083907843</v>
      </c>
      <c r="D222">
        <v>1</v>
      </c>
      <c r="E222" t="str">
        <f t="shared" si="9"/>
        <v>202</v>
      </c>
      <c r="F222" t="str">
        <f t="shared" si="10"/>
        <v>1-202-01_1</v>
      </c>
      <c r="G222" s="2">
        <f t="shared" si="11"/>
        <v>352.19921083907843</v>
      </c>
      <c r="H222" s="48">
        <f>IF(D222=1,VLOOKUP(B222,Uvazky!B:G,6,0),
IF(D222=2,VLOOKUP(B222,Uvazky!B:H,7,0),
IF(D222=3,VLOOKUP(B222,Uvazky!B:I,8,0),
"Nezdrav_Personal_Alebo_Nerelevant")))</f>
        <v>0.25</v>
      </c>
      <c r="I222">
        <f>VLOOKUP(B222,Uvazky!B:E,4,0)</f>
        <v>2</v>
      </c>
      <c r="J222" t="s">
        <v>88</v>
      </c>
      <c r="K222" t="str">
        <f>VLOOKUP(B222,Uvazky!B:D,3,0)</f>
        <v>JIS chirurgická</v>
      </c>
      <c r="L222" t="str">
        <f>VLOOKUP(B222,Uvazky!B:B,1,0)</f>
        <v>1-202-01</v>
      </c>
    </row>
    <row r="223" spans="1:12" x14ac:dyDescent="0.2">
      <c r="A223" t="s">
        <v>33</v>
      </c>
      <c r="B223" s="1" t="s">
        <v>209</v>
      </c>
      <c r="C223" s="2">
        <v>102.16557423752693</v>
      </c>
      <c r="D223">
        <v>3</v>
      </c>
      <c r="E223" t="str">
        <f t="shared" si="9"/>
        <v>202</v>
      </c>
      <c r="F223" t="str">
        <f t="shared" si="10"/>
        <v>1-202-01_3</v>
      </c>
      <c r="G223" s="2">
        <f t="shared" si="11"/>
        <v>102.16557423752693</v>
      </c>
      <c r="H223" s="48">
        <f>IF(D223=1,VLOOKUP(B223,Uvazky!B:G,6,0),
IF(D223=2,VLOOKUP(B223,Uvazky!B:H,7,0),
IF(D223=3,VLOOKUP(B223,Uvazky!B:I,8,0),
"Nezdrav_Personal_Alebo_Nerelevant")))</f>
        <v>0.6</v>
      </c>
      <c r="I223">
        <f>VLOOKUP(B223,Uvazky!B:E,4,0)</f>
        <v>2</v>
      </c>
      <c r="J223" t="s">
        <v>88</v>
      </c>
      <c r="K223" t="str">
        <f>VLOOKUP(B223,Uvazky!B:D,3,0)</f>
        <v>JIS chirurgická</v>
      </c>
      <c r="L223" t="str">
        <f>VLOOKUP(B223,Uvazky!B:B,1,0)</f>
        <v>1-202-01</v>
      </c>
    </row>
    <row r="224" spans="1:12" x14ac:dyDescent="0.2">
      <c r="A224" t="s">
        <v>34</v>
      </c>
      <c r="B224" s="1" t="s">
        <v>209</v>
      </c>
      <c r="C224" s="2">
        <v>147.54669882832673</v>
      </c>
      <c r="D224">
        <v>2</v>
      </c>
      <c r="E224" t="str">
        <f t="shared" si="9"/>
        <v>202</v>
      </c>
      <c r="F224" t="str">
        <f t="shared" si="10"/>
        <v>1-202-01_2</v>
      </c>
      <c r="G224" s="2">
        <f t="shared" si="11"/>
        <v>147.54669882832673</v>
      </c>
      <c r="H224" s="48">
        <f>IF(D224=1,VLOOKUP(B224,Uvazky!B:G,6,0),
IF(D224=2,VLOOKUP(B224,Uvazky!B:H,7,0),
IF(D224=3,VLOOKUP(B224,Uvazky!B:I,8,0),
"Nezdrav_Personal_Alebo_Nerelevant")))</f>
        <v>3.5</v>
      </c>
      <c r="I224">
        <f>VLOOKUP(B224,Uvazky!B:E,4,0)</f>
        <v>2</v>
      </c>
      <c r="J224" t="s">
        <v>88</v>
      </c>
      <c r="K224" t="str">
        <f>VLOOKUP(B224,Uvazky!B:D,3,0)</f>
        <v>JIS chirurgická</v>
      </c>
      <c r="L224" t="str">
        <f>VLOOKUP(B224,Uvazky!B:B,1,0)</f>
        <v>1-202-01</v>
      </c>
    </row>
    <row r="225" spans="1:12" x14ac:dyDescent="0.2">
      <c r="A225" t="s">
        <v>35</v>
      </c>
      <c r="B225" s="1" t="s">
        <v>209</v>
      </c>
      <c r="C225" s="2">
        <v>1.2334274181521592</v>
      </c>
      <c r="D225">
        <v>1</v>
      </c>
      <c r="E225" t="str">
        <f t="shared" si="9"/>
        <v>202</v>
      </c>
      <c r="F225" t="str">
        <f t="shared" si="10"/>
        <v>1-202-01_1</v>
      </c>
      <c r="G225" s="2">
        <f t="shared" si="11"/>
        <v>1.2334274181521592</v>
      </c>
      <c r="H225" s="48">
        <f>IF(D225=1,VLOOKUP(B225,Uvazky!B:G,6,0),
IF(D225=2,VLOOKUP(B225,Uvazky!B:H,7,0),
IF(D225=3,VLOOKUP(B225,Uvazky!B:I,8,0),
"Nezdrav_Personal_Alebo_Nerelevant")))</f>
        <v>0.25</v>
      </c>
      <c r="I225">
        <f>VLOOKUP(B225,Uvazky!B:E,4,0)</f>
        <v>2</v>
      </c>
      <c r="J225" t="s">
        <v>88</v>
      </c>
      <c r="K225" t="str">
        <f>VLOOKUP(B225,Uvazky!B:D,3,0)</f>
        <v>JIS chirurgická</v>
      </c>
      <c r="L225" t="str">
        <f>VLOOKUP(B225,Uvazky!B:B,1,0)</f>
        <v>1-202-01</v>
      </c>
    </row>
    <row r="226" spans="1:12" x14ac:dyDescent="0.2">
      <c r="A226" t="s">
        <v>36</v>
      </c>
      <c r="B226" s="1" t="s">
        <v>209</v>
      </c>
      <c r="C226" s="2">
        <v>22.321139696698559</v>
      </c>
      <c r="D226">
        <v>3</v>
      </c>
      <c r="E226" t="str">
        <f t="shared" si="9"/>
        <v>202</v>
      </c>
      <c r="F226" t="str">
        <f t="shared" si="10"/>
        <v>1-202-01_3</v>
      </c>
      <c r="G226" s="2">
        <f t="shared" si="11"/>
        <v>22.321139696698559</v>
      </c>
      <c r="H226" s="48">
        <f>IF(D226=1,VLOOKUP(B226,Uvazky!B:G,6,0),
IF(D226=2,VLOOKUP(B226,Uvazky!B:H,7,0),
IF(D226=3,VLOOKUP(B226,Uvazky!B:I,8,0),
"Nezdrav_Personal_Alebo_Nerelevant")))</f>
        <v>0.6</v>
      </c>
      <c r="I226">
        <f>VLOOKUP(B226,Uvazky!B:E,4,0)</f>
        <v>2</v>
      </c>
      <c r="J226" t="s">
        <v>88</v>
      </c>
      <c r="K226" t="str">
        <f>VLOOKUP(B226,Uvazky!B:D,3,0)</f>
        <v>JIS chirurgická</v>
      </c>
      <c r="L226" t="str">
        <f>VLOOKUP(B226,Uvazky!B:B,1,0)</f>
        <v>1-202-01</v>
      </c>
    </row>
    <row r="227" spans="1:12" x14ac:dyDescent="0.2">
      <c r="A227" t="s">
        <v>37</v>
      </c>
      <c r="B227" s="1" t="s">
        <v>209</v>
      </c>
      <c r="C227" s="2">
        <v>209.13232691886572</v>
      </c>
      <c r="D227">
        <v>2</v>
      </c>
      <c r="E227" t="str">
        <f t="shared" si="9"/>
        <v>202</v>
      </c>
      <c r="F227" t="str">
        <f t="shared" si="10"/>
        <v>1-202-01_2</v>
      </c>
      <c r="G227" s="2">
        <f t="shared" si="11"/>
        <v>209.13232691886572</v>
      </c>
      <c r="H227" s="48">
        <f>IF(D227=1,VLOOKUP(B227,Uvazky!B:G,6,0),
IF(D227=2,VLOOKUP(B227,Uvazky!B:H,7,0),
IF(D227=3,VLOOKUP(B227,Uvazky!B:I,8,0),
"Nezdrav_Personal_Alebo_Nerelevant")))</f>
        <v>3.5</v>
      </c>
      <c r="I227">
        <f>VLOOKUP(B227,Uvazky!B:E,4,0)</f>
        <v>2</v>
      </c>
      <c r="J227" t="s">
        <v>88</v>
      </c>
      <c r="K227" t="str">
        <f>VLOOKUP(B227,Uvazky!B:D,3,0)</f>
        <v>JIS chirurgická</v>
      </c>
      <c r="L227" t="str">
        <f>VLOOKUP(B227,Uvazky!B:B,1,0)</f>
        <v>1-202-01</v>
      </c>
    </row>
    <row r="228" spans="1:12" x14ac:dyDescent="0.2">
      <c r="A228" t="s">
        <v>38</v>
      </c>
      <c r="B228" s="1" t="s">
        <v>209</v>
      </c>
      <c r="C228" s="2">
        <v>88.415589829100256</v>
      </c>
      <c r="D228">
        <v>1</v>
      </c>
      <c r="E228" t="str">
        <f t="shared" si="9"/>
        <v>202</v>
      </c>
      <c r="F228" t="str">
        <f t="shared" si="10"/>
        <v>1-202-01_1</v>
      </c>
      <c r="G228" s="2">
        <f t="shared" si="11"/>
        <v>88.415589829100256</v>
      </c>
      <c r="H228" s="48">
        <f>IF(D228=1,VLOOKUP(B228,Uvazky!B:G,6,0),
IF(D228=2,VLOOKUP(B228,Uvazky!B:H,7,0),
IF(D228=3,VLOOKUP(B228,Uvazky!B:I,8,0),
"Nezdrav_Personal_Alebo_Nerelevant")))</f>
        <v>0.25</v>
      </c>
      <c r="I228">
        <f>VLOOKUP(B228,Uvazky!B:E,4,0)</f>
        <v>2</v>
      </c>
      <c r="J228" t="s">
        <v>88</v>
      </c>
      <c r="K228" t="str">
        <f>VLOOKUP(B228,Uvazky!B:D,3,0)</f>
        <v>JIS chirurgická</v>
      </c>
      <c r="L228" t="str">
        <f>VLOOKUP(B228,Uvazky!B:B,1,0)</f>
        <v>1-202-01</v>
      </c>
    </row>
    <row r="229" spans="1:12" x14ac:dyDescent="0.2">
      <c r="A229" t="s">
        <v>40</v>
      </c>
      <c r="B229" s="1" t="s">
        <v>209</v>
      </c>
      <c r="C229" s="2">
        <v>27.417359591140681</v>
      </c>
      <c r="D229">
        <v>3</v>
      </c>
      <c r="E229" t="str">
        <f t="shared" si="9"/>
        <v>202</v>
      </c>
      <c r="F229" t="str">
        <f t="shared" si="10"/>
        <v>1-202-01_3</v>
      </c>
      <c r="G229" s="2">
        <f t="shared" si="11"/>
        <v>27.417359591140681</v>
      </c>
      <c r="H229" s="48">
        <f>IF(D229=1,VLOOKUP(B229,Uvazky!B:G,6,0),
IF(D229=2,VLOOKUP(B229,Uvazky!B:H,7,0),
IF(D229=3,VLOOKUP(B229,Uvazky!B:I,8,0),
"Nezdrav_Personal_Alebo_Nerelevant")))</f>
        <v>0.6</v>
      </c>
      <c r="I229">
        <f>VLOOKUP(B229,Uvazky!B:E,4,0)</f>
        <v>2</v>
      </c>
      <c r="J229" t="s">
        <v>88</v>
      </c>
      <c r="K229" t="str">
        <f>VLOOKUP(B229,Uvazky!B:D,3,0)</f>
        <v>JIS chirurgická</v>
      </c>
      <c r="L229" t="str">
        <f>VLOOKUP(B229,Uvazky!B:B,1,0)</f>
        <v>1-202-01</v>
      </c>
    </row>
    <row r="230" spans="1:12" x14ac:dyDescent="0.2">
      <c r="A230" t="s">
        <v>4</v>
      </c>
      <c r="B230" s="1" t="s">
        <v>202</v>
      </c>
      <c r="C230" s="2">
        <v>427.86602617207268</v>
      </c>
      <c r="D230">
        <v>1</v>
      </c>
      <c r="E230" t="str">
        <f t="shared" si="9"/>
        <v>013</v>
      </c>
      <c r="F230" t="str">
        <f t="shared" si="10"/>
        <v>1-013-01_1</v>
      </c>
      <c r="G230" s="2">
        <f t="shared" si="11"/>
        <v>427.86602617207268</v>
      </c>
      <c r="H230" s="48">
        <f>IF(D230=1,VLOOKUP(B230,Uvazky!B:G,6,0),
IF(D230=2,VLOOKUP(B230,Uvazky!B:H,7,0),
IF(D230=3,VLOOKUP(B230,Uvazky!B:I,8,0),
"Nezdrav_Personal_Alebo_Nerelevant")))</f>
        <v>15</v>
      </c>
      <c r="I230">
        <f>VLOOKUP(B230,Uvazky!B:E,4,0)</f>
        <v>1</v>
      </c>
      <c r="J230" t="s">
        <v>88</v>
      </c>
      <c r="K230" t="str">
        <f>VLOOKUP(B230,Uvazky!B:D,3,0)</f>
        <v>Odd.úrazovej chirurgie</v>
      </c>
      <c r="L230" t="str">
        <f>VLOOKUP(B230,Uvazky!B:B,1,0)</f>
        <v>1-013-01</v>
      </c>
    </row>
    <row r="231" spans="1:12" x14ac:dyDescent="0.2">
      <c r="A231" t="s">
        <v>5</v>
      </c>
      <c r="B231" s="1" t="s">
        <v>202</v>
      </c>
      <c r="C231" s="2">
        <v>209127.92723246987</v>
      </c>
      <c r="D231">
        <v>1</v>
      </c>
      <c r="E231" t="str">
        <f t="shared" si="9"/>
        <v>013</v>
      </c>
      <c r="F231" t="str">
        <f t="shared" si="10"/>
        <v>1-013-01_1</v>
      </c>
      <c r="G231" s="2">
        <f t="shared" si="11"/>
        <v>209127.92723246987</v>
      </c>
      <c r="H231" s="48">
        <f>IF(D231=1,VLOOKUP(B231,Uvazky!B:G,6,0),
IF(D231=2,VLOOKUP(B231,Uvazky!B:H,7,0),
IF(D231=3,VLOOKUP(B231,Uvazky!B:I,8,0),
"Nezdrav_Personal_Alebo_Nerelevant")))</f>
        <v>15</v>
      </c>
      <c r="I231">
        <f>VLOOKUP(B231,Uvazky!B:E,4,0)</f>
        <v>1</v>
      </c>
      <c r="J231" t="s">
        <v>88</v>
      </c>
      <c r="K231" t="str">
        <f>VLOOKUP(B231,Uvazky!B:D,3,0)</f>
        <v>Odd.úrazovej chirurgie</v>
      </c>
      <c r="L231" t="str">
        <f>VLOOKUP(B231,Uvazky!B:B,1,0)</f>
        <v>1-013-01</v>
      </c>
    </row>
    <row r="232" spans="1:12" x14ac:dyDescent="0.2">
      <c r="A232" t="s">
        <v>6</v>
      </c>
      <c r="B232" s="1" t="s">
        <v>202</v>
      </c>
      <c r="C232" s="2">
        <v>57108.098264490123</v>
      </c>
      <c r="D232">
        <v>3</v>
      </c>
      <c r="E232" t="str">
        <f t="shared" si="9"/>
        <v>013</v>
      </c>
      <c r="F232" t="str">
        <f t="shared" si="10"/>
        <v>1-013-01_3</v>
      </c>
      <c r="G232" s="2">
        <f t="shared" si="11"/>
        <v>57108.098264490123</v>
      </c>
      <c r="H232" s="48">
        <f>IF(D232=1,VLOOKUP(B232,Uvazky!B:G,6,0),
IF(D232=2,VLOOKUP(B232,Uvazky!B:H,7,0),
IF(D232=3,VLOOKUP(B232,Uvazky!B:I,8,0),
"Nezdrav_Personal_Alebo_Nerelevant")))</f>
        <v>7</v>
      </c>
      <c r="I232">
        <f>VLOOKUP(B232,Uvazky!B:E,4,0)</f>
        <v>1</v>
      </c>
      <c r="J232" t="s">
        <v>88</v>
      </c>
      <c r="K232" t="str">
        <f>VLOOKUP(B232,Uvazky!B:D,3,0)</f>
        <v>Odd.úrazovej chirurgie</v>
      </c>
      <c r="L232" t="str">
        <f>VLOOKUP(B232,Uvazky!B:B,1,0)</f>
        <v>1-013-01</v>
      </c>
    </row>
    <row r="233" spans="1:12" x14ac:dyDescent="0.2">
      <c r="A233" t="s">
        <v>7</v>
      </c>
      <c r="B233" s="1" t="s">
        <v>202</v>
      </c>
      <c r="C233" s="2">
        <v>7909.0438083744411</v>
      </c>
      <c r="D233">
        <v>2</v>
      </c>
      <c r="E233" t="str">
        <f t="shared" si="9"/>
        <v>013</v>
      </c>
      <c r="F233" t="str">
        <f t="shared" si="10"/>
        <v>1-013-01_2</v>
      </c>
      <c r="G233" s="2">
        <f t="shared" si="11"/>
        <v>7909.0438083744411</v>
      </c>
      <c r="H233" s="48">
        <f>IF(D233=1,VLOOKUP(B233,Uvazky!B:G,6,0),
IF(D233=2,VLOOKUP(B233,Uvazky!B:H,7,0),
IF(D233=3,VLOOKUP(B233,Uvazky!B:I,8,0),
"Nezdrav_Personal_Alebo_Nerelevant")))</f>
        <v>10</v>
      </c>
      <c r="I233">
        <f>VLOOKUP(B233,Uvazky!B:E,4,0)</f>
        <v>1</v>
      </c>
      <c r="J233" t="s">
        <v>88</v>
      </c>
      <c r="K233" t="str">
        <f>VLOOKUP(B233,Uvazky!B:D,3,0)</f>
        <v>Odd.úrazovej chirurgie</v>
      </c>
      <c r="L233" t="str">
        <f>VLOOKUP(B233,Uvazky!B:B,1,0)</f>
        <v>1-013-01</v>
      </c>
    </row>
    <row r="234" spans="1:12" x14ac:dyDescent="0.2">
      <c r="A234" t="s">
        <v>8</v>
      </c>
      <c r="B234" s="1" t="s">
        <v>202</v>
      </c>
      <c r="C234" s="2">
        <v>45171.244609644826</v>
      </c>
      <c r="D234">
        <v>1</v>
      </c>
      <c r="E234" t="str">
        <f t="shared" si="9"/>
        <v>013</v>
      </c>
      <c r="F234" t="str">
        <f t="shared" si="10"/>
        <v>1-013-01_1</v>
      </c>
      <c r="G234" s="2">
        <f t="shared" si="11"/>
        <v>45171.244609644826</v>
      </c>
      <c r="H234" s="48">
        <f>IF(D234=1,VLOOKUP(B234,Uvazky!B:G,6,0),
IF(D234=2,VLOOKUP(B234,Uvazky!B:H,7,0),
IF(D234=3,VLOOKUP(B234,Uvazky!B:I,8,0),
"Nezdrav_Personal_Alebo_Nerelevant")))</f>
        <v>15</v>
      </c>
      <c r="I234">
        <f>VLOOKUP(B234,Uvazky!B:E,4,0)</f>
        <v>1</v>
      </c>
      <c r="J234" t="s">
        <v>88</v>
      </c>
      <c r="K234" t="str">
        <f>VLOOKUP(B234,Uvazky!B:D,3,0)</f>
        <v>Odd.úrazovej chirurgie</v>
      </c>
      <c r="L234" t="str">
        <f>VLOOKUP(B234,Uvazky!B:B,1,0)</f>
        <v>1-013-01</v>
      </c>
    </row>
    <row r="235" spans="1:12" x14ac:dyDescent="0.2">
      <c r="A235" t="s">
        <v>9</v>
      </c>
      <c r="B235" s="1" t="s">
        <v>202</v>
      </c>
      <c r="C235" s="2">
        <v>818.17853985565318</v>
      </c>
      <c r="D235">
        <v>3</v>
      </c>
      <c r="E235" t="str">
        <f t="shared" si="9"/>
        <v>013</v>
      </c>
      <c r="F235" t="str">
        <f t="shared" si="10"/>
        <v>1-013-01_3</v>
      </c>
      <c r="G235" s="2">
        <f t="shared" si="11"/>
        <v>818.17853985565318</v>
      </c>
      <c r="H235" s="48">
        <f>IF(D235=1,VLOOKUP(B235,Uvazky!B:G,6,0),
IF(D235=2,VLOOKUP(B235,Uvazky!B:H,7,0),
IF(D235=3,VLOOKUP(B235,Uvazky!B:I,8,0),
"Nezdrav_Personal_Alebo_Nerelevant")))</f>
        <v>7</v>
      </c>
      <c r="I235">
        <f>VLOOKUP(B235,Uvazky!B:E,4,0)</f>
        <v>1</v>
      </c>
      <c r="J235" t="s">
        <v>88</v>
      </c>
      <c r="K235" t="str">
        <f>VLOOKUP(B235,Uvazky!B:D,3,0)</f>
        <v>Odd.úrazovej chirurgie</v>
      </c>
      <c r="L235" t="str">
        <f>VLOOKUP(B235,Uvazky!B:B,1,0)</f>
        <v>1-013-01</v>
      </c>
    </row>
    <row r="236" spans="1:12" x14ac:dyDescent="0.2">
      <c r="A236" t="s">
        <v>10</v>
      </c>
      <c r="B236" s="1" t="s">
        <v>202</v>
      </c>
      <c r="C236" s="2">
        <v>16800.252267441665</v>
      </c>
      <c r="D236">
        <v>2</v>
      </c>
      <c r="E236" t="str">
        <f t="shared" si="9"/>
        <v>013</v>
      </c>
      <c r="F236" t="str">
        <f t="shared" si="10"/>
        <v>1-013-01_2</v>
      </c>
      <c r="G236" s="2">
        <f t="shared" si="11"/>
        <v>16800.252267441665</v>
      </c>
      <c r="H236" s="48">
        <f>IF(D236=1,VLOOKUP(B236,Uvazky!B:G,6,0),
IF(D236=2,VLOOKUP(B236,Uvazky!B:H,7,0),
IF(D236=3,VLOOKUP(B236,Uvazky!B:I,8,0),
"Nezdrav_Personal_Alebo_Nerelevant")))</f>
        <v>10</v>
      </c>
      <c r="I236">
        <f>VLOOKUP(B236,Uvazky!B:E,4,0)</f>
        <v>1</v>
      </c>
      <c r="J236" t="s">
        <v>88</v>
      </c>
      <c r="K236" t="str">
        <f>VLOOKUP(B236,Uvazky!B:D,3,0)</f>
        <v>Odd.úrazovej chirurgie</v>
      </c>
      <c r="L236" t="str">
        <f>VLOOKUP(B236,Uvazky!B:B,1,0)</f>
        <v>1-013-01</v>
      </c>
    </row>
    <row r="237" spans="1:12" x14ac:dyDescent="0.2">
      <c r="A237" t="s">
        <v>11</v>
      </c>
      <c r="B237" s="1" t="s">
        <v>202</v>
      </c>
      <c r="C237" s="2">
        <v>4271.2301455869328</v>
      </c>
      <c r="D237">
        <v>1</v>
      </c>
      <c r="E237" t="str">
        <f t="shared" si="9"/>
        <v>013</v>
      </c>
      <c r="F237" t="str">
        <f t="shared" si="10"/>
        <v>1-013-01_1</v>
      </c>
      <c r="G237" s="2">
        <f t="shared" si="11"/>
        <v>4271.2301455869328</v>
      </c>
      <c r="H237" s="48">
        <f>IF(D237=1,VLOOKUP(B237,Uvazky!B:G,6,0),
IF(D237=2,VLOOKUP(B237,Uvazky!B:H,7,0),
IF(D237=3,VLOOKUP(B237,Uvazky!B:I,8,0),
"Nezdrav_Personal_Alebo_Nerelevant")))</f>
        <v>15</v>
      </c>
      <c r="I237">
        <f>VLOOKUP(B237,Uvazky!B:E,4,0)</f>
        <v>1</v>
      </c>
      <c r="J237" t="s">
        <v>88</v>
      </c>
      <c r="K237" t="str">
        <f>VLOOKUP(B237,Uvazky!B:D,3,0)</f>
        <v>Odd.úrazovej chirurgie</v>
      </c>
      <c r="L237" t="str">
        <f>VLOOKUP(B237,Uvazky!B:B,1,0)</f>
        <v>1-013-01</v>
      </c>
    </row>
    <row r="238" spans="1:12" x14ac:dyDescent="0.2">
      <c r="A238" t="s">
        <v>12</v>
      </c>
      <c r="B238" s="1" t="s">
        <v>202</v>
      </c>
      <c r="C238" s="2">
        <v>531.47846624967872</v>
      </c>
      <c r="D238">
        <v>3</v>
      </c>
      <c r="E238" t="str">
        <f t="shared" si="9"/>
        <v>013</v>
      </c>
      <c r="F238" t="str">
        <f t="shared" si="10"/>
        <v>1-013-01_3</v>
      </c>
      <c r="G238" s="2">
        <f t="shared" si="11"/>
        <v>531.47846624967872</v>
      </c>
      <c r="H238" s="48">
        <f>IF(D238=1,VLOOKUP(B238,Uvazky!B:G,6,0),
IF(D238=2,VLOOKUP(B238,Uvazky!B:H,7,0),
IF(D238=3,VLOOKUP(B238,Uvazky!B:I,8,0),
"Nezdrav_Personal_Alebo_Nerelevant")))</f>
        <v>7</v>
      </c>
      <c r="I238">
        <f>VLOOKUP(B238,Uvazky!B:E,4,0)</f>
        <v>1</v>
      </c>
      <c r="J238" t="s">
        <v>88</v>
      </c>
      <c r="K238" t="str">
        <f>VLOOKUP(B238,Uvazky!B:D,3,0)</f>
        <v>Odd.úrazovej chirurgie</v>
      </c>
      <c r="L238" t="str">
        <f>VLOOKUP(B238,Uvazky!B:B,1,0)</f>
        <v>1-013-01</v>
      </c>
    </row>
    <row r="239" spans="1:12" x14ac:dyDescent="0.2">
      <c r="A239" t="s">
        <v>13</v>
      </c>
      <c r="B239" s="1" t="s">
        <v>202</v>
      </c>
      <c r="C239" s="2">
        <v>361.51056032170453</v>
      </c>
      <c r="D239">
        <v>2</v>
      </c>
      <c r="E239" t="str">
        <f t="shared" si="9"/>
        <v>013</v>
      </c>
      <c r="F239" t="str">
        <f t="shared" si="10"/>
        <v>1-013-01_2</v>
      </c>
      <c r="G239" s="2">
        <f t="shared" si="11"/>
        <v>361.51056032170453</v>
      </c>
      <c r="H239" s="48">
        <f>IF(D239=1,VLOOKUP(B239,Uvazky!B:G,6,0),
IF(D239=2,VLOOKUP(B239,Uvazky!B:H,7,0),
IF(D239=3,VLOOKUP(B239,Uvazky!B:I,8,0),
"Nezdrav_Personal_Alebo_Nerelevant")))</f>
        <v>10</v>
      </c>
      <c r="I239">
        <f>VLOOKUP(B239,Uvazky!B:E,4,0)</f>
        <v>1</v>
      </c>
      <c r="J239" t="s">
        <v>88</v>
      </c>
      <c r="K239" t="str">
        <f>VLOOKUP(B239,Uvazky!B:D,3,0)</f>
        <v>Odd.úrazovej chirurgie</v>
      </c>
      <c r="L239" t="str">
        <f>VLOOKUP(B239,Uvazky!B:B,1,0)</f>
        <v>1-013-01</v>
      </c>
    </row>
    <row r="240" spans="1:12" x14ac:dyDescent="0.2">
      <c r="A240" t="s">
        <v>14</v>
      </c>
      <c r="B240" s="1" t="s">
        <v>202</v>
      </c>
      <c r="C240" s="2">
        <v>38092.235924219589</v>
      </c>
      <c r="D240">
        <v>1</v>
      </c>
      <c r="E240" t="str">
        <f t="shared" si="9"/>
        <v>013</v>
      </c>
      <c r="F240" t="str">
        <f t="shared" si="10"/>
        <v>1-013-01_1</v>
      </c>
      <c r="G240" s="2">
        <f t="shared" si="11"/>
        <v>38092.235924219589</v>
      </c>
      <c r="H240" s="48">
        <f>IF(D240=1,VLOOKUP(B240,Uvazky!B:G,6,0),
IF(D240=2,VLOOKUP(B240,Uvazky!B:H,7,0),
IF(D240=3,VLOOKUP(B240,Uvazky!B:I,8,0),
"Nezdrav_Personal_Alebo_Nerelevant")))</f>
        <v>15</v>
      </c>
      <c r="I240">
        <f>VLOOKUP(B240,Uvazky!B:E,4,0)</f>
        <v>1</v>
      </c>
      <c r="J240" t="s">
        <v>88</v>
      </c>
      <c r="K240" t="str">
        <f>VLOOKUP(B240,Uvazky!B:D,3,0)</f>
        <v>Odd.úrazovej chirurgie</v>
      </c>
      <c r="L240" t="str">
        <f>VLOOKUP(B240,Uvazky!B:B,1,0)</f>
        <v>1-013-01</v>
      </c>
    </row>
    <row r="241" spans="1:12" x14ac:dyDescent="0.2">
      <c r="A241" t="s">
        <v>15</v>
      </c>
      <c r="B241" s="1" t="s">
        <v>202</v>
      </c>
      <c r="C241" s="2">
        <v>10478.737488327066</v>
      </c>
      <c r="D241">
        <v>3</v>
      </c>
      <c r="E241" t="str">
        <f t="shared" si="9"/>
        <v>013</v>
      </c>
      <c r="F241" t="str">
        <f t="shared" si="10"/>
        <v>1-013-01_3</v>
      </c>
      <c r="G241" s="2">
        <f t="shared" si="11"/>
        <v>10478.737488327066</v>
      </c>
      <c r="H241" s="48">
        <f>IF(D241=1,VLOOKUP(B241,Uvazky!B:G,6,0),
IF(D241=2,VLOOKUP(B241,Uvazky!B:H,7,0),
IF(D241=3,VLOOKUP(B241,Uvazky!B:I,8,0),
"Nezdrav_Personal_Alebo_Nerelevant")))</f>
        <v>7</v>
      </c>
      <c r="I241">
        <f>VLOOKUP(B241,Uvazky!B:E,4,0)</f>
        <v>1</v>
      </c>
      <c r="J241" t="s">
        <v>88</v>
      </c>
      <c r="K241" t="str">
        <f>VLOOKUP(B241,Uvazky!B:D,3,0)</f>
        <v>Odd.úrazovej chirurgie</v>
      </c>
      <c r="L241" t="str">
        <f>VLOOKUP(B241,Uvazky!B:B,1,0)</f>
        <v>1-013-01</v>
      </c>
    </row>
    <row r="242" spans="1:12" x14ac:dyDescent="0.2">
      <c r="A242" t="s">
        <v>16</v>
      </c>
      <c r="B242" s="1" t="s">
        <v>202</v>
      </c>
      <c r="C242" s="2">
        <v>28843.556403576593</v>
      </c>
      <c r="D242">
        <v>2</v>
      </c>
      <c r="E242" t="str">
        <f t="shared" si="9"/>
        <v>013</v>
      </c>
      <c r="F242" t="str">
        <f t="shared" si="10"/>
        <v>1-013-01_2</v>
      </c>
      <c r="G242" s="2">
        <f t="shared" si="11"/>
        <v>28843.556403576593</v>
      </c>
      <c r="H242" s="48">
        <f>IF(D242=1,VLOOKUP(B242,Uvazky!B:G,6,0),
IF(D242=2,VLOOKUP(B242,Uvazky!B:H,7,0),
IF(D242=3,VLOOKUP(B242,Uvazky!B:I,8,0),
"Nezdrav_Personal_Alebo_Nerelevant")))</f>
        <v>10</v>
      </c>
      <c r="I242">
        <f>VLOOKUP(B242,Uvazky!B:E,4,0)</f>
        <v>1</v>
      </c>
      <c r="J242" t="s">
        <v>88</v>
      </c>
      <c r="K242" t="str">
        <f>VLOOKUP(B242,Uvazky!B:D,3,0)</f>
        <v>Odd.úrazovej chirurgie</v>
      </c>
      <c r="L242" t="str">
        <f>VLOOKUP(B242,Uvazky!B:B,1,0)</f>
        <v>1-013-01</v>
      </c>
    </row>
    <row r="243" spans="1:12" x14ac:dyDescent="0.2">
      <c r="A243" t="s">
        <v>17</v>
      </c>
      <c r="B243" s="1" t="s">
        <v>202</v>
      </c>
      <c r="C243" s="2">
        <v>1330.1127724141206</v>
      </c>
      <c r="D243">
        <v>1</v>
      </c>
      <c r="E243" t="str">
        <f t="shared" si="9"/>
        <v>013</v>
      </c>
      <c r="F243" t="str">
        <f t="shared" si="10"/>
        <v>1-013-01_1</v>
      </c>
      <c r="G243" s="2">
        <f t="shared" si="11"/>
        <v>1330.1127724141206</v>
      </c>
      <c r="H243" s="48">
        <f>IF(D243=1,VLOOKUP(B243,Uvazky!B:G,6,0),
IF(D243=2,VLOOKUP(B243,Uvazky!B:H,7,0),
IF(D243=3,VLOOKUP(B243,Uvazky!B:I,8,0),
"Nezdrav_Personal_Alebo_Nerelevant")))</f>
        <v>15</v>
      </c>
      <c r="I243">
        <f>VLOOKUP(B243,Uvazky!B:E,4,0)</f>
        <v>1</v>
      </c>
      <c r="J243" t="s">
        <v>88</v>
      </c>
      <c r="K243" t="str">
        <f>VLOOKUP(B243,Uvazky!B:D,3,0)</f>
        <v>Odd.úrazovej chirurgie</v>
      </c>
      <c r="L243" t="str">
        <f>VLOOKUP(B243,Uvazky!B:B,1,0)</f>
        <v>1-013-01</v>
      </c>
    </row>
    <row r="244" spans="1:12" x14ac:dyDescent="0.2">
      <c r="A244" t="s">
        <v>18</v>
      </c>
      <c r="B244" s="1" t="s">
        <v>202</v>
      </c>
      <c r="C244" s="2">
        <v>231.57320439757967</v>
      </c>
      <c r="D244">
        <v>3</v>
      </c>
      <c r="E244" t="str">
        <f t="shared" si="9"/>
        <v>013</v>
      </c>
      <c r="F244" t="str">
        <f t="shared" si="10"/>
        <v>1-013-01_3</v>
      </c>
      <c r="G244" s="2">
        <f t="shared" si="11"/>
        <v>231.57320439757967</v>
      </c>
      <c r="H244" s="48">
        <f>IF(D244=1,VLOOKUP(B244,Uvazky!B:G,6,0),
IF(D244=2,VLOOKUP(B244,Uvazky!B:H,7,0),
IF(D244=3,VLOOKUP(B244,Uvazky!B:I,8,0),
"Nezdrav_Personal_Alebo_Nerelevant")))</f>
        <v>7</v>
      </c>
      <c r="I244">
        <f>VLOOKUP(B244,Uvazky!B:E,4,0)</f>
        <v>1</v>
      </c>
      <c r="J244" t="s">
        <v>88</v>
      </c>
      <c r="K244" t="str">
        <f>VLOOKUP(B244,Uvazky!B:D,3,0)</f>
        <v>Odd.úrazovej chirurgie</v>
      </c>
      <c r="L244" t="str">
        <f>VLOOKUP(B244,Uvazky!B:B,1,0)</f>
        <v>1-013-01</v>
      </c>
    </row>
    <row r="245" spans="1:12" x14ac:dyDescent="0.2">
      <c r="A245" t="s">
        <v>19</v>
      </c>
      <c r="B245" s="1" t="s">
        <v>202</v>
      </c>
      <c r="C245" s="2">
        <v>1125.7565409430963</v>
      </c>
      <c r="D245">
        <v>2</v>
      </c>
      <c r="E245" t="str">
        <f t="shared" si="9"/>
        <v>013</v>
      </c>
      <c r="F245" t="str">
        <f t="shared" si="10"/>
        <v>1-013-01_2</v>
      </c>
      <c r="G245" s="2">
        <f t="shared" si="11"/>
        <v>1125.7565409430963</v>
      </c>
      <c r="H245" s="48">
        <f>IF(D245=1,VLOOKUP(B245,Uvazky!B:G,6,0),
IF(D245=2,VLOOKUP(B245,Uvazky!B:H,7,0),
IF(D245=3,VLOOKUP(B245,Uvazky!B:I,8,0),
"Nezdrav_Personal_Alebo_Nerelevant")))</f>
        <v>10</v>
      </c>
      <c r="I245">
        <f>VLOOKUP(B245,Uvazky!B:E,4,0)</f>
        <v>1</v>
      </c>
      <c r="J245" t="s">
        <v>88</v>
      </c>
      <c r="K245" t="str">
        <f>VLOOKUP(B245,Uvazky!B:D,3,0)</f>
        <v>Odd.úrazovej chirurgie</v>
      </c>
      <c r="L245" t="str">
        <f>VLOOKUP(B245,Uvazky!B:B,1,0)</f>
        <v>1-013-01</v>
      </c>
    </row>
    <row r="246" spans="1:12" x14ac:dyDescent="0.2">
      <c r="A246" t="s">
        <v>20</v>
      </c>
      <c r="B246" s="1" t="s">
        <v>202</v>
      </c>
      <c r="C246" s="2">
        <v>6642.5255231683532</v>
      </c>
      <c r="D246">
        <v>1</v>
      </c>
      <c r="E246" t="str">
        <f t="shared" si="9"/>
        <v>013</v>
      </c>
      <c r="F246" t="str">
        <f t="shared" si="10"/>
        <v>1-013-01_1</v>
      </c>
      <c r="G246" s="2">
        <f t="shared" si="11"/>
        <v>6642.5255231683532</v>
      </c>
      <c r="H246" s="48">
        <f>IF(D246=1,VLOOKUP(B246,Uvazky!B:G,6,0),
IF(D246=2,VLOOKUP(B246,Uvazky!B:H,7,0),
IF(D246=3,VLOOKUP(B246,Uvazky!B:I,8,0),
"Nezdrav_Personal_Alebo_Nerelevant")))</f>
        <v>15</v>
      </c>
      <c r="I246">
        <f>VLOOKUP(B246,Uvazky!B:E,4,0)</f>
        <v>1</v>
      </c>
      <c r="J246" t="s">
        <v>88</v>
      </c>
      <c r="K246" t="str">
        <f>VLOOKUP(B246,Uvazky!B:D,3,0)</f>
        <v>Odd.úrazovej chirurgie</v>
      </c>
      <c r="L246" t="str">
        <f>VLOOKUP(B246,Uvazky!B:B,1,0)</f>
        <v>1-013-01</v>
      </c>
    </row>
    <row r="247" spans="1:12" x14ac:dyDescent="0.2">
      <c r="A247" t="s">
        <v>21</v>
      </c>
      <c r="B247" s="1" t="s">
        <v>202</v>
      </c>
      <c r="C247" s="2">
        <v>1412.6046622391325</v>
      </c>
      <c r="D247">
        <v>3</v>
      </c>
      <c r="E247" t="str">
        <f t="shared" si="9"/>
        <v>013</v>
      </c>
      <c r="F247" t="str">
        <f t="shared" si="10"/>
        <v>1-013-01_3</v>
      </c>
      <c r="G247" s="2">
        <f t="shared" si="11"/>
        <v>1412.6046622391325</v>
      </c>
      <c r="H247" s="48">
        <f>IF(D247=1,VLOOKUP(B247,Uvazky!B:G,6,0),
IF(D247=2,VLOOKUP(B247,Uvazky!B:H,7,0),
IF(D247=3,VLOOKUP(B247,Uvazky!B:I,8,0),
"Nezdrav_Personal_Alebo_Nerelevant")))</f>
        <v>7</v>
      </c>
      <c r="I247">
        <f>VLOOKUP(B247,Uvazky!B:E,4,0)</f>
        <v>1</v>
      </c>
      <c r="J247" t="s">
        <v>88</v>
      </c>
      <c r="K247" t="str">
        <f>VLOOKUP(B247,Uvazky!B:D,3,0)</f>
        <v>Odd.úrazovej chirurgie</v>
      </c>
      <c r="L247" t="str">
        <f>VLOOKUP(B247,Uvazky!B:B,1,0)</f>
        <v>1-013-01</v>
      </c>
    </row>
    <row r="248" spans="1:12" x14ac:dyDescent="0.2">
      <c r="A248" t="s">
        <v>22</v>
      </c>
      <c r="B248" s="1" t="s">
        <v>202</v>
      </c>
      <c r="C248" s="2">
        <v>4927.314985769126</v>
      </c>
      <c r="D248">
        <v>2</v>
      </c>
      <c r="E248" t="str">
        <f t="shared" si="9"/>
        <v>013</v>
      </c>
      <c r="F248" t="str">
        <f t="shared" si="10"/>
        <v>1-013-01_2</v>
      </c>
      <c r="G248" s="2">
        <f t="shared" si="11"/>
        <v>4927.314985769126</v>
      </c>
      <c r="H248" s="48">
        <f>IF(D248=1,VLOOKUP(B248,Uvazky!B:G,6,0),
IF(D248=2,VLOOKUP(B248,Uvazky!B:H,7,0),
IF(D248=3,VLOOKUP(B248,Uvazky!B:I,8,0),
"Nezdrav_Personal_Alebo_Nerelevant")))</f>
        <v>10</v>
      </c>
      <c r="I248">
        <f>VLOOKUP(B248,Uvazky!B:E,4,0)</f>
        <v>1</v>
      </c>
      <c r="J248" t="s">
        <v>88</v>
      </c>
      <c r="K248" t="str">
        <f>VLOOKUP(B248,Uvazky!B:D,3,0)</f>
        <v>Odd.úrazovej chirurgie</v>
      </c>
      <c r="L248" t="str">
        <f>VLOOKUP(B248,Uvazky!B:B,1,0)</f>
        <v>1-013-01</v>
      </c>
    </row>
    <row r="249" spans="1:12" x14ac:dyDescent="0.2">
      <c r="A249" t="s">
        <v>23</v>
      </c>
      <c r="B249" s="1" t="s">
        <v>202</v>
      </c>
      <c r="C249" s="2">
        <v>488.00978095455662</v>
      </c>
      <c r="D249">
        <v>1</v>
      </c>
      <c r="E249" t="str">
        <f t="shared" si="9"/>
        <v>013</v>
      </c>
      <c r="F249" t="str">
        <f t="shared" si="10"/>
        <v>1-013-01_1</v>
      </c>
      <c r="G249" s="2">
        <f t="shared" si="11"/>
        <v>488.00978095455662</v>
      </c>
      <c r="H249" s="48">
        <f>IF(D249=1,VLOOKUP(B249,Uvazky!B:G,6,0),
IF(D249=2,VLOOKUP(B249,Uvazky!B:H,7,0),
IF(D249=3,VLOOKUP(B249,Uvazky!B:I,8,0),
"Nezdrav_Personal_Alebo_Nerelevant")))</f>
        <v>15</v>
      </c>
      <c r="I249">
        <f>VLOOKUP(B249,Uvazky!B:E,4,0)</f>
        <v>1</v>
      </c>
      <c r="J249" t="s">
        <v>88</v>
      </c>
      <c r="K249" t="str">
        <f>VLOOKUP(B249,Uvazky!B:D,3,0)</f>
        <v>Odd.úrazovej chirurgie</v>
      </c>
      <c r="L249" t="str">
        <f>VLOOKUP(B249,Uvazky!B:B,1,0)</f>
        <v>1-013-01</v>
      </c>
    </row>
    <row r="250" spans="1:12" x14ac:dyDescent="0.2">
      <c r="A250" t="s">
        <v>24</v>
      </c>
      <c r="B250" s="1" t="s">
        <v>202</v>
      </c>
      <c r="C250" s="2">
        <v>125.69237059099916</v>
      </c>
      <c r="D250">
        <v>3</v>
      </c>
      <c r="E250" t="str">
        <f t="shared" si="9"/>
        <v>013</v>
      </c>
      <c r="F250" t="str">
        <f t="shared" si="10"/>
        <v>1-013-01_3</v>
      </c>
      <c r="G250" s="2">
        <f t="shared" si="11"/>
        <v>125.69237059099916</v>
      </c>
      <c r="H250" s="48">
        <f>IF(D250=1,VLOOKUP(B250,Uvazky!B:G,6,0),
IF(D250=2,VLOOKUP(B250,Uvazky!B:H,7,0),
IF(D250=3,VLOOKUP(B250,Uvazky!B:I,8,0),
"Nezdrav_Personal_Alebo_Nerelevant")))</f>
        <v>7</v>
      </c>
      <c r="I250">
        <f>VLOOKUP(B250,Uvazky!B:E,4,0)</f>
        <v>1</v>
      </c>
      <c r="J250" t="s">
        <v>88</v>
      </c>
      <c r="K250" t="str">
        <f>VLOOKUP(B250,Uvazky!B:D,3,0)</f>
        <v>Odd.úrazovej chirurgie</v>
      </c>
      <c r="L250" t="str">
        <f>VLOOKUP(B250,Uvazky!B:B,1,0)</f>
        <v>1-013-01</v>
      </c>
    </row>
    <row r="251" spans="1:12" x14ac:dyDescent="0.2">
      <c r="A251" t="s">
        <v>25</v>
      </c>
      <c r="B251" s="1" t="s">
        <v>202</v>
      </c>
      <c r="C251" s="2">
        <v>674.71949947780502</v>
      </c>
      <c r="D251">
        <v>2</v>
      </c>
      <c r="E251" t="str">
        <f t="shared" si="9"/>
        <v>013</v>
      </c>
      <c r="F251" t="str">
        <f t="shared" si="10"/>
        <v>1-013-01_2</v>
      </c>
      <c r="G251" s="2">
        <f t="shared" si="11"/>
        <v>674.71949947780502</v>
      </c>
      <c r="H251" s="48">
        <f>IF(D251=1,VLOOKUP(B251,Uvazky!B:G,6,0),
IF(D251=2,VLOOKUP(B251,Uvazky!B:H,7,0),
IF(D251=3,VLOOKUP(B251,Uvazky!B:I,8,0),
"Nezdrav_Personal_Alebo_Nerelevant")))</f>
        <v>10</v>
      </c>
      <c r="I251">
        <f>VLOOKUP(B251,Uvazky!B:E,4,0)</f>
        <v>1</v>
      </c>
      <c r="J251" t="s">
        <v>88</v>
      </c>
      <c r="K251" t="str">
        <f>VLOOKUP(B251,Uvazky!B:D,3,0)</f>
        <v>Odd.úrazovej chirurgie</v>
      </c>
      <c r="L251" t="str">
        <f>VLOOKUP(B251,Uvazky!B:B,1,0)</f>
        <v>1-013-01</v>
      </c>
    </row>
    <row r="252" spans="1:12" x14ac:dyDescent="0.2">
      <c r="A252" t="s">
        <v>26</v>
      </c>
      <c r="B252" s="1" t="s">
        <v>202</v>
      </c>
      <c r="C252" s="2">
        <v>6031.7001358175903</v>
      </c>
      <c r="D252">
        <v>1</v>
      </c>
      <c r="E252" t="str">
        <f t="shared" si="9"/>
        <v>013</v>
      </c>
      <c r="F252" t="str">
        <f t="shared" si="10"/>
        <v>1-013-01_1</v>
      </c>
      <c r="G252" s="2">
        <f t="shared" si="11"/>
        <v>6031.7001358175903</v>
      </c>
      <c r="H252" s="48">
        <f>IF(D252=1,VLOOKUP(B252,Uvazky!B:G,6,0),
IF(D252=2,VLOOKUP(B252,Uvazky!B:H,7,0),
IF(D252=3,VLOOKUP(B252,Uvazky!B:I,8,0),
"Nezdrav_Personal_Alebo_Nerelevant")))</f>
        <v>15</v>
      </c>
      <c r="I252">
        <f>VLOOKUP(B252,Uvazky!B:E,4,0)</f>
        <v>1</v>
      </c>
      <c r="J252" t="s">
        <v>88</v>
      </c>
      <c r="K252" t="str">
        <f>VLOOKUP(B252,Uvazky!B:D,3,0)</f>
        <v>Odd.úrazovej chirurgie</v>
      </c>
      <c r="L252" t="str">
        <f>VLOOKUP(B252,Uvazky!B:B,1,0)</f>
        <v>1-013-01</v>
      </c>
    </row>
    <row r="253" spans="1:12" x14ac:dyDescent="0.2">
      <c r="A253" t="s">
        <v>27</v>
      </c>
      <c r="B253" s="1" t="s">
        <v>202</v>
      </c>
      <c r="C253" s="2">
        <v>3071.1601873890072</v>
      </c>
      <c r="D253">
        <v>3</v>
      </c>
      <c r="E253" t="str">
        <f t="shared" si="9"/>
        <v>013</v>
      </c>
      <c r="F253" t="str">
        <f t="shared" si="10"/>
        <v>1-013-01_3</v>
      </c>
      <c r="G253" s="2">
        <f t="shared" si="11"/>
        <v>3071.1601873890072</v>
      </c>
      <c r="H253" s="48">
        <f>IF(D253=1,VLOOKUP(B253,Uvazky!B:G,6,0),
IF(D253=2,VLOOKUP(B253,Uvazky!B:H,7,0),
IF(D253=3,VLOOKUP(B253,Uvazky!B:I,8,0),
"Nezdrav_Personal_Alebo_Nerelevant")))</f>
        <v>7</v>
      </c>
      <c r="I253">
        <f>VLOOKUP(B253,Uvazky!B:E,4,0)</f>
        <v>1</v>
      </c>
      <c r="J253" t="s">
        <v>88</v>
      </c>
      <c r="K253" t="str">
        <f>VLOOKUP(B253,Uvazky!B:D,3,0)</f>
        <v>Odd.úrazovej chirurgie</v>
      </c>
      <c r="L253" t="str">
        <f>VLOOKUP(B253,Uvazky!B:B,1,0)</f>
        <v>1-013-01</v>
      </c>
    </row>
    <row r="254" spans="1:12" x14ac:dyDescent="0.2">
      <c r="A254" t="s">
        <v>28</v>
      </c>
      <c r="B254" s="1" t="s">
        <v>202</v>
      </c>
      <c r="C254" s="2">
        <v>3697.1727948896928</v>
      </c>
      <c r="D254">
        <v>2</v>
      </c>
      <c r="E254" t="str">
        <f t="shared" si="9"/>
        <v>013</v>
      </c>
      <c r="F254" t="str">
        <f t="shared" si="10"/>
        <v>1-013-01_2</v>
      </c>
      <c r="G254" s="2">
        <f t="shared" si="11"/>
        <v>3697.1727948896928</v>
      </c>
      <c r="H254" s="48">
        <f>IF(D254=1,VLOOKUP(B254,Uvazky!B:G,6,0),
IF(D254=2,VLOOKUP(B254,Uvazky!B:H,7,0),
IF(D254=3,VLOOKUP(B254,Uvazky!B:I,8,0),
"Nezdrav_Personal_Alebo_Nerelevant")))</f>
        <v>10</v>
      </c>
      <c r="I254">
        <f>VLOOKUP(B254,Uvazky!B:E,4,0)</f>
        <v>1</v>
      </c>
      <c r="J254" t="s">
        <v>88</v>
      </c>
      <c r="K254" t="str">
        <f>VLOOKUP(B254,Uvazky!B:D,3,0)</f>
        <v>Odd.úrazovej chirurgie</v>
      </c>
      <c r="L254" t="str">
        <f>VLOOKUP(B254,Uvazky!B:B,1,0)</f>
        <v>1-013-01</v>
      </c>
    </row>
    <row r="255" spans="1:12" x14ac:dyDescent="0.2">
      <c r="A255" t="s">
        <v>29</v>
      </c>
      <c r="B255" s="1" t="s">
        <v>202</v>
      </c>
      <c r="C255" s="2">
        <v>546.48069671606254</v>
      </c>
      <c r="D255">
        <v>1</v>
      </c>
      <c r="E255" t="str">
        <f t="shared" si="9"/>
        <v>013</v>
      </c>
      <c r="F255" t="str">
        <f t="shared" si="10"/>
        <v>1-013-01_1</v>
      </c>
      <c r="G255" s="2">
        <f t="shared" si="11"/>
        <v>546.48069671606254</v>
      </c>
      <c r="H255" s="48">
        <f>IF(D255=1,VLOOKUP(B255,Uvazky!B:G,6,0),
IF(D255=2,VLOOKUP(B255,Uvazky!B:H,7,0),
IF(D255=3,VLOOKUP(B255,Uvazky!B:I,8,0),
"Nezdrav_Personal_Alebo_Nerelevant")))</f>
        <v>15</v>
      </c>
      <c r="I255">
        <f>VLOOKUP(B255,Uvazky!B:E,4,0)</f>
        <v>1</v>
      </c>
      <c r="J255" t="s">
        <v>88</v>
      </c>
      <c r="K255" t="str">
        <f>VLOOKUP(B255,Uvazky!B:D,3,0)</f>
        <v>Odd.úrazovej chirurgie</v>
      </c>
      <c r="L255" t="str">
        <f>VLOOKUP(B255,Uvazky!B:B,1,0)</f>
        <v>1-013-01</v>
      </c>
    </row>
    <row r="256" spans="1:12" x14ac:dyDescent="0.2">
      <c r="A256" t="s">
        <v>30</v>
      </c>
      <c r="B256" s="1" t="s">
        <v>202</v>
      </c>
      <c r="C256" s="2">
        <v>207.9782725363518</v>
      </c>
      <c r="D256">
        <v>3</v>
      </c>
      <c r="E256" t="str">
        <f t="shared" si="9"/>
        <v>013</v>
      </c>
      <c r="F256" t="str">
        <f t="shared" si="10"/>
        <v>1-013-01_3</v>
      </c>
      <c r="G256" s="2">
        <f t="shared" si="11"/>
        <v>207.9782725363518</v>
      </c>
      <c r="H256" s="48">
        <f>IF(D256=1,VLOOKUP(B256,Uvazky!B:G,6,0),
IF(D256=2,VLOOKUP(B256,Uvazky!B:H,7,0),
IF(D256=3,VLOOKUP(B256,Uvazky!B:I,8,0),
"Nezdrav_Personal_Alebo_Nerelevant")))</f>
        <v>7</v>
      </c>
      <c r="I256">
        <f>VLOOKUP(B256,Uvazky!B:E,4,0)</f>
        <v>1</v>
      </c>
      <c r="J256" t="s">
        <v>88</v>
      </c>
      <c r="K256" t="str">
        <f>VLOOKUP(B256,Uvazky!B:D,3,0)</f>
        <v>Odd.úrazovej chirurgie</v>
      </c>
      <c r="L256" t="str">
        <f>VLOOKUP(B256,Uvazky!B:B,1,0)</f>
        <v>1-013-01</v>
      </c>
    </row>
    <row r="257" spans="1:12" x14ac:dyDescent="0.2">
      <c r="A257" t="s">
        <v>31</v>
      </c>
      <c r="B257" s="1" t="s">
        <v>202</v>
      </c>
      <c r="C257" s="2">
        <v>308.44272804876846</v>
      </c>
      <c r="D257">
        <v>2</v>
      </c>
      <c r="E257" t="str">
        <f t="shared" si="9"/>
        <v>013</v>
      </c>
      <c r="F257" t="str">
        <f t="shared" si="10"/>
        <v>1-013-01_2</v>
      </c>
      <c r="G257" s="2">
        <f t="shared" si="11"/>
        <v>308.44272804876846</v>
      </c>
      <c r="H257" s="48">
        <f>IF(D257=1,VLOOKUP(B257,Uvazky!B:G,6,0),
IF(D257=2,VLOOKUP(B257,Uvazky!B:H,7,0),
IF(D257=3,VLOOKUP(B257,Uvazky!B:I,8,0),
"Nezdrav_Personal_Alebo_Nerelevant")))</f>
        <v>10</v>
      </c>
      <c r="I257">
        <f>VLOOKUP(B257,Uvazky!B:E,4,0)</f>
        <v>1</v>
      </c>
      <c r="J257" t="s">
        <v>88</v>
      </c>
      <c r="K257" t="str">
        <f>VLOOKUP(B257,Uvazky!B:D,3,0)</f>
        <v>Odd.úrazovej chirurgie</v>
      </c>
      <c r="L257" t="str">
        <f>VLOOKUP(B257,Uvazky!B:B,1,0)</f>
        <v>1-013-01</v>
      </c>
    </row>
    <row r="258" spans="1:12" x14ac:dyDescent="0.2">
      <c r="A258" t="s">
        <v>32</v>
      </c>
      <c r="B258" s="1" t="s">
        <v>202</v>
      </c>
      <c r="C258" s="2">
        <v>1427.6042613087118</v>
      </c>
      <c r="D258">
        <v>1</v>
      </c>
      <c r="E258" t="str">
        <f t="shared" ref="E258:E321" si="12">MID(B258,3,3)</f>
        <v>013</v>
      </c>
      <c r="F258" t="str">
        <f t="shared" ref="F258:F321" si="13">B258&amp;"_"&amp;D258</f>
        <v>1-013-01_1</v>
      </c>
      <c r="G258" s="2">
        <f t="shared" ref="G258:G321" si="14">C258</f>
        <v>1427.6042613087118</v>
      </c>
      <c r="H258" s="48">
        <f>IF(D258=1,VLOOKUP(B258,Uvazky!B:G,6,0),
IF(D258=2,VLOOKUP(B258,Uvazky!B:H,7,0),
IF(D258=3,VLOOKUP(B258,Uvazky!B:I,8,0),
"Nezdrav_Personal_Alebo_Nerelevant")))</f>
        <v>15</v>
      </c>
      <c r="I258">
        <f>VLOOKUP(B258,Uvazky!B:E,4,0)</f>
        <v>1</v>
      </c>
      <c r="J258" t="s">
        <v>88</v>
      </c>
      <c r="K258" t="str">
        <f>VLOOKUP(B258,Uvazky!B:D,3,0)</f>
        <v>Odd.úrazovej chirurgie</v>
      </c>
      <c r="L258" t="str">
        <f>VLOOKUP(B258,Uvazky!B:B,1,0)</f>
        <v>1-013-01</v>
      </c>
    </row>
    <row r="259" spans="1:12" x14ac:dyDescent="0.2">
      <c r="A259" t="s">
        <v>33</v>
      </c>
      <c r="B259" s="1" t="s">
        <v>202</v>
      </c>
      <c r="C259" s="2">
        <v>929.694503478211</v>
      </c>
      <c r="D259">
        <v>3</v>
      </c>
      <c r="E259" t="str">
        <f t="shared" si="12"/>
        <v>013</v>
      </c>
      <c r="F259" t="str">
        <f t="shared" si="13"/>
        <v>1-013-01_3</v>
      </c>
      <c r="G259" s="2">
        <f t="shared" si="14"/>
        <v>929.694503478211</v>
      </c>
      <c r="H259" s="48">
        <f>IF(D259=1,VLOOKUP(B259,Uvazky!B:G,6,0),
IF(D259=2,VLOOKUP(B259,Uvazky!B:H,7,0),
IF(D259=3,VLOOKUP(B259,Uvazky!B:I,8,0),
"Nezdrav_Personal_Alebo_Nerelevant")))</f>
        <v>7</v>
      </c>
      <c r="I259">
        <f>VLOOKUP(B259,Uvazky!B:E,4,0)</f>
        <v>1</v>
      </c>
      <c r="J259" t="s">
        <v>88</v>
      </c>
      <c r="K259" t="str">
        <f>VLOOKUP(B259,Uvazky!B:D,3,0)</f>
        <v>Odd.úrazovej chirurgie</v>
      </c>
      <c r="L259" t="str">
        <f>VLOOKUP(B259,Uvazky!B:B,1,0)</f>
        <v>1-013-01</v>
      </c>
    </row>
    <row r="260" spans="1:12" x14ac:dyDescent="0.2">
      <c r="A260" t="s">
        <v>34</v>
      </c>
      <c r="B260" s="1" t="s">
        <v>202</v>
      </c>
      <c r="C260" s="2">
        <v>356.66231945624884</v>
      </c>
      <c r="D260">
        <v>2</v>
      </c>
      <c r="E260" t="str">
        <f t="shared" si="12"/>
        <v>013</v>
      </c>
      <c r="F260" t="str">
        <f t="shared" si="13"/>
        <v>1-013-01_2</v>
      </c>
      <c r="G260" s="2">
        <f t="shared" si="14"/>
        <v>356.66231945624884</v>
      </c>
      <c r="H260" s="48">
        <f>IF(D260=1,VLOOKUP(B260,Uvazky!B:G,6,0),
IF(D260=2,VLOOKUP(B260,Uvazky!B:H,7,0),
IF(D260=3,VLOOKUP(B260,Uvazky!B:I,8,0),
"Nezdrav_Personal_Alebo_Nerelevant")))</f>
        <v>10</v>
      </c>
      <c r="I260">
        <f>VLOOKUP(B260,Uvazky!B:E,4,0)</f>
        <v>1</v>
      </c>
      <c r="J260" t="s">
        <v>88</v>
      </c>
      <c r="K260" t="str">
        <f>VLOOKUP(B260,Uvazky!B:D,3,0)</f>
        <v>Odd.úrazovej chirurgie</v>
      </c>
      <c r="L260" t="str">
        <f>VLOOKUP(B260,Uvazky!B:B,1,0)</f>
        <v>1-013-01</v>
      </c>
    </row>
    <row r="261" spans="1:12" x14ac:dyDescent="0.2">
      <c r="A261" t="s">
        <v>35</v>
      </c>
      <c r="B261" s="1" t="s">
        <v>202</v>
      </c>
      <c r="C261" s="2">
        <v>703.4758351677815</v>
      </c>
      <c r="D261">
        <v>1</v>
      </c>
      <c r="E261" t="str">
        <f t="shared" si="12"/>
        <v>013</v>
      </c>
      <c r="F261" t="str">
        <f t="shared" si="13"/>
        <v>1-013-01_1</v>
      </c>
      <c r="G261" s="2">
        <f t="shared" si="14"/>
        <v>703.4758351677815</v>
      </c>
      <c r="H261" s="48">
        <f>IF(D261=1,VLOOKUP(B261,Uvazky!B:G,6,0),
IF(D261=2,VLOOKUP(B261,Uvazky!B:H,7,0),
IF(D261=3,VLOOKUP(B261,Uvazky!B:I,8,0),
"Nezdrav_Personal_Alebo_Nerelevant")))</f>
        <v>15</v>
      </c>
      <c r="I261">
        <f>VLOOKUP(B261,Uvazky!B:E,4,0)</f>
        <v>1</v>
      </c>
      <c r="J261" t="s">
        <v>88</v>
      </c>
      <c r="K261" t="str">
        <f>VLOOKUP(B261,Uvazky!B:D,3,0)</f>
        <v>Odd.úrazovej chirurgie</v>
      </c>
      <c r="L261" t="str">
        <f>VLOOKUP(B261,Uvazky!B:B,1,0)</f>
        <v>1-013-01</v>
      </c>
    </row>
    <row r="262" spans="1:12" x14ac:dyDescent="0.2">
      <c r="A262" t="s">
        <v>36</v>
      </c>
      <c r="B262" s="1" t="s">
        <v>202</v>
      </c>
      <c r="C262" s="2">
        <v>123.6788678821224</v>
      </c>
      <c r="D262">
        <v>3</v>
      </c>
      <c r="E262" t="str">
        <f t="shared" si="12"/>
        <v>013</v>
      </c>
      <c r="F262" t="str">
        <f t="shared" si="13"/>
        <v>1-013-01_3</v>
      </c>
      <c r="G262" s="2">
        <f t="shared" si="14"/>
        <v>123.6788678821224</v>
      </c>
      <c r="H262" s="48">
        <f>IF(D262=1,VLOOKUP(B262,Uvazky!B:G,6,0),
IF(D262=2,VLOOKUP(B262,Uvazky!B:H,7,0),
IF(D262=3,VLOOKUP(B262,Uvazky!B:I,8,0),
"Nezdrav_Personal_Alebo_Nerelevant")))</f>
        <v>7</v>
      </c>
      <c r="I262">
        <f>VLOOKUP(B262,Uvazky!B:E,4,0)</f>
        <v>1</v>
      </c>
      <c r="J262" t="s">
        <v>88</v>
      </c>
      <c r="K262" t="str">
        <f>VLOOKUP(B262,Uvazky!B:D,3,0)</f>
        <v>Odd.úrazovej chirurgie</v>
      </c>
      <c r="L262" t="str">
        <f>VLOOKUP(B262,Uvazky!B:B,1,0)</f>
        <v>1-013-01</v>
      </c>
    </row>
    <row r="263" spans="1:12" x14ac:dyDescent="0.2">
      <c r="A263" t="s">
        <v>37</v>
      </c>
      <c r="B263" s="1" t="s">
        <v>202</v>
      </c>
      <c r="C263" s="2">
        <v>934.91328258923215</v>
      </c>
      <c r="D263">
        <v>2</v>
      </c>
      <c r="E263" t="str">
        <f t="shared" si="12"/>
        <v>013</v>
      </c>
      <c r="F263" t="str">
        <f t="shared" si="13"/>
        <v>1-013-01_2</v>
      </c>
      <c r="G263" s="2">
        <f t="shared" si="14"/>
        <v>934.91328258923215</v>
      </c>
      <c r="H263" s="48">
        <f>IF(D263=1,VLOOKUP(B263,Uvazky!B:G,6,0),
IF(D263=2,VLOOKUP(B263,Uvazky!B:H,7,0),
IF(D263=3,VLOOKUP(B263,Uvazky!B:I,8,0),
"Nezdrav_Personal_Alebo_Nerelevant")))</f>
        <v>10</v>
      </c>
      <c r="I263">
        <f>VLOOKUP(B263,Uvazky!B:E,4,0)</f>
        <v>1</v>
      </c>
      <c r="J263" t="s">
        <v>88</v>
      </c>
      <c r="K263" t="str">
        <f>VLOOKUP(B263,Uvazky!B:D,3,0)</f>
        <v>Odd.úrazovej chirurgie</v>
      </c>
      <c r="L263" t="str">
        <f>VLOOKUP(B263,Uvazky!B:B,1,0)</f>
        <v>1-013-01</v>
      </c>
    </row>
    <row r="264" spans="1:12" x14ac:dyDescent="0.2">
      <c r="A264" t="s">
        <v>38</v>
      </c>
      <c r="B264" s="1" t="s">
        <v>202</v>
      </c>
      <c r="C264" s="2">
        <v>422.48477375794408</v>
      </c>
      <c r="D264">
        <v>1</v>
      </c>
      <c r="E264" t="str">
        <f t="shared" si="12"/>
        <v>013</v>
      </c>
      <c r="F264" t="str">
        <f t="shared" si="13"/>
        <v>1-013-01_1</v>
      </c>
      <c r="G264" s="2">
        <f t="shared" si="14"/>
        <v>422.48477375794408</v>
      </c>
      <c r="H264" s="48">
        <f>IF(D264=1,VLOOKUP(B264,Uvazky!B:G,6,0),
IF(D264=2,VLOOKUP(B264,Uvazky!B:H,7,0),
IF(D264=3,VLOOKUP(B264,Uvazky!B:I,8,0),
"Nezdrav_Personal_Alebo_Nerelevant")))</f>
        <v>15</v>
      </c>
      <c r="I264">
        <f>VLOOKUP(B264,Uvazky!B:E,4,0)</f>
        <v>1</v>
      </c>
      <c r="J264" t="s">
        <v>88</v>
      </c>
      <c r="K264" t="str">
        <f>VLOOKUP(B264,Uvazky!B:D,3,0)</f>
        <v>Odd.úrazovej chirurgie</v>
      </c>
      <c r="L264" t="str">
        <f>VLOOKUP(B264,Uvazky!B:B,1,0)</f>
        <v>1-013-01</v>
      </c>
    </row>
    <row r="265" spans="1:12" x14ac:dyDescent="0.2">
      <c r="A265" t="s">
        <v>39</v>
      </c>
      <c r="B265" s="1" t="s">
        <v>202</v>
      </c>
      <c r="C265" s="2">
        <v>870.79574452864608</v>
      </c>
      <c r="D265">
        <v>1</v>
      </c>
      <c r="E265" t="str">
        <f t="shared" si="12"/>
        <v>013</v>
      </c>
      <c r="F265" t="str">
        <f t="shared" si="13"/>
        <v>1-013-01_1</v>
      </c>
      <c r="G265" s="2">
        <f t="shared" si="14"/>
        <v>870.79574452864608</v>
      </c>
      <c r="H265" s="48">
        <f>IF(D265=1,VLOOKUP(B265,Uvazky!B:G,6,0),
IF(D265=2,VLOOKUP(B265,Uvazky!B:H,7,0),
IF(D265=3,VLOOKUP(B265,Uvazky!B:I,8,0),
"Nezdrav_Personal_Alebo_Nerelevant")))</f>
        <v>15</v>
      </c>
      <c r="I265">
        <f>VLOOKUP(B265,Uvazky!B:E,4,0)</f>
        <v>1</v>
      </c>
      <c r="J265" t="s">
        <v>88</v>
      </c>
      <c r="K265" t="str">
        <f>VLOOKUP(B265,Uvazky!B:D,3,0)</f>
        <v>Odd.úrazovej chirurgie</v>
      </c>
      <c r="L265" t="str">
        <f>VLOOKUP(B265,Uvazky!B:B,1,0)</f>
        <v>1-013-01</v>
      </c>
    </row>
    <row r="266" spans="1:12" x14ac:dyDescent="0.2">
      <c r="A266" t="s">
        <v>40</v>
      </c>
      <c r="B266" s="1" t="s">
        <v>202</v>
      </c>
      <c r="C266" s="2">
        <v>6.7002526167647911</v>
      </c>
      <c r="D266">
        <v>3</v>
      </c>
      <c r="E266" t="str">
        <f t="shared" si="12"/>
        <v>013</v>
      </c>
      <c r="F266" t="str">
        <f t="shared" si="13"/>
        <v>1-013-01_3</v>
      </c>
      <c r="G266" s="2">
        <f t="shared" si="14"/>
        <v>6.7002526167647911</v>
      </c>
      <c r="H266" s="48">
        <f>IF(D266=1,VLOOKUP(B266,Uvazky!B:G,6,0),
IF(D266=2,VLOOKUP(B266,Uvazky!B:H,7,0),
IF(D266=3,VLOOKUP(B266,Uvazky!B:I,8,0),
"Nezdrav_Personal_Alebo_Nerelevant")))</f>
        <v>7</v>
      </c>
      <c r="I266">
        <f>VLOOKUP(B266,Uvazky!B:E,4,0)</f>
        <v>1</v>
      </c>
      <c r="J266" t="s">
        <v>88</v>
      </c>
      <c r="K266" t="str">
        <f>VLOOKUP(B266,Uvazky!B:D,3,0)</f>
        <v>Odd.úrazovej chirurgie</v>
      </c>
      <c r="L266" t="str">
        <f>VLOOKUP(B266,Uvazky!B:B,1,0)</f>
        <v>1-013-01</v>
      </c>
    </row>
    <row r="267" spans="1:12" x14ac:dyDescent="0.2">
      <c r="A267" t="s">
        <v>41</v>
      </c>
      <c r="B267" s="1" t="s">
        <v>202</v>
      </c>
      <c r="C267" s="2">
        <v>199.02553590818411</v>
      </c>
      <c r="D267">
        <v>2</v>
      </c>
      <c r="E267" t="str">
        <f t="shared" si="12"/>
        <v>013</v>
      </c>
      <c r="F267" t="str">
        <f t="shared" si="13"/>
        <v>1-013-01_2</v>
      </c>
      <c r="G267" s="2">
        <f t="shared" si="14"/>
        <v>199.02553590818411</v>
      </c>
      <c r="H267" s="48">
        <f>IF(D267=1,VLOOKUP(B267,Uvazky!B:G,6,0),
IF(D267=2,VLOOKUP(B267,Uvazky!B:H,7,0),
IF(D267=3,VLOOKUP(B267,Uvazky!B:I,8,0),
"Nezdrav_Personal_Alebo_Nerelevant")))</f>
        <v>10</v>
      </c>
      <c r="I267">
        <f>VLOOKUP(B267,Uvazky!B:E,4,0)</f>
        <v>1</v>
      </c>
      <c r="J267" t="s">
        <v>88</v>
      </c>
      <c r="K267" t="str">
        <f>VLOOKUP(B267,Uvazky!B:D,3,0)</f>
        <v>Odd.úrazovej chirurgie</v>
      </c>
      <c r="L267" t="str">
        <f>VLOOKUP(B267,Uvazky!B:B,1,0)</f>
        <v>1-013-01</v>
      </c>
    </row>
    <row r="268" spans="1:12" x14ac:dyDescent="0.2">
      <c r="A268" t="s">
        <v>4</v>
      </c>
      <c r="B268" s="1" t="s">
        <v>208</v>
      </c>
      <c r="C268" s="2">
        <v>1053.5380617277817</v>
      </c>
      <c r="D268">
        <v>1</v>
      </c>
      <c r="E268" t="str">
        <f t="shared" si="12"/>
        <v>025</v>
      </c>
      <c r="F268" t="str">
        <f t="shared" si="13"/>
        <v>1-025-01_1</v>
      </c>
      <c r="G268" s="2">
        <f t="shared" si="14"/>
        <v>1053.5380617277817</v>
      </c>
      <c r="H268" s="48">
        <f>IF(D268=1,VLOOKUP(B268,Uvazky!B:G,6,0),
IF(D268=2,VLOOKUP(B268,Uvazky!B:H,7,0),
IF(D268=3,VLOOKUP(B268,Uvazky!B:I,8,0),
"Nezdrav_Personal_Alebo_Nerelevant")))</f>
        <v>13</v>
      </c>
      <c r="I268">
        <f>VLOOKUP(B268,Uvazky!B:E,4,0)</f>
        <v>2</v>
      </c>
      <c r="J268" t="s">
        <v>88</v>
      </c>
      <c r="K268" t="str">
        <f>VLOOKUP(B268,Uvazky!B:D,3,0)</f>
        <v>OAIM</v>
      </c>
      <c r="L268" t="str">
        <f>VLOOKUP(B268,Uvazky!B:B,1,0)</f>
        <v>1-025-01</v>
      </c>
    </row>
    <row r="269" spans="1:12" x14ac:dyDescent="0.2">
      <c r="A269" t="s">
        <v>5</v>
      </c>
      <c r="B269" s="1" t="s">
        <v>208</v>
      </c>
      <c r="C269" s="2">
        <v>282334.99858866818</v>
      </c>
      <c r="D269">
        <v>1</v>
      </c>
      <c r="E269" t="str">
        <f t="shared" si="12"/>
        <v>025</v>
      </c>
      <c r="F269" t="str">
        <f t="shared" si="13"/>
        <v>1-025-01_1</v>
      </c>
      <c r="G269" s="2">
        <f t="shared" si="14"/>
        <v>282334.99858866818</v>
      </c>
      <c r="H269" s="48">
        <f>IF(D269=1,VLOOKUP(B269,Uvazky!B:G,6,0),
IF(D269=2,VLOOKUP(B269,Uvazky!B:H,7,0),
IF(D269=3,VLOOKUP(B269,Uvazky!B:I,8,0),
"Nezdrav_Personal_Alebo_Nerelevant")))</f>
        <v>13</v>
      </c>
      <c r="I269">
        <f>VLOOKUP(B269,Uvazky!B:E,4,0)</f>
        <v>2</v>
      </c>
      <c r="J269" t="s">
        <v>88</v>
      </c>
      <c r="K269" t="str">
        <f>VLOOKUP(B269,Uvazky!B:D,3,0)</f>
        <v>OAIM</v>
      </c>
      <c r="L269" t="str">
        <f>VLOOKUP(B269,Uvazky!B:B,1,0)</f>
        <v>1-025-01</v>
      </c>
    </row>
    <row r="270" spans="1:12" x14ac:dyDescent="0.2">
      <c r="A270" t="s">
        <v>6</v>
      </c>
      <c r="B270" s="1" t="s">
        <v>208</v>
      </c>
      <c r="C270" s="2">
        <v>19482.809459797591</v>
      </c>
      <c r="D270">
        <v>3</v>
      </c>
      <c r="E270" t="str">
        <f t="shared" si="12"/>
        <v>025</v>
      </c>
      <c r="F270" t="str">
        <f t="shared" si="13"/>
        <v>1-025-01_3</v>
      </c>
      <c r="G270" s="2">
        <f t="shared" si="14"/>
        <v>19482.809459797591</v>
      </c>
      <c r="H270" s="48">
        <f>IF(D270=1,VLOOKUP(B270,Uvazky!B:G,6,0),
IF(D270=2,VLOOKUP(B270,Uvazky!B:H,7,0),
IF(D270=3,VLOOKUP(B270,Uvazky!B:I,8,0),
"Nezdrav_Personal_Alebo_Nerelevant")))</f>
        <v>11.5</v>
      </c>
      <c r="I270">
        <f>VLOOKUP(B270,Uvazky!B:E,4,0)</f>
        <v>2</v>
      </c>
      <c r="J270" t="s">
        <v>88</v>
      </c>
      <c r="K270" t="str">
        <f>VLOOKUP(B270,Uvazky!B:D,3,0)</f>
        <v>OAIM</v>
      </c>
      <c r="L270" t="str">
        <f>VLOOKUP(B270,Uvazky!B:B,1,0)</f>
        <v>1-025-01</v>
      </c>
    </row>
    <row r="271" spans="1:12" x14ac:dyDescent="0.2">
      <c r="A271" t="s">
        <v>7</v>
      </c>
      <c r="B271" s="1" t="s">
        <v>208</v>
      </c>
      <c r="C271" s="2">
        <v>439485.98055724916</v>
      </c>
      <c r="D271">
        <v>2</v>
      </c>
      <c r="E271" t="str">
        <f t="shared" si="12"/>
        <v>025</v>
      </c>
      <c r="F271" t="str">
        <f t="shared" si="13"/>
        <v>1-025-01_2</v>
      </c>
      <c r="G271" s="2">
        <f t="shared" si="14"/>
        <v>439485.98055724916</v>
      </c>
      <c r="H271" s="48">
        <f>IF(D271=1,VLOOKUP(B271,Uvazky!B:G,6,0),
IF(D271=2,VLOOKUP(B271,Uvazky!B:H,7,0),
IF(D271=3,VLOOKUP(B271,Uvazky!B:I,8,0),
"Nezdrav_Personal_Alebo_Nerelevant")))</f>
        <v>2.2000000000000002</v>
      </c>
      <c r="I271">
        <f>VLOOKUP(B271,Uvazky!B:E,4,0)</f>
        <v>2</v>
      </c>
      <c r="J271" t="s">
        <v>88</v>
      </c>
      <c r="K271" t="str">
        <f>VLOOKUP(B271,Uvazky!B:D,3,0)</f>
        <v>OAIM</v>
      </c>
      <c r="L271" t="str">
        <f>VLOOKUP(B271,Uvazky!B:B,1,0)</f>
        <v>1-025-01</v>
      </c>
    </row>
    <row r="272" spans="1:12" x14ac:dyDescent="0.2">
      <c r="A272" t="s">
        <v>8</v>
      </c>
      <c r="B272" s="1" t="s">
        <v>208</v>
      </c>
      <c r="C272" s="2">
        <v>45613.551709614141</v>
      </c>
      <c r="D272">
        <v>1</v>
      </c>
      <c r="E272" t="str">
        <f t="shared" si="12"/>
        <v>025</v>
      </c>
      <c r="F272" t="str">
        <f t="shared" si="13"/>
        <v>1-025-01_1</v>
      </c>
      <c r="G272" s="2">
        <f t="shared" si="14"/>
        <v>45613.551709614141</v>
      </c>
      <c r="H272" s="48">
        <f>IF(D272=1,VLOOKUP(B272,Uvazky!B:G,6,0),
IF(D272=2,VLOOKUP(B272,Uvazky!B:H,7,0),
IF(D272=3,VLOOKUP(B272,Uvazky!B:I,8,0),
"Nezdrav_Personal_Alebo_Nerelevant")))</f>
        <v>13</v>
      </c>
      <c r="I272">
        <f>VLOOKUP(B272,Uvazky!B:E,4,0)</f>
        <v>2</v>
      </c>
      <c r="J272" t="s">
        <v>88</v>
      </c>
      <c r="K272" t="str">
        <f>VLOOKUP(B272,Uvazky!B:D,3,0)</f>
        <v>OAIM</v>
      </c>
      <c r="L272" t="str">
        <f>VLOOKUP(B272,Uvazky!B:B,1,0)</f>
        <v>1-025-01</v>
      </c>
    </row>
    <row r="273" spans="1:12" x14ac:dyDescent="0.2">
      <c r="A273" t="s">
        <v>9</v>
      </c>
      <c r="B273" s="1" t="s">
        <v>208</v>
      </c>
      <c r="C273" s="2">
        <v>1399.0294917712552</v>
      </c>
      <c r="D273">
        <v>3</v>
      </c>
      <c r="E273" t="str">
        <f t="shared" si="12"/>
        <v>025</v>
      </c>
      <c r="F273" t="str">
        <f t="shared" si="13"/>
        <v>1-025-01_3</v>
      </c>
      <c r="G273" s="2">
        <f t="shared" si="14"/>
        <v>1399.0294917712552</v>
      </c>
      <c r="H273" s="48">
        <f>IF(D273=1,VLOOKUP(B273,Uvazky!B:G,6,0),
IF(D273=2,VLOOKUP(B273,Uvazky!B:H,7,0),
IF(D273=3,VLOOKUP(B273,Uvazky!B:I,8,0),
"Nezdrav_Personal_Alebo_Nerelevant")))</f>
        <v>11.5</v>
      </c>
      <c r="I273">
        <f>VLOOKUP(B273,Uvazky!B:E,4,0)</f>
        <v>2</v>
      </c>
      <c r="J273" t="s">
        <v>88</v>
      </c>
      <c r="K273" t="str">
        <f>VLOOKUP(B273,Uvazky!B:D,3,0)</f>
        <v>OAIM</v>
      </c>
      <c r="L273" t="str">
        <f>VLOOKUP(B273,Uvazky!B:B,1,0)</f>
        <v>1-025-01</v>
      </c>
    </row>
    <row r="274" spans="1:12" x14ac:dyDescent="0.2">
      <c r="A274" t="s">
        <v>10</v>
      </c>
      <c r="B274" s="1" t="s">
        <v>208</v>
      </c>
      <c r="C274" s="2">
        <v>2136.2402242243852</v>
      </c>
      <c r="D274">
        <v>2</v>
      </c>
      <c r="E274" t="str">
        <f t="shared" si="12"/>
        <v>025</v>
      </c>
      <c r="F274" t="str">
        <f t="shared" si="13"/>
        <v>1-025-01_2</v>
      </c>
      <c r="G274" s="2">
        <f t="shared" si="14"/>
        <v>2136.2402242243852</v>
      </c>
      <c r="H274" s="48">
        <f>IF(D274=1,VLOOKUP(B274,Uvazky!B:G,6,0),
IF(D274=2,VLOOKUP(B274,Uvazky!B:H,7,0),
IF(D274=3,VLOOKUP(B274,Uvazky!B:I,8,0),
"Nezdrav_Personal_Alebo_Nerelevant")))</f>
        <v>2.2000000000000002</v>
      </c>
      <c r="I274">
        <f>VLOOKUP(B274,Uvazky!B:E,4,0)</f>
        <v>2</v>
      </c>
      <c r="J274" t="s">
        <v>88</v>
      </c>
      <c r="K274" t="str">
        <f>VLOOKUP(B274,Uvazky!B:D,3,0)</f>
        <v>OAIM</v>
      </c>
      <c r="L274" t="str">
        <f>VLOOKUP(B274,Uvazky!B:B,1,0)</f>
        <v>1-025-01</v>
      </c>
    </row>
    <row r="275" spans="1:12" x14ac:dyDescent="0.2">
      <c r="A275" t="s">
        <v>11</v>
      </c>
      <c r="B275" s="1" t="s">
        <v>208</v>
      </c>
      <c r="C275" s="2">
        <v>5335.5119356477844</v>
      </c>
      <c r="D275">
        <v>1</v>
      </c>
      <c r="E275" t="str">
        <f t="shared" si="12"/>
        <v>025</v>
      </c>
      <c r="F275" t="str">
        <f t="shared" si="13"/>
        <v>1-025-01_1</v>
      </c>
      <c r="G275" s="2">
        <f t="shared" si="14"/>
        <v>5335.5119356477844</v>
      </c>
      <c r="H275" s="48">
        <f>IF(D275=1,VLOOKUP(B275,Uvazky!B:G,6,0),
IF(D275=2,VLOOKUP(B275,Uvazky!B:H,7,0),
IF(D275=3,VLOOKUP(B275,Uvazky!B:I,8,0),
"Nezdrav_Personal_Alebo_Nerelevant")))</f>
        <v>13</v>
      </c>
      <c r="I275">
        <f>VLOOKUP(B275,Uvazky!B:E,4,0)</f>
        <v>2</v>
      </c>
      <c r="J275" t="s">
        <v>88</v>
      </c>
      <c r="K275" t="str">
        <f>VLOOKUP(B275,Uvazky!B:D,3,0)</f>
        <v>OAIM</v>
      </c>
      <c r="L275" t="str">
        <f>VLOOKUP(B275,Uvazky!B:B,1,0)</f>
        <v>1-025-01</v>
      </c>
    </row>
    <row r="276" spans="1:12" x14ac:dyDescent="0.2">
      <c r="A276" t="s">
        <v>12</v>
      </c>
      <c r="B276" s="1" t="s">
        <v>208</v>
      </c>
      <c r="C276" s="2">
        <v>71.121681785327965</v>
      </c>
      <c r="D276">
        <v>3</v>
      </c>
      <c r="E276" t="str">
        <f t="shared" si="12"/>
        <v>025</v>
      </c>
      <c r="F276" t="str">
        <f t="shared" si="13"/>
        <v>1-025-01_3</v>
      </c>
      <c r="G276" s="2">
        <f t="shared" si="14"/>
        <v>71.121681785327965</v>
      </c>
      <c r="H276" s="48">
        <f>IF(D276=1,VLOOKUP(B276,Uvazky!B:G,6,0),
IF(D276=2,VLOOKUP(B276,Uvazky!B:H,7,0),
IF(D276=3,VLOOKUP(B276,Uvazky!B:I,8,0),
"Nezdrav_Personal_Alebo_Nerelevant")))</f>
        <v>11.5</v>
      </c>
      <c r="I276">
        <f>VLOOKUP(B276,Uvazky!B:E,4,0)</f>
        <v>2</v>
      </c>
      <c r="J276" t="s">
        <v>88</v>
      </c>
      <c r="K276" t="str">
        <f>VLOOKUP(B276,Uvazky!B:D,3,0)</f>
        <v>OAIM</v>
      </c>
      <c r="L276" t="str">
        <f>VLOOKUP(B276,Uvazky!B:B,1,0)</f>
        <v>1-025-01</v>
      </c>
    </row>
    <row r="277" spans="1:12" x14ac:dyDescent="0.2">
      <c r="A277" t="s">
        <v>13</v>
      </c>
      <c r="B277" s="1" t="s">
        <v>208</v>
      </c>
      <c r="C277" s="2">
        <v>7328.7879988286577</v>
      </c>
      <c r="D277">
        <v>2</v>
      </c>
      <c r="E277" t="str">
        <f t="shared" si="12"/>
        <v>025</v>
      </c>
      <c r="F277" t="str">
        <f t="shared" si="13"/>
        <v>1-025-01_2</v>
      </c>
      <c r="G277" s="2">
        <f t="shared" si="14"/>
        <v>7328.7879988286577</v>
      </c>
      <c r="H277" s="48">
        <f>IF(D277=1,VLOOKUP(B277,Uvazky!B:G,6,0),
IF(D277=2,VLOOKUP(B277,Uvazky!B:H,7,0),
IF(D277=3,VLOOKUP(B277,Uvazky!B:I,8,0),
"Nezdrav_Personal_Alebo_Nerelevant")))</f>
        <v>2.2000000000000002</v>
      </c>
      <c r="I277">
        <f>VLOOKUP(B277,Uvazky!B:E,4,0)</f>
        <v>2</v>
      </c>
      <c r="J277" t="s">
        <v>88</v>
      </c>
      <c r="K277" t="str">
        <f>VLOOKUP(B277,Uvazky!B:D,3,0)</f>
        <v>OAIM</v>
      </c>
      <c r="L277" t="str">
        <f>VLOOKUP(B277,Uvazky!B:B,1,0)</f>
        <v>1-025-01</v>
      </c>
    </row>
    <row r="278" spans="1:12" x14ac:dyDescent="0.2">
      <c r="A278" t="s">
        <v>14</v>
      </c>
      <c r="B278" s="1" t="s">
        <v>208</v>
      </c>
      <c r="C278" s="2">
        <v>55397.846094787463</v>
      </c>
      <c r="D278">
        <v>1</v>
      </c>
      <c r="E278" t="str">
        <f t="shared" si="12"/>
        <v>025</v>
      </c>
      <c r="F278" t="str">
        <f t="shared" si="13"/>
        <v>1-025-01_1</v>
      </c>
      <c r="G278" s="2">
        <f t="shared" si="14"/>
        <v>55397.846094787463</v>
      </c>
      <c r="H278" s="48">
        <f>IF(D278=1,VLOOKUP(B278,Uvazky!B:G,6,0),
IF(D278=2,VLOOKUP(B278,Uvazky!B:H,7,0),
IF(D278=3,VLOOKUP(B278,Uvazky!B:I,8,0),
"Nezdrav_Personal_Alebo_Nerelevant")))</f>
        <v>13</v>
      </c>
      <c r="I278">
        <f>VLOOKUP(B278,Uvazky!B:E,4,0)</f>
        <v>2</v>
      </c>
      <c r="J278" t="s">
        <v>88</v>
      </c>
      <c r="K278" t="str">
        <f>VLOOKUP(B278,Uvazky!B:D,3,0)</f>
        <v>OAIM</v>
      </c>
      <c r="L278" t="str">
        <f>VLOOKUP(B278,Uvazky!B:B,1,0)</f>
        <v>1-025-01</v>
      </c>
    </row>
    <row r="279" spans="1:12" x14ac:dyDescent="0.2">
      <c r="A279" t="s">
        <v>15</v>
      </c>
      <c r="B279" s="1" t="s">
        <v>208</v>
      </c>
      <c r="C279" s="2">
        <v>4831.2219545506405</v>
      </c>
      <c r="D279">
        <v>3</v>
      </c>
      <c r="E279" t="str">
        <f t="shared" si="12"/>
        <v>025</v>
      </c>
      <c r="F279" t="str">
        <f t="shared" si="13"/>
        <v>1-025-01_3</v>
      </c>
      <c r="G279" s="2">
        <f t="shared" si="14"/>
        <v>4831.2219545506405</v>
      </c>
      <c r="H279" s="48">
        <f>IF(D279=1,VLOOKUP(B279,Uvazky!B:G,6,0),
IF(D279=2,VLOOKUP(B279,Uvazky!B:H,7,0),
IF(D279=3,VLOOKUP(B279,Uvazky!B:I,8,0),
"Nezdrav_Personal_Alebo_Nerelevant")))</f>
        <v>11.5</v>
      </c>
      <c r="I279">
        <f>VLOOKUP(B279,Uvazky!B:E,4,0)</f>
        <v>2</v>
      </c>
      <c r="J279" t="s">
        <v>88</v>
      </c>
      <c r="K279" t="str">
        <f>VLOOKUP(B279,Uvazky!B:D,3,0)</f>
        <v>OAIM</v>
      </c>
      <c r="L279" t="str">
        <f>VLOOKUP(B279,Uvazky!B:B,1,0)</f>
        <v>1-025-01</v>
      </c>
    </row>
    <row r="280" spans="1:12" x14ac:dyDescent="0.2">
      <c r="A280" t="s">
        <v>16</v>
      </c>
      <c r="B280" s="1" t="s">
        <v>208</v>
      </c>
      <c r="C280" s="2">
        <v>24282.18262238583</v>
      </c>
      <c r="D280">
        <v>2</v>
      </c>
      <c r="E280" t="str">
        <f t="shared" si="12"/>
        <v>025</v>
      </c>
      <c r="F280" t="str">
        <f t="shared" si="13"/>
        <v>1-025-01_2</v>
      </c>
      <c r="G280" s="2">
        <f t="shared" si="14"/>
        <v>24282.18262238583</v>
      </c>
      <c r="H280" s="48">
        <f>IF(D280=1,VLOOKUP(B280,Uvazky!B:G,6,0),
IF(D280=2,VLOOKUP(B280,Uvazky!B:H,7,0),
IF(D280=3,VLOOKUP(B280,Uvazky!B:I,8,0),
"Nezdrav_Personal_Alebo_Nerelevant")))</f>
        <v>2.2000000000000002</v>
      </c>
      <c r="I280">
        <f>VLOOKUP(B280,Uvazky!B:E,4,0)</f>
        <v>2</v>
      </c>
      <c r="J280" t="s">
        <v>88</v>
      </c>
      <c r="K280" t="str">
        <f>VLOOKUP(B280,Uvazky!B:D,3,0)</f>
        <v>OAIM</v>
      </c>
      <c r="L280" t="str">
        <f>VLOOKUP(B280,Uvazky!B:B,1,0)</f>
        <v>1-025-01</v>
      </c>
    </row>
    <row r="281" spans="1:12" x14ac:dyDescent="0.2">
      <c r="A281" t="s">
        <v>17</v>
      </c>
      <c r="B281" s="1" t="s">
        <v>208</v>
      </c>
      <c r="C281" s="2">
        <v>1108.2043067219868</v>
      </c>
      <c r="D281">
        <v>1</v>
      </c>
      <c r="E281" t="str">
        <f t="shared" si="12"/>
        <v>025</v>
      </c>
      <c r="F281" t="str">
        <f t="shared" si="13"/>
        <v>1-025-01_1</v>
      </c>
      <c r="G281" s="2">
        <f t="shared" si="14"/>
        <v>1108.2043067219868</v>
      </c>
      <c r="H281" s="48">
        <f>IF(D281=1,VLOOKUP(B281,Uvazky!B:G,6,0),
IF(D281=2,VLOOKUP(B281,Uvazky!B:H,7,0),
IF(D281=3,VLOOKUP(B281,Uvazky!B:I,8,0),
"Nezdrav_Personal_Alebo_Nerelevant")))</f>
        <v>13</v>
      </c>
      <c r="I281">
        <f>VLOOKUP(B281,Uvazky!B:E,4,0)</f>
        <v>2</v>
      </c>
      <c r="J281" t="s">
        <v>88</v>
      </c>
      <c r="K281" t="str">
        <f>VLOOKUP(B281,Uvazky!B:D,3,0)</f>
        <v>OAIM</v>
      </c>
      <c r="L281" t="str">
        <f>VLOOKUP(B281,Uvazky!B:B,1,0)</f>
        <v>1-025-01</v>
      </c>
    </row>
    <row r="282" spans="1:12" x14ac:dyDescent="0.2">
      <c r="A282" t="s">
        <v>18</v>
      </c>
      <c r="B282" s="1" t="s">
        <v>208</v>
      </c>
      <c r="C282" s="2">
        <v>219.35986554571085</v>
      </c>
      <c r="D282">
        <v>3</v>
      </c>
      <c r="E282" t="str">
        <f t="shared" si="12"/>
        <v>025</v>
      </c>
      <c r="F282" t="str">
        <f t="shared" si="13"/>
        <v>1-025-01_3</v>
      </c>
      <c r="G282" s="2">
        <f t="shared" si="14"/>
        <v>219.35986554571085</v>
      </c>
      <c r="H282" s="48">
        <f>IF(D282=1,VLOOKUP(B282,Uvazky!B:G,6,0),
IF(D282=2,VLOOKUP(B282,Uvazky!B:H,7,0),
IF(D282=3,VLOOKUP(B282,Uvazky!B:I,8,0),
"Nezdrav_Personal_Alebo_Nerelevant")))</f>
        <v>11.5</v>
      </c>
      <c r="I282">
        <f>VLOOKUP(B282,Uvazky!B:E,4,0)</f>
        <v>2</v>
      </c>
      <c r="J282" t="s">
        <v>88</v>
      </c>
      <c r="K282" t="str">
        <f>VLOOKUP(B282,Uvazky!B:D,3,0)</f>
        <v>OAIM</v>
      </c>
      <c r="L282" t="str">
        <f>VLOOKUP(B282,Uvazky!B:B,1,0)</f>
        <v>1-025-01</v>
      </c>
    </row>
    <row r="283" spans="1:12" x14ac:dyDescent="0.2">
      <c r="A283" t="s">
        <v>19</v>
      </c>
      <c r="B283" s="1" t="s">
        <v>208</v>
      </c>
      <c r="C283" s="2">
        <v>394.92913629547002</v>
      </c>
      <c r="D283">
        <v>2</v>
      </c>
      <c r="E283" t="str">
        <f t="shared" si="12"/>
        <v>025</v>
      </c>
      <c r="F283" t="str">
        <f t="shared" si="13"/>
        <v>1-025-01_2</v>
      </c>
      <c r="G283" s="2">
        <f t="shared" si="14"/>
        <v>394.92913629547002</v>
      </c>
      <c r="H283" s="48">
        <f>IF(D283=1,VLOOKUP(B283,Uvazky!B:G,6,0),
IF(D283=2,VLOOKUP(B283,Uvazky!B:H,7,0),
IF(D283=3,VLOOKUP(B283,Uvazky!B:I,8,0),
"Nezdrav_Personal_Alebo_Nerelevant")))</f>
        <v>2.2000000000000002</v>
      </c>
      <c r="I283">
        <f>VLOOKUP(B283,Uvazky!B:E,4,0)</f>
        <v>2</v>
      </c>
      <c r="J283" t="s">
        <v>88</v>
      </c>
      <c r="K283" t="str">
        <f>VLOOKUP(B283,Uvazky!B:D,3,0)</f>
        <v>OAIM</v>
      </c>
      <c r="L283" t="str">
        <f>VLOOKUP(B283,Uvazky!B:B,1,0)</f>
        <v>1-025-01</v>
      </c>
    </row>
    <row r="284" spans="1:12" x14ac:dyDescent="0.2">
      <c r="A284" t="s">
        <v>20</v>
      </c>
      <c r="B284" s="1" t="s">
        <v>208</v>
      </c>
      <c r="C284" s="2">
        <v>9385.4594115234413</v>
      </c>
      <c r="D284">
        <v>1</v>
      </c>
      <c r="E284" t="str">
        <f t="shared" si="12"/>
        <v>025</v>
      </c>
      <c r="F284" t="str">
        <f t="shared" si="13"/>
        <v>1-025-01_1</v>
      </c>
      <c r="G284" s="2">
        <f t="shared" si="14"/>
        <v>9385.4594115234413</v>
      </c>
      <c r="H284" s="48">
        <f>IF(D284=1,VLOOKUP(B284,Uvazky!B:G,6,0),
IF(D284=2,VLOOKUP(B284,Uvazky!B:H,7,0),
IF(D284=3,VLOOKUP(B284,Uvazky!B:I,8,0),
"Nezdrav_Personal_Alebo_Nerelevant")))</f>
        <v>13</v>
      </c>
      <c r="I284">
        <f>VLOOKUP(B284,Uvazky!B:E,4,0)</f>
        <v>2</v>
      </c>
      <c r="J284" t="s">
        <v>88</v>
      </c>
      <c r="K284" t="str">
        <f>VLOOKUP(B284,Uvazky!B:D,3,0)</f>
        <v>OAIM</v>
      </c>
      <c r="L284" t="str">
        <f>VLOOKUP(B284,Uvazky!B:B,1,0)</f>
        <v>1-025-01</v>
      </c>
    </row>
    <row r="285" spans="1:12" x14ac:dyDescent="0.2">
      <c r="A285" t="s">
        <v>21</v>
      </c>
      <c r="B285" s="1" t="s">
        <v>208</v>
      </c>
      <c r="C285" s="2">
        <v>228.36900538516107</v>
      </c>
      <c r="D285">
        <v>3</v>
      </c>
      <c r="E285" t="str">
        <f t="shared" si="12"/>
        <v>025</v>
      </c>
      <c r="F285" t="str">
        <f t="shared" si="13"/>
        <v>1-025-01_3</v>
      </c>
      <c r="G285" s="2">
        <f t="shared" si="14"/>
        <v>228.36900538516107</v>
      </c>
      <c r="H285" s="48">
        <f>IF(D285=1,VLOOKUP(B285,Uvazky!B:G,6,0),
IF(D285=2,VLOOKUP(B285,Uvazky!B:H,7,0),
IF(D285=3,VLOOKUP(B285,Uvazky!B:I,8,0),
"Nezdrav_Personal_Alebo_Nerelevant")))</f>
        <v>11.5</v>
      </c>
      <c r="I285">
        <f>VLOOKUP(B285,Uvazky!B:E,4,0)</f>
        <v>2</v>
      </c>
      <c r="J285" t="s">
        <v>88</v>
      </c>
      <c r="K285" t="str">
        <f>VLOOKUP(B285,Uvazky!B:D,3,0)</f>
        <v>OAIM</v>
      </c>
      <c r="L285" t="str">
        <f>VLOOKUP(B285,Uvazky!B:B,1,0)</f>
        <v>1-025-01</v>
      </c>
    </row>
    <row r="286" spans="1:12" x14ac:dyDescent="0.2">
      <c r="A286" t="s">
        <v>22</v>
      </c>
      <c r="B286" s="1" t="s">
        <v>208</v>
      </c>
      <c r="C286" s="2">
        <v>2354.4932823316476</v>
      </c>
      <c r="D286">
        <v>2</v>
      </c>
      <c r="E286" t="str">
        <f t="shared" si="12"/>
        <v>025</v>
      </c>
      <c r="F286" t="str">
        <f t="shared" si="13"/>
        <v>1-025-01_2</v>
      </c>
      <c r="G286" s="2">
        <f t="shared" si="14"/>
        <v>2354.4932823316476</v>
      </c>
      <c r="H286" s="48">
        <f>IF(D286=1,VLOOKUP(B286,Uvazky!B:G,6,0),
IF(D286=2,VLOOKUP(B286,Uvazky!B:H,7,0),
IF(D286=3,VLOOKUP(B286,Uvazky!B:I,8,0),
"Nezdrav_Personal_Alebo_Nerelevant")))</f>
        <v>2.2000000000000002</v>
      </c>
      <c r="I286">
        <f>VLOOKUP(B286,Uvazky!B:E,4,0)</f>
        <v>2</v>
      </c>
      <c r="J286" t="s">
        <v>88</v>
      </c>
      <c r="K286" t="str">
        <f>VLOOKUP(B286,Uvazky!B:D,3,0)</f>
        <v>OAIM</v>
      </c>
      <c r="L286" t="str">
        <f>VLOOKUP(B286,Uvazky!B:B,1,0)</f>
        <v>1-025-01</v>
      </c>
    </row>
    <row r="287" spans="1:12" x14ac:dyDescent="0.2">
      <c r="A287" t="s">
        <v>23</v>
      </c>
      <c r="B287" s="1" t="s">
        <v>208</v>
      </c>
      <c r="C287" s="2">
        <v>6344.7761856484767</v>
      </c>
      <c r="D287">
        <v>1</v>
      </c>
      <c r="E287" t="str">
        <f t="shared" si="12"/>
        <v>025</v>
      </c>
      <c r="F287" t="str">
        <f t="shared" si="13"/>
        <v>1-025-01_1</v>
      </c>
      <c r="G287" s="2">
        <f t="shared" si="14"/>
        <v>6344.7761856484767</v>
      </c>
      <c r="H287" s="48">
        <f>IF(D287=1,VLOOKUP(B287,Uvazky!B:G,6,0),
IF(D287=2,VLOOKUP(B287,Uvazky!B:H,7,0),
IF(D287=3,VLOOKUP(B287,Uvazky!B:I,8,0),
"Nezdrav_Personal_Alebo_Nerelevant")))</f>
        <v>13</v>
      </c>
      <c r="I287">
        <f>VLOOKUP(B287,Uvazky!B:E,4,0)</f>
        <v>2</v>
      </c>
      <c r="J287" t="s">
        <v>88</v>
      </c>
      <c r="K287" t="str">
        <f>VLOOKUP(B287,Uvazky!B:D,3,0)</f>
        <v>OAIM</v>
      </c>
      <c r="L287" t="str">
        <f>VLOOKUP(B287,Uvazky!B:B,1,0)</f>
        <v>1-025-01</v>
      </c>
    </row>
    <row r="288" spans="1:12" x14ac:dyDescent="0.2">
      <c r="A288" t="s">
        <v>24</v>
      </c>
      <c r="B288" s="1" t="s">
        <v>208</v>
      </c>
      <c r="C288" s="2">
        <v>20.705916973512807</v>
      </c>
      <c r="D288">
        <v>3</v>
      </c>
      <c r="E288" t="str">
        <f t="shared" si="12"/>
        <v>025</v>
      </c>
      <c r="F288" t="str">
        <f t="shared" si="13"/>
        <v>1-025-01_3</v>
      </c>
      <c r="G288" s="2">
        <f t="shared" si="14"/>
        <v>20.705916973512807</v>
      </c>
      <c r="H288" s="48">
        <f>IF(D288=1,VLOOKUP(B288,Uvazky!B:G,6,0),
IF(D288=2,VLOOKUP(B288,Uvazky!B:H,7,0),
IF(D288=3,VLOOKUP(B288,Uvazky!B:I,8,0),
"Nezdrav_Personal_Alebo_Nerelevant")))</f>
        <v>11.5</v>
      </c>
      <c r="I288">
        <f>VLOOKUP(B288,Uvazky!B:E,4,0)</f>
        <v>2</v>
      </c>
      <c r="J288" t="s">
        <v>88</v>
      </c>
      <c r="K288" t="str">
        <f>VLOOKUP(B288,Uvazky!B:D,3,0)</f>
        <v>OAIM</v>
      </c>
      <c r="L288" t="str">
        <f>VLOOKUP(B288,Uvazky!B:B,1,0)</f>
        <v>1-025-01</v>
      </c>
    </row>
    <row r="289" spans="1:12" x14ac:dyDescent="0.2">
      <c r="A289" t="s">
        <v>25</v>
      </c>
      <c r="B289" s="1" t="s">
        <v>208</v>
      </c>
      <c r="C289" s="2">
        <v>2423.6343131327112</v>
      </c>
      <c r="D289">
        <v>2</v>
      </c>
      <c r="E289" t="str">
        <f t="shared" si="12"/>
        <v>025</v>
      </c>
      <c r="F289" t="str">
        <f t="shared" si="13"/>
        <v>1-025-01_2</v>
      </c>
      <c r="G289" s="2">
        <f t="shared" si="14"/>
        <v>2423.6343131327112</v>
      </c>
      <c r="H289" s="48">
        <f>IF(D289=1,VLOOKUP(B289,Uvazky!B:G,6,0),
IF(D289=2,VLOOKUP(B289,Uvazky!B:H,7,0),
IF(D289=3,VLOOKUP(B289,Uvazky!B:I,8,0),
"Nezdrav_Personal_Alebo_Nerelevant")))</f>
        <v>2.2000000000000002</v>
      </c>
      <c r="I289">
        <f>VLOOKUP(B289,Uvazky!B:E,4,0)</f>
        <v>2</v>
      </c>
      <c r="J289" t="s">
        <v>88</v>
      </c>
      <c r="K289" t="str">
        <f>VLOOKUP(B289,Uvazky!B:D,3,0)</f>
        <v>OAIM</v>
      </c>
      <c r="L289" t="str">
        <f>VLOOKUP(B289,Uvazky!B:B,1,0)</f>
        <v>1-025-01</v>
      </c>
    </row>
    <row r="290" spans="1:12" x14ac:dyDescent="0.2">
      <c r="A290" t="s">
        <v>26</v>
      </c>
      <c r="B290" s="1" t="s">
        <v>208</v>
      </c>
      <c r="C290" s="2">
        <v>12596.12505516513</v>
      </c>
      <c r="D290">
        <v>1</v>
      </c>
      <c r="E290" t="str">
        <f t="shared" si="12"/>
        <v>025</v>
      </c>
      <c r="F290" t="str">
        <f t="shared" si="13"/>
        <v>1-025-01_1</v>
      </c>
      <c r="G290" s="2">
        <f t="shared" si="14"/>
        <v>12596.12505516513</v>
      </c>
      <c r="H290" s="48">
        <f>IF(D290=1,VLOOKUP(B290,Uvazky!B:G,6,0),
IF(D290=2,VLOOKUP(B290,Uvazky!B:H,7,0),
IF(D290=3,VLOOKUP(B290,Uvazky!B:I,8,0),
"Nezdrav_Personal_Alebo_Nerelevant")))</f>
        <v>13</v>
      </c>
      <c r="I290">
        <f>VLOOKUP(B290,Uvazky!B:E,4,0)</f>
        <v>2</v>
      </c>
      <c r="J290" t="s">
        <v>88</v>
      </c>
      <c r="K290" t="str">
        <f>VLOOKUP(B290,Uvazky!B:D,3,0)</f>
        <v>OAIM</v>
      </c>
      <c r="L290" t="str">
        <f>VLOOKUP(B290,Uvazky!B:B,1,0)</f>
        <v>1-025-01</v>
      </c>
    </row>
    <row r="291" spans="1:12" x14ac:dyDescent="0.2">
      <c r="A291" t="s">
        <v>27</v>
      </c>
      <c r="B291" s="1" t="s">
        <v>208</v>
      </c>
      <c r="C291" s="2">
        <v>1426.0431363696134</v>
      </c>
      <c r="D291">
        <v>3</v>
      </c>
      <c r="E291" t="str">
        <f t="shared" si="12"/>
        <v>025</v>
      </c>
      <c r="F291" t="str">
        <f t="shared" si="13"/>
        <v>1-025-01_3</v>
      </c>
      <c r="G291" s="2">
        <f t="shared" si="14"/>
        <v>1426.0431363696134</v>
      </c>
      <c r="H291" s="48">
        <f>IF(D291=1,VLOOKUP(B291,Uvazky!B:G,6,0),
IF(D291=2,VLOOKUP(B291,Uvazky!B:H,7,0),
IF(D291=3,VLOOKUP(B291,Uvazky!B:I,8,0),
"Nezdrav_Personal_Alebo_Nerelevant")))</f>
        <v>11.5</v>
      </c>
      <c r="I291">
        <f>VLOOKUP(B291,Uvazky!B:E,4,0)</f>
        <v>2</v>
      </c>
      <c r="J291" t="s">
        <v>88</v>
      </c>
      <c r="K291" t="str">
        <f>VLOOKUP(B291,Uvazky!B:D,3,0)</f>
        <v>OAIM</v>
      </c>
      <c r="L291" t="str">
        <f>VLOOKUP(B291,Uvazky!B:B,1,0)</f>
        <v>1-025-01</v>
      </c>
    </row>
    <row r="292" spans="1:12" x14ac:dyDescent="0.2">
      <c r="A292" t="s">
        <v>28</v>
      </c>
      <c r="B292" s="1" t="s">
        <v>208</v>
      </c>
      <c r="C292" s="2">
        <v>23049.038762688826</v>
      </c>
      <c r="D292">
        <v>2</v>
      </c>
      <c r="E292" t="str">
        <f t="shared" si="12"/>
        <v>025</v>
      </c>
      <c r="F292" t="str">
        <f t="shared" si="13"/>
        <v>1-025-01_2</v>
      </c>
      <c r="G292" s="2">
        <f t="shared" si="14"/>
        <v>23049.038762688826</v>
      </c>
      <c r="H292" s="48">
        <f>IF(D292=1,VLOOKUP(B292,Uvazky!B:G,6,0),
IF(D292=2,VLOOKUP(B292,Uvazky!B:H,7,0),
IF(D292=3,VLOOKUP(B292,Uvazky!B:I,8,0),
"Nezdrav_Personal_Alebo_Nerelevant")))</f>
        <v>2.2000000000000002</v>
      </c>
      <c r="I292">
        <f>VLOOKUP(B292,Uvazky!B:E,4,0)</f>
        <v>2</v>
      </c>
      <c r="J292" t="s">
        <v>88</v>
      </c>
      <c r="K292" t="str">
        <f>VLOOKUP(B292,Uvazky!B:D,3,0)</f>
        <v>OAIM</v>
      </c>
      <c r="L292" t="str">
        <f>VLOOKUP(B292,Uvazky!B:B,1,0)</f>
        <v>1-025-01</v>
      </c>
    </row>
    <row r="293" spans="1:12" x14ac:dyDescent="0.2">
      <c r="A293" t="s">
        <v>29</v>
      </c>
      <c r="B293" s="1" t="s">
        <v>208</v>
      </c>
      <c r="C293" s="2">
        <v>1069.9553825502792</v>
      </c>
      <c r="D293">
        <v>1</v>
      </c>
      <c r="E293" t="str">
        <f t="shared" si="12"/>
        <v>025</v>
      </c>
      <c r="F293" t="str">
        <f t="shared" si="13"/>
        <v>1-025-01_1</v>
      </c>
      <c r="G293" s="2">
        <f t="shared" si="14"/>
        <v>1069.9553825502792</v>
      </c>
      <c r="H293" s="48">
        <f>IF(D293=1,VLOOKUP(B293,Uvazky!B:G,6,0),
IF(D293=2,VLOOKUP(B293,Uvazky!B:H,7,0),
IF(D293=3,VLOOKUP(B293,Uvazky!B:I,8,0),
"Nezdrav_Personal_Alebo_Nerelevant")))</f>
        <v>13</v>
      </c>
      <c r="I293">
        <f>VLOOKUP(B293,Uvazky!B:E,4,0)</f>
        <v>2</v>
      </c>
      <c r="J293" t="s">
        <v>88</v>
      </c>
      <c r="K293" t="str">
        <f>VLOOKUP(B293,Uvazky!B:D,3,0)</f>
        <v>OAIM</v>
      </c>
      <c r="L293" t="str">
        <f>VLOOKUP(B293,Uvazky!B:B,1,0)</f>
        <v>1-025-01</v>
      </c>
    </row>
    <row r="294" spans="1:12" x14ac:dyDescent="0.2">
      <c r="A294" t="s">
        <v>30</v>
      </c>
      <c r="B294" s="1" t="s">
        <v>208</v>
      </c>
      <c r="C294" s="2">
        <v>31.277259875948257</v>
      </c>
      <c r="D294">
        <v>3</v>
      </c>
      <c r="E294" t="str">
        <f t="shared" si="12"/>
        <v>025</v>
      </c>
      <c r="F294" t="str">
        <f t="shared" si="13"/>
        <v>1-025-01_3</v>
      </c>
      <c r="G294" s="2">
        <f t="shared" si="14"/>
        <v>31.277259875948257</v>
      </c>
      <c r="H294" s="48">
        <f>IF(D294=1,VLOOKUP(B294,Uvazky!B:G,6,0),
IF(D294=2,VLOOKUP(B294,Uvazky!B:H,7,0),
IF(D294=3,VLOOKUP(B294,Uvazky!B:I,8,0),
"Nezdrav_Personal_Alebo_Nerelevant")))</f>
        <v>11.5</v>
      </c>
      <c r="I294">
        <f>VLOOKUP(B294,Uvazky!B:E,4,0)</f>
        <v>2</v>
      </c>
      <c r="J294" t="s">
        <v>88</v>
      </c>
      <c r="K294" t="str">
        <f>VLOOKUP(B294,Uvazky!B:D,3,0)</f>
        <v>OAIM</v>
      </c>
      <c r="L294" t="str">
        <f>VLOOKUP(B294,Uvazky!B:B,1,0)</f>
        <v>1-025-01</v>
      </c>
    </row>
    <row r="295" spans="1:12" x14ac:dyDescent="0.2">
      <c r="A295" t="s">
        <v>31</v>
      </c>
      <c r="B295" s="1" t="s">
        <v>208</v>
      </c>
      <c r="C295" s="2">
        <v>1673.6237761269108</v>
      </c>
      <c r="D295">
        <v>2</v>
      </c>
      <c r="E295" t="str">
        <f t="shared" si="12"/>
        <v>025</v>
      </c>
      <c r="F295" t="str">
        <f t="shared" si="13"/>
        <v>1-025-01_2</v>
      </c>
      <c r="G295" s="2">
        <f t="shared" si="14"/>
        <v>1673.6237761269108</v>
      </c>
      <c r="H295" s="48">
        <f>IF(D295=1,VLOOKUP(B295,Uvazky!B:G,6,0),
IF(D295=2,VLOOKUP(B295,Uvazky!B:H,7,0),
IF(D295=3,VLOOKUP(B295,Uvazky!B:I,8,0),
"Nezdrav_Personal_Alebo_Nerelevant")))</f>
        <v>2.2000000000000002</v>
      </c>
      <c r="I295">
        <f>VLOOKUP(B295,Uvazky!B:E,4,0)</f>
        <v>2</v>
      </c>
      <c r="J295" t="s">
        <v>88</v>
      </c>
      <c r="K295" t="str">
        <f>VLOOKUP(B295,Uvazky!B:D,3,0)</f>
        <v>OAIM</v>
      </c>
      <c r="L295" t="str">
        <f>VLOOKUP(B295,Uvazky!B:B,1,0)</f>
        <v>1-025-01</v>
      </c>
    </row>
    <row r="296" spans="1:12" x14ac:dyDescent="0.2">
      <c r="A296" t="s">
        <v>32</v>
      </c>
      <c r="B296" s="1" t="s">
        <v>208</v>
      </c>
      <c r="C296" s="2">
        <v>1118.0779524773088</v>
      </c>
      <c r="D296">
        <v>1</v>
      </c>
      <c r="E296" t="str">
        <f t="shared" si="12"/>
        <v>025</v>
      </c>
      <c r="F296" t="str">
        <f t="shared" si="13"/>
        <v>1-025-01_1</v>
      </c>
      <c r="G296" s="2">
        <f t="shared" si="14"/>
        <v>1118.0779524773088</v>
      </c>
      <c r="H296" s="48">
        <f>IF(D296=1,VLOOKUP(B296,Uvazky!B:G,6,0),
IF(D296=2,VLOOKUP(B296,Uvazky!B:H,7,0),
IF(D296=3,VLOOKUP(B296,Uvazky!B:I,8,0),
"Nezdrav_Personal_Alebo_Nerelevant")))</f>
        <v>13</v>
      </c>
      <c r="I296">
        <f>VLOOKUP(B296,Uvazky!B:E,4,0)</f>
        <v>2</v>
      </c>
      <c r="J296" t="s">
        <v>88</v>
      </c>
      <c r="K296" t="str">
        <f>VLOOKUP(B296,Uvazky!B:D,3,0)</f>
        <v>OAIM</v>
      </c>
      <c r="L296" t="str">
        <f>VLOOKUP(B296,Uvazky!B:B,1,0)</f>
        <v>1-025-01</v>
      </c>
    </row>
    <row r="297" spans="1:12" x14ac:dyDescent="0.2">
      <c r="A297" t="s">
        <v>33</v>
      </c>
      <c r="B297" s="1" t="s">
        <v>208</v>
      </c>
      <c r="C297" s="2">
        <v>2374.0402125083874</v>
      </c>
      <c r="D297">
        <v>3</v>
      </c>
      <c r="E297" t="str">
        <f t="shared" si="12"/>
        <v>025</v>
      </c>
      <c r="F297" t="str">
        <f t="shared" si="13"/>
        <v>1-025-01_3</v>
      </c>
      <c r="G297" s="2">
        <f t="shared" si="14"/>
        <v>2374.0402125083874</v>
      </c>
      <c r="H297" s="48">
        <f>IF(D297=1,VLOOKUP(B297,Uvazky!B:G,6,0),
IF(D297=2,VLOOKUP(B297,Uvazky!B:H,7,0),
IF(D297=3,VLOOKUP(B297,Uvazky!B:I,8,0),
"Nezdrav_Personal_Alebo_Nerelevant")))</f>
        <v>11.5</v>
      </c>
      <c r="I297">
        <f>VLOOKUP(B297,Uvazky!B:E,4,0)</f>
        <v>2</v>
      </c>
      <c r="J297" t="s">
        <v>88</v>
      </c>
      <c r="K297" t="str">
        <f>VLOOKUP(B297,Uvazky!B:D,3,0)</f>
        <v>OAIM</v>
      </c>
      <c r="L297" t="str">
        <f>VLOOKUP(B297,Uvazky!B:B,1,0)</f>
        <v>1-025-01</v>
      </c>
    </row>
    <row r="298" spans="1:12" x14ac:dyDescent="0.2">
      <c r="A298" t="s">
        <v>34</v>
      </c>
      <c r="B298" s="1" t="s">
        <v>208</v>
      </c>
      <c r="C298" s="2">
        <v>4189.648776013436</v>
      </c>
      <c r="D298">
        <v>2</v>
      </c>
      <c r="E298" t="str">
        <f t="shared" si="12"/>
        <v>025</v>
      </c>
      <c r="F298" t="str">
        <f t="shared" si="13"/>
        <v>1-025-01_2</v>
      </c>
      <c r="G298" s="2">
        <f t="shared" si="14"/>
        <v>4189.648776013436</v>
      </c>
      <c r="H298" s="48">
        <f>IF(D298=1,VLOOKUP(B298,Uvazky!B:G,6,0),
IF(D298=2,VLOOKUP(B298,Uvazky!B:H,7,0),
IF(D298=3,VLOOKUP(B298,Uvazky!B:I,8,0),
"Nezdrav_Personal_Alebo_Nerelevant")))</f>
        <v>2.2000000000000002</v>
      </c>
      <c r="I298">
        <f>VLOOKUP(B298,Uvazky!B:E,4,0)</f>
        <v>2</v>
      </c>
      <c r="J298" t="s">
        <v>88</v>
      </c>
      <c r="K298" t="str">
        <f>VLOOKUP(B298,Uvazky!B:D,3,0)</f>
        <v>OAIM</v>
      </c>
      <c r="L298" t="str">
        <f>VLOOKUP(B298,Uvazky!B:B,1,0)</f>
        <v>1-025-01</v>
      </c>
    </row>
    <row r="299" spans="1:12" x14ac:dyDescent="0.2">
      <c r="A299" t="s">
        <v>35</v>
      </c>
      <c r="B299" s="1" t="s">
        <v>208</v>
      </c>
      <c r="C299" s="2">
        <v>820.26125824717678</v>
      </c>
      <c r="D299">
        <v>1</v>
      </c>
      <c r="E299" t="str">
        <f t="shared" si="12"/>
        <v>025</v>
      </c>
      <c r="F299" t="str">
        <f t="shared" si="13"/>
        <v>1-025-01_1</v>
      </c>
      <c r="G299" s="2">
        <f t="shared" si="14"/>
        <v>820.26125824717678</v>
      </c>
      <c r="H299" s="48">
        <f>IF(D299=1,VLOOKUP(B299,Uvazky!B:G,6,0),
IF(D299=2,VLOOKUP(B299,Uvazky!B:H,7,0),
IF(D299=3,VLOOKUP(B299,Uvazky!B:I,8,0),
"Nezdrav_Personal_Alebo_Nerelevant")))</f>
        <v>13</v>
      </c>
      <c r="I299">
        <f>VLOOKUP(B299,Uvazky!B:E,4,0)</f>
        <v>2</v>
      </c>
      <c r="J299" t="s">
        <v>88</v>
      </c>
      <c r="K299" t="str">
        <f>VLOOKUP(B299,Uvazky!B:D,3,0)</f>
        <v>OAIM</v>
      </c>
      <c r="L299" t="str">
        <f>VLOOKUP(B299,Uvazky!B:B,1,0)</f>
        <v>1-025-01</v>
      </c>
    </row>
    <row r="300" spans="1:12" x14ac:dyDescent="0.2">
      <c r="A300" t="s">
        <v>36</v>
      </c>
      <c r="B300" s="1" t="s">
        <v>208</v>
      </c>
      <c r="C300" s="2">
        <v>305.58957690621446</v>
      </c>
      <c r="D300">
        <v>3</v>
      </c>
      <c r="E300" t="str">
        <f t="shared" si="12"/>
        <v>025</v>
      </c>
      <c r="F300" t="str">
        <f t="shared" si="13"/>
        <v>1-025-01_3</v>
      </c>
      <c r="G300" s="2">
        <f t="shared" si="14"/>
        <v>305.58957690621446</v>
      </c>
      <c r="H300" s="48">
        <f>IF(D300=1,VLOOKUP(B300,Uvazky!B:G,6,0),
IF(D300=2,VLOOKUP(B300,Uvazky!B:H,7,0),
IF(D300=3,VLOOKUP(B300,Uvazky!B:I,8,0),
"Nezdrav_Personal_Alebo_Nerelevant")))</f>
        <v>11.5</v>
      </c>
      <c r="I300">
        <f>VLOOKUP(B300,Uvazky!B:E,4,0)</f>
        <v>2</v>
      </c>
      <c r="J300" t="s">
        <v>88</v>
      </c>
      <c r="K300" t="str">
        <f>VLOOKUP(B300,Uvazky!B:D,3,0)</f>
        <v>OAIM</v>
      </c>
      <c r="L300" t="str">
        <f>VLOOKUP(B300,Uvazky!B:B,1,0)</f>
        <v>1-025-01</v>
      </c>
    </row>
    <row r="301" spans="1:12" x14ac:dyDescent="0.2">
      <c r="A301" t="s">
        <v>37</v>
      </c>
      <c r="B301" s="1" t="s">
        <v>208</v>
      </c>
      <c r="C301" s="2">
        <v>6563.793391628682</v>
      </c>
      <c r="D301">
        <v>2</v>
      </c>
      <c r="E301" t="str">
        <f t="shared" si="12"/>
        <v>025</v>
      </c>
      <c r="F301" t="str">
        <f t="shared" si="13"/>
        <v>1-025-01_2</v>
      </c>
      <c r="G301" s="2">
        <f t="shared" si="14"/>
        <v>6563.793391628682</v>
      </c>
      <c r="H301" s="48">
        <f>IF(D301=1,VLOOKUP(B301,Uvazky!B:G,6,0),
IF(D301=2,VLOOKUP(B301,Uvazky!B:H,7,0),
IF(D301=3,VLOOKUP(B301,Uvazky!B:I,8,0),
"Nezdrav_Personal_Alebo_Nerelevant")))</f>
        <v>2.2000000000000002</v>
      </c>
      <c r="I301">
        <f>VLOOKUP(B301,Uvazky!B:E,4,0)</f>
        <v>2</v>
      </c>
      <c r="J301" t="s">
        <v>88</v>
      </c>
      <c r="K301" t="str">
        <f>VLOOKUP(B301,Uvazky!B:D,3,0)</f>
        <v>OAIM</v>
      </c>
      <c r="L301" t="str">
        <f>VLOOKUP(B301,Uvazky!B:B,1,0)</f>
        <v>1-025-01</v>
      </c>
    </row>
    <row r="302" spans="1:12" x14ac:dyDescent="0.2">
      <c r="A302" t="s">
        <v>38</v>
      </c>
      <c r="B302" s="1" t="s">
        <v>208</v>
      </c>
      <c r="C302" s="2">
        <v>91.88527084725574</v>
      </c>
      <c r="D302">
        <v>1</v>
      </c>
      <c r="E302" t="str">
        <f t="shared" si="12"/>
        <v>025</v>
      </c>
      <c r="F302" t="str">
        <f t="shared" si="13"/>
        <v>1-025-01_1</v>
      </c>
      <c r="G302" s="2">
        <f t="shared" si="14"/>
        <v>91.88527084725574</v>
      </c>
      <c r="H302" s="48">
        <f>IF(D302=1,VLOOKUP(B302,Uvazky!B:G,6,0),
IF(D302=2,VLOOKUP(B302,Uvazky!B:H,7,0),
IF(D302=3,VLOOKUP(B302,Uvazky!B:I,8,0),
"Nezdrav_Personal_Alebo_Nerelevant")))</f>
        <v>13</v>
      </c>
      <c r="I302">
        <f>VLOOKUP(B302,Uvazky!B:E,4,0)</f>
        <v>2</v>
      </c>
      <c r="J302" t="s">
        <v>88</v>
      </c>
      <c r="K302" t="str">
        <f>VLOOKUP(B302,Uvazky!B:D,3,0)</f>
        <v>OAIM</v>
      </c>
      <c r="L302" t="str">
        <f>VLOOKUP(B302,Uvazky!B:B,1,0)</f>
        <v>1-025-01</v>
      </c>
    </row>
    <row r="303" spans="1:12" x14ac:dyDescent="0.2">
      <c r="A303" t="s">
        <v>39</v>
      </c>
      <c r="B303" s="1" t="s">
        <v>208</v>
      </c>
      <c r="C303" s="2">
        <v>1300.1666532710094</v>
      </c>
      <c r="D303">
        <v>1</v>
      </c>
      <c r="E303" t="str">
        <f t="shared" si="12"/>
        <v>025</v>
      </c>
      <c r="F303" t="str">
        <f t="shared" si="13"/>
        <v>1-025-01_1</v>
      </c>
      <c r="G303" s="2">
        <f t="shared" si="14"/>
        <v>1300.1666532710094</v>
      </c>
      <c r="H303" s="48">
        <f>IF(D303=1,VLOOKUP(B303,Uvazky!B:G,6,0),
IF(D303=2,VLOOKUP(B303,Uvazky!B:H,7,0),
IF(D303=3,VLOOKUP(B303,Uvazky!B:I,8,0),
"Nezdrav_Personal_Alebo_Nerelevant")))</f>
        <v>13</v>
      </c>
      <c r="I303">
        <f>VLOOKUP(B303,Uvazky!B:E,4,0)</f>
        <v>2</v>
      </c>
      <c r="J303" t="s">
        <v>88</v>
      </c>
      <c r="K303" t="str">
        <f>VLOOKUP(B303,Uvazky!B:D,3,0)</f>
        <v>OAIM</v>
      </c>
      <c r="L303" t="str">
        <f>VLOOKUP(B303,Uvazky!B:B,1,0)</f>
        <v>1-025-01</v>
      </c>
    </row>
    <row r="304" spans="1:12" x14ac:dyDescent="0.2">
      <c r="A304" t="s">
        <v>40</v>
      </c>
      <c r="B304" s="1" t="s">
        <v>208</v>
      </c>
      <c r="C304" s="2">
        <v>10.82214816602254</v>
      </c>
      <c r="D304">
        <v>3</v>
      </c>
      <c r="E304" t="str">
        <f t="shared" si="12"/>
        <v>025</v>
      </c>
      <c r="F304" t="str">
        <f t="shared" si="13"/>
        <v>1-025-01_3</v>
      </c>
      <c r="G304" s="2">
        <f t="shared" si="14"/>
        <v>10.82214816602254</v>
      </c>
      <c r="H304" s="48">
        <f>IF(D304=1,VLOOKUP(B304,Uvazky!B:G,6,0),
IF(D304=2,VLOOKUP(B304,Uvazky!B:H,7,0),
IF(D304=3,VLOOKUP(B304,Uvazky!B:I,8,0),
"Nezdrav_Personal_Alebo_Nerelevant")))</f>
        <v>11.5</v>
      </c>
      <c r="I304">
        <f>VLOOKUP(B304,Uvazky!B:E,4,0)</f>
        <v>2</v>
      </c>
      <c r="J304" t="s">
        <v>88</v>
      </c>
      <c r="K304" t="str">
        <f>VLOOKUP(B304,Uvazky!B:D,3,0)</f>
        <v>OAIM</v>
      </c>
      <c r="L304" t="str">
        <f>VLOOKUP(B304,Uvazky!B:B,1,0)</f>
        <v>1-025-01</v>
      </c>
    </row>
    <row r="305" spans="1:12" x14ac:dyDescent="0.2">
      <c r="A305" t="s">
        <v>41</v>
      </c>
      <c r="B305" s="1" t="s">
        <v>208</v>
      </c>
      <c r="C305" s="2">
        <v>2143.6039251461198</v>
      </c>
      <c r="D305">
        <v>2</v>
      </c>
      <c r="E305" t="str">
        <f t="shared" si="12"/>
        <v>025</v>
      </c>
      <c r="F305" t="str">
        <f t="shared" si="13"/>
        <v>1-025-01_2</v>
      </c>
      <c r="G305" s="2">
        <f t="shared" si="14"/>
        <v>2143.6039251461198</v>
      </c>
      <c r="H305" s="48">
        <f>IF(D305=1,VLOOKUP(B305,Uvazky!B:G,6,0),
IF(D305=2,VLOOKUP(B305,Uvazky!B:H,7,0),
IF(D305=3,VLOOKUP(B305,Uvazky!B:I,8,0),
"Nezdrav_Personal_Alebo_Nerelevant")))</f>
        <v>2.2000000000000002</v>
      </c>
      <c r="I305">
        <f>VLOOKUP(B305,Uvazky!B:E,4,0)</f>
        <v>2</v>
      </c>
      <c r="J305" t="s">
        <v>88</v>
      </c>
      <c r="K305" t="str">
        <f>VLOOKUP(B305,Uvazky!B:D,3,0)</f>
        <v>OAIM</v>
      </c>
      <c r="L305" t="str">
        <f>VLOOKUP(B305,Uvazky!B:B,1,0)</f>
        <v>1-025-01</v>
      </c>
    </row>
    <row r="306" spans="1:12" x14ac:dyDescent="0.2">
      <c r="A306" t="s">
        <v>4</v>
      </c>
      <c r="B306" s="1" t="s">
        <v>186</v>
      </c>
      <c r="C306" s="2">
        <v>43.088263585780531</v>
      </c>
      <c r="D306">
        <v>1</v>
      </c>
      <c r="E306" t="str">
        <f t="shared" si="12"/>
        <v>001</v>
      </c>
      <c r="F306" t="str">
        <f t="shared" si="13"/>
        <v>2-001-84_1</v>
      </c>
      <c r="G306" s="2">
        <f t="shared" si="14"/>
        <v>43.088263585780531</v>
      </c>
      <c r="H306" s="48">
        <f>IF(D306=1,VLOOKUP(B306,Uvazky!B:G,6,0),
IF(D306=2,VLOOKUP(B306,Uvazky!B:H,7,0),
IF(D306=3,VLOOKUP(B306,Uvazky!B:I,8,0),
"Nezdrav_Personal_Alebo_Nerelevant")))</f>
        <v>0.7</v>
      </c>
      <c r="I306">
        <f>VLOOKUP(B306,Uvazky!B:E,4,0)</f>
        <v>9</v>
      </c>
      <c r="J306" t="s">
        <v>88</v>
      </c>
      <c r="K306" t="str">
        <f>VLOOKUP(B306,Uvazky!B:D,3,0)</f>
        <v>Interná ambulancia</v>
      </c>
      <c r="L306" t="str">
        <f>VLOOKUP(B306,Uvazky!B:B,1,0)</f>
        <v>2-001-84</v>
      </c>
    </row>
    <row r="307" spans="1:12" x14ac:dyDescent="0.2">
      <c r="A307" t="s">
        <v>5</v>
      </c>
      <c r="B307" s="1" t="s">
        <v>186</v>
      </c>
      <c r="C307" s="2">
        <v>6986.0579165178951</v>
      </c>
      <c r="D307">
        <v>1</v>
      </c>
      <c r="E307" t="str">
        <f t="shared" si="12"/>
        <v>001</v>
      </c>
      <c r="F307" t="str">
        <f t="shared" si="13"/>
        <v>2-001-84_1</v>
      </c>
      <c r="G307" s="2">
        <f t="shared" si="14"/>
        <v>6986.0579165178951</v>
      </c>
      <c r="H307" s="48">
        <f>IF(D307=1,VLOOKUP(B307,Uvazky!B:G,6,0),
IF(D307=2,VLOOKUP(B307,Uvazky!B:H,7,0),
IF(D307=3,VLOOKUP(B307,Uvazky!B:I,8,0),
"Nezdrav_Personal_Alebo_Nerelevant")))</f>
        <v>0.7</v>
      </c>
      <c r="I307">
        <f>VLOOKUP(B307,Uvazky!B:E,4,0)</f>
        <v>9</v>
      </c>
      <c r="J307" t="s">
        <v>88</v>
      </c>
      <c r="K307" t="str">
        <f>VLOOKUP(B307,Uvazky!B:D,3,0)</f>
        <v>Interná ambulancia</v>
      </c>
      <c r="L307" t="str">
        <f>VLOOKUP(B307,Uvazky!B:B,1,0)</f>
        <v>2-001-84</v>
      </c>
    </row>
    <row r="308" spans="1:12" x14ac:dyDescent="0.2">
      <c r="A308" t="s">
        <v>6</v>
      </c>
      <c r="B308" s="1" t="s">
        <v>186</v>
      </c>
      <c r="C308" s="2">
        <v>40.664595142430457</v>
      </c>
      <c r="D308">
        <v>3</v>
      </c>
      <c r="E308" t="str">
        <f t="shared" si="12"/>
        <v>001</v>
      </c>
      <c r="F308" t="str">
        <f t="shared" si="13"/>
        <v>2-001-84_3</v>
      </c>
      <c r="G308" s="2">
        <f t="shared" si="14"/>
        <v>40.664595142430457</v>
      </c>
      <c r="H308" s="48">
        <f>IF(D308=1,VLOOKUP(B308,Uvazky!B:G,6,0),
IF(D308=2,VLOOKUP(B308,Uvazky!B:H,7,0),
IF(D308=3,VLOOKUP(B308,Uvazky!B:I,8,0),
"Nezdrav_Personal_Alebo_Nerelevant")))</f>
        <v>0.15</v>
      </c>
      <c r="I308">
        <f>VLOOKUP(B308,Uvazky!B:E,4,0)</f>
        <v>9</v>
      </c>
      <c r="J308" t="s">
        <v>88</v>
      </c>
      <c r="K308" t="str">
        <f>VLOOKUP(B308,Uvazky!B:D,3,0)</f>
        <v>Interná ambulancia</v>
      </c>
      <c r="L308" t="str">
        <f>VLOOKUP(B308,Uvazky!B:B,1,0)</f>
        <v>2-001-84</v>
      </c>
    </row>
    <row r="309" spans="1:12" x14ac:dyDescent="0.2">
      <c r="A309" t="s">
        <v>7</v>
      </c>
      <c r="B309" s="1" t="s">
        <v>186</v>
      </c>
      <c r="C309" s="2">
        <v>59.606660619612903</v>
      </c>
      <c r="D309">
        <v>2</v>
      </c>
      <c r="E309" t="str">
        <f t="shared" si="12"/>
        <v>001</v>
      </c>
      <c r="F309" t="str">
        <f t="shared" si="13"/>
        <v>2-001-84_2</v>
      </c>
      <c r="G309" s="2">
        <f t="shared" si="14"/>
        <v>59.606660619612903</v>
      </c>
      <c r="H309" s="48">
        <f>IF(D309=1,VLOOKUP(B309,Uvazky!B:G,6,0),
IF(D309=2,VLOOKUP(B309,Uvazky!B:H,7,0),
IF(D309=3,VLOOKUP(B309,Uvazky!B:I,8,0),
"Nezdrav_Personal_Alebo_Nerelevant")))</f>
        <v>0.3</v>
      </c>
      <c r="I309">
        <f>VLOOKUP(B309,Uvazky!B:E,4,0)</f>
        <v>9</v>
      </c>
      <c r="J309" t="s">
        <v>88</v>
      </c>
      <c r="K309" t="str">
        <f>VLOOKUP(B309,Uvazky!B:D,3,0)</f>
        <v>Interná ambulancia</v>
      </c>
      <c r="L309" t="str">
        <f>VLOOKUP(B309,Uvazky!B:B,1,0)</f>
        <v>2-001-84</v>
      </c>
    </row>
    <row r="310" spans="1:12" x14ac:dyDescent="0.2">
      <c r="A310" t="s">
        <v>8</v>
      </c>
      <c r="B310" s="1" t="s">
        <v>186</v>
      </c>
      <c r="C310" s="2">
        <v>55.669267603046272</v>
      </c>
      <c r="D310">
        <v>1</v>
      </c>
      <c r="E310" t="str">
        <f t="shared" si="12"/>
        <v>001</v>
      </c>
      <c r="F310" t="str">
        <f t="shared" si="13"/>
        <v>2-001-84_1</v>
      </c>
      <c r="G310" s="2">
        <f t="shared" si="14"/>
        <v>55.669267603046272</v>
      </c>
      <c r="H310" s="48">
        <f>IF(D310=1,VLOOKUP(B310,Uvazky!B:G,6,0),
IF(D310=2,VLOOKUP(B310,Uvazky!B:H,7,0),
IF(D310=3,VLOOKUP(B310,Uvazky!B:I,8,0),
"Nezdrav_Personal_Alebo_Nerelevant")))</f>
        <v>0.7</v>
      </c>
      <c r="I310">
        <f>VLOOKUP(B310,Uvazky!B:E,4,0)</f>
        <v>9</v>
      </c>
      <c r="J310" t="s">
        <v>88</v>
      </c>
      <c r="K310" t="str">
        <f>VLOOKUP(B310,Uvazky!B:D,3,0)</f>
        <v>Interná ambulancia</v>
      </c>
      <c r="L310" t="str">
        <f>VLOOKUP(B310,Uvazky!B:B,1,0)</f>
        <v>2-001-84</v>
      </c>
    </row>
    <row r="311" spans="1:12" x14ac:dyDescent="0.2">
      <c r="A311" t="s">
        <v>9</v>
      </c>
      <c r="B311" s="1" t="s">
        <v>186</v>
      </c>
      <c r="C311" s="2">
        <v>0.68667460709294148</v>
      </c>
      <c r="D311">
        <v>3</v>
      </c>
      <c r="E311" t="str">
        <f t="shared" si="12"/>
        <v>001</v>
      </c>
      <c r="F311" t="str">
        <f t="shared" si="13"/>
        <v>2-001-84_3</v>
      </c>
      <c r="G311" s="2">
        <f t="shared" si="14"/>
        <v>0.68667460709294148</v>
      </c>
      <c r="H311" s="48">
        <f>IF(D311=1,VLOOKUP(B311,Uvazky!B:G,6,0),
IF(D311=2,VLOOKUP(B311,Uvazky!B:H,7,0),
IF(D311=3,VLOOKUP(B311,Uvazky!B:I,8,0),
"Nezdrav_Personal_Alebo_Nerelevant")))</f>
        <v>0.15</v>
      </c>
      <c r="I311">
        <f>VLOOKUP(B311,Uvazky!B:E,4,0)</f>
        <v>9</v>
      </c>
      <c r="J311" t="s">
        <v>88</v>
      </c>
      <c r="K311" t="str">
        <f>VLOOKUP(B311,Uvazky!B:D,3,0)</f>
        <v>Interná ambulancia</v>
      </c>
      <c r="L311" t="str">
        <f>VLOOKUP(B311,Uvazky!B:B,1,0)</f>
        <v>2-001-84</v>
      </c>
    </row>
    <row r="312" spans="1:12" x14ac:dyDescent="0.2">
      <c r="A312" t="s">
        <v>10</v>
      </c>
      <c r="B312" s="1" t="s">
        <v>186</v>
      </c>
      <c r="C312" s="2">
        <v>12.734056857538487</v>
      </c>
      <c r="D312">
        <v>2</v>
      </c>
      <c r="E312" t="str">
        <f t="shared" si="12"/>
        <v>001</v>
      </c>
      <c r="F312" t="str">
        <f t="shared" si="13"/>
        <v>2-001-84_2</v>
      </c>
      <c r="G312" s="2">
        <f t="shared" si="14"/>
        <v>12.734056857538487</v>
      </c>
      <c r="H312" s="48">
        <f>IF(D312=1,VLOOKUP(B312,Uvazky!B:G,6,0),
IF(D312=2,VLOOKUP(B312,Uvazky!B:H,7,0),
IF(D312=3,VLOOKUP(B312,Uvazky!B:I,8,0),
"Nezdrav_Personal_Alebo_Nerelevant")))</f>
        <v>0.3</v>
      </c>
      <c r="I312">
        <f>VLOOKUP(B312,Uvazky!B:E,4,0)</f>
        <v>9</v>
      </c>
      <c r="J312" t="s">
        <v>88</v>
      </c>
      <c r="K312" t="str">
        <f>VLOOKUP(B312,Uvazky!B:D,3,0)</f>
        <v>Interná ambulancia</v>
      </c>
      <c r="L312" t="str">
        <f>VLOOKUP(B312,Uvazky!B:B,1,0)</f>
        <v>2-001-84</v>
      </c>
    </row>
    <row r="313" spans="1:12" x14ac:dyDescent="0.2">
      <c r="A313" t="s">
        <v>11</v>
      </c>
      <c r="B313" s="1" t="s">
        <v>186</v>
      </c>
      <c r="C313" s="2">
        <v>257.94144078918413</v>
      </c>
      <c r="D313">
        <v>1</v>
      </c>
      <c r="E313" t="str">
        <f t="shared" si="12"/>
        <v>001</v>
      </c>
      <c r="F313" t="str">
        <f t="shared" si="13"/>
        <v>2-001-84_1</v>
      </c>
      <c r="G313" s="2">
        <f t="shared" si="14"/>
        <v>257.94144078918413</v>
      </c>
      <c r="H313" s="48">
        <f>IF(D313=1,VLOOKUP(B313,Uvazky!B:G,6,0),
IF(D313=2,VLOOKUP(B313,Uvazky!B:H,7,0),
IF(D313=3,VLOOKUP(B313,Uvazky!B:I,8,0),
"Nezdrav_Personal_Alebo_Nerelevant")))</f>
        <v>0.7</v>
      </c>
      <c r="I313">
        <f>VLOOKUP(B313,Uvazky!B:E,4,0)</f>
        <v>9</v>
      </c>
      <c r="J313" t="s">
        <v>88</v>
      </c>
      <c r="K313" t="str">
        <f>VLOOKUP(B313,Uvazky!B:D,3,0)</f>
        <v>Interná ambulancia</v>
      </c>
      <c r="L313" t="str">
        <f>VLOOKUP(B313,Uvazky!B:B,1,0)</f>
        <v>2-001-84</v>
      </c>
    </row>
    <row r="314" spans="1:12" x14ac:dyDescent="0.2">
      <c r="A314" t="s">
        <v>12</v>
      </c>
      <c r="B314" s="1" t="s">
        <v>186</v>
      </c>
      <c r="C314" s="2">
        <v>0.40785013655651375</v>
      </c>
      <c r="D314">
        <v>3</v>
      </c>
      <c r="E314" t="str">
        <f t="shared" si="12"/>
        <v>001</v>
      </c>
      <c r="F314" t="str">
        <f t="shared" si="13"/>
        <v>2-001-84_3</v>
      </c>
      <c r="G314" s="2">
        <f t="shared" si="14"/>
        <v>0.40785013655651375</v>
      </c>
      <c r="H314" s="48">
        <f>IF(D314=1,VLOOKUP(B314,Uvazky!B:G,6,0),
IF(D314=2,VLOOKUP(B314,Uvazky!B:H,7,0),
IF(D314=3,VLOOKUP(B314,Uvazky!B:I,8,0),
"Nezdrav_Personal_Alebo_Nerelevant")))</f>
        <v>0.15</v>
      </c>
      <c r="I314">
        <f>VLOOKUP(B314,Uvazky!B:E,4,0)</f>
        <v>9</v>
      </c>
      <c r="J314" t="s">
        <v>88</v>
      </c>
      <c r="K314" t="str">
        <f>VLOOKUP(B314,Uvazky!B:D,3,0)</f>
        <v>Interná ambulancia</v>
      </c>
      <c r="L314" t="str">
        <f>VLOOKUP(B314,Uvazky!B:B,1,0)</f>
        <v>2-001-84</v>
      </c>
    </row>
    <row r="315" spans="1:12" x14ac:dyDescent="0.2">
      <c r="A315" t="s">
        <v>13</v>
      </c>
      <c r="B315" s="1" t="s">
        <v>186</v>
      </c>
      <c r="C315" s="2">
        <v>5.3136261250840535</v>
      </c>
      <c r="D315">
        <v>2</v>
      </c>
      <c r="E315" t="str">
        <f t="shared" si="12"/>
        <v>001</v>
      </c>
      <c r="F315" t="str">
        <f t="shared" si="13"/>
        <v>2-001-84_2</v>
      </c>
      <c r="G315" s="2">
        <f t="shared" si="14"/>
        <v>5.3136261250840535</v>
      </c>
      <c r="H315" s="48">
        <f>IF(D315=1,VLOOKUP(B315,Uvazky!B:G,6,0),
IF(D315=2,VLOOKUP(B315,Uvazky!B:H,7,0),
IF(D315=3,VLOOKUP(B315,Uvazky!B:I,8,0),
"Nezdrav_Personal_Alebo_Nerelevant")))</f>
        <v>0.3</v>
      </c>
      <c r="I315">
        <f>VLOOKUP(B315,Uvazky!B:E,4,0)</f>
        <v>9</v>
      </c>
      <c r="J315" t="s">
        <v>88</v>
      </c>
      <c r="K315" t="str">
        <f>VLOOKUP(B315,Uvazky!B:D,3,0)</f>
        <v>Interná ambulancia</v>
      </c>
      <c r="L315" t="str">
        <f>VLOOKUP(B315,Uvazky!B:B,1,0)</f>
        <v>2-001-84</v>
      </c>
    </row>
    <row r="316" spans="1:12" x14ac:dyDescent="0.2">
      <c r="A316" t="s">
        <v>14</v>
      </c>
      <c r="B316" s="1" t="s">
        <v>186</v>
      </c>
      <c r="C316" s="2">
        <v>2840.4277000180141</v>
      </c>
      <c r="D316">
        <v>1</v>
      </c>
      <c r="E316" t="str">
        <f t="shared" si="12"/>
        <v>001</v>
      </c>
      <c r="F316" t="str">
        <f t="shared" si="13"/>
        <v>2-001-84_1</v>
      </c>
      <c r="G316" s="2">
        <f t="shared" si="14"/>
        <v>2840.4277000180141</v>
      </c>
      <c r="H316" s="48">
        <f>IF(D316=1,VLOOKUP(B316,Uvazky!B:G,6,0),
IF(D316=2,VLOOKUP(B316,Uvazky!B:H,7,0),
IF(D316=3,VLOOKUP(B316,Uvazky!B:I,8,0),
"Nezdrav_Personal_Alebo_Nerelevant")))</f>
        <v>0.7</v>
      </c>
      <c r="I316">
        <f>VLOOKUP(B316,Uvazky!B:E,4,0)</f>
        <v>9</v>
      </c>
      <c r="J316" t="s">
        <v>88</v>
      </c>
      <c r="K316" t="str">
        <f>VLOOKUP(B316,Uvazky!B:D,3,0)</f>
        <v>Interná ambulancia</v>
      </c>
      <c r="L316" t="str">
        <f>VLOOKUP(B316,Uvazky!B:B,1,0)</f>
        <v>2-001-84</v>
      </c>
    </row>
    <row r="317" spans="1:12" x14ac:dyDescent="0.2">
      <c r="A317" t="s">
        <v>15</v>
      </c>
      <c r="B317" s="1" t="s">
        <v>186</v>
      </c>
      <c r="C317" s="2">
        <v>2.1022024789160221</v>
      </c>
      <c r="D317">
        <v>3</v>
      </c>
      <c r="E317" t="str">
        <f t="shared" si="12"/>
        <v>001</v>
      </c>
      <c r="F317" t="str">
        <f t="shared" si="13"/>
        <v>2-001-84_3</v>
      </c>
      <c r="G317" s="2">
        <f t="shared" si="14"/>
        <v>2.1022024789160221</v>
      </c>
      <c r="H317" s="48">
        <f>IF(D317=1,VLOOKUP(B317,Uvazky!B:G,6,0),
IF(D317=2,VLOOKUP(B317,Uvazky!B:H,7,0),
IF(D317=3,VLOOKUP(B317,Uvazky!B:I,8,0),
"Nezdrav_Personal_Alebo_Nerelevant")))</f>
        <v>0.15</v>
      </c>
      <c r="I317">
        <f>VLOOKUP(B317,Uvazky!B:E,4,0)</f>
        <v>9</v>
      </c>
      <c r="J317" t="s">
        <v>88</v>
      </c>
      <c r="K317" t="str">
        <f>VLOOKUP(B317,Uvazky!B:D,3,0)</f>
        <v>Interná ambulancia</v>
      </c>
      <c r="L317" t="str">
        <f>VLOOKUP(B317,Uvazky!B:B,1,0)</f>
        <v>2-001-84</v>
      </c>
    </row>
    <row r="318" spans="1:12" x14ac:dyDescent="0.2">
      <c r="A318" t="s">
        <v>16</v>
      </c>
      <c r="B318" s="1" t="s">
        <v>186</v>
      </c>
      <c r="C318" s="2">
        <v>36.95660702751271</v>
      </c>
      <c r="D318">
        <v>2</v>
      </c>
      <c r="E318" t="str">
        <f t="shared" si="12"/>
        <v>001</v>
      </c>
      <c r="F318" t="str">
        <f t="shared" si="13"/>
        <v>2-001-84_2</v>
      </c>
      <c r="G318" s="2">
        <f t="shared" si="14"/>
        <v>36.95660702751271</v>
      </c>
      <c r="H318" s="48">
        <f>IF(D318=1,VLOOKUP(B318,Uvazky!B:G,6,0),
IF(D318=2,VLOOKUP(B318,Uvazky!B:H,7,0),
IF(D318=3,VLOOKUP(B318,Uvazky!B:I,8,0),
"Nezdrav_Personal_Alebo_Nerelevant")))</f>
        <v>0.3</v>
      </c>
      <c r="I318">
        <f>VLOOKUP(B318,Uvazky!B:E,4,0)</f>
        <v>9</v>
      </c>
      <c r="J318" t="s">
        <v>88</v>
      </c>
      <c r="K318" t="str">
        <f>VLOOKUP(B318,Uvazky!B:D,3,0)</f>
        <v>Interná ambulancia</v>
      </c>
      <c r="L318" t="str">
        <f>VLOOKUP(B318,Uvazky!B:B,1,0)</f>
        <v>2-001-84</v>
      </c>
    </row>
    <row r="319" spans="1:12" x14ac:dyDescent="0.2">
      <c r="A319" t="s">
        <v>17</v>
      </c>
      <c r="B319" s="1" t="s">
        <v>186</v>
      </c>
      <c r="C319" s="2">
        <v>2.5191648431902007</v>
      </c>
      <c r="D319">
        <v>1</v>
      </c>
      <c r="E319" t="str">
        <f t="shared" si="12"/>
        <v>001</v>
      </c>
      <c r="F319" t="str">
        <f t="shared" si="13"/>
        <v>2-001-84_1</v>
      </c>
      <c r="G319" s="2">
        <f t="shared" si="14"/>
        <v>2.5191648431902007</v>
      </c>
      <c r="H319" s="48">
        <f>IF(D319=1,VLOOKUP(B319,Uvazky!B:G,6,0),
IF(D319=2,VLOOKUP(B319,Uvazky!B:H,7,0),
IF(D319=3,VLOOKUP(B319,Uvazky!B:I,8,0),
"Nezdrav_Personal_Alebo_Nerelevant")))</f>
        <v>0.7</v>
      </c>
      <c r="I319">
        <f>VLOOKUP(B319,Uvazky!B:E,4,0)</f>
        <v>9</v>
      </c>
      <c r="J319" t="s">
        <v>88</v>
      </c>
      <c r="K319" t="str">
        <f>VLOOKUP(B319,Uvazky!B:D,3,0)</f>
        <v>Interná ambulancia</v>
      </c>
      <c r="L319" t="str">
        <f>VLOOKUP(B319,Uvazky!B:B,1,0)</f>
        <v>2-001-84</v>
      </c>
    </row>
    <row r="320" spans="1:12" x14ac:dyDescent="0.2">
      <c r="A320" t="s">
        <v>18</v>
      </c>
      <c r="B320" s="1" t="s">
        <v>186</v>
      </c>
      <c r="C320" s="2">
        <v>0.18023376037621638</v>
      </c>
      <c r="D320">
        <v>3</v>
      </c>
      <c r="E320" t="str">
        <f t="shared" si="12"/>
        <v>001</v>
      </c>
      <c r="F320" t="str">
        <f t="shared" si="13"/>
        <v>2-001-84_3</v>
      </c>
      <c r="G320" s="2">
        <f t="shared" si="14"/>
        <v>0.18023376037621638</v>
      </c>
      <c r="H320" s="48">
        <f>IF(D320=1,VLOOKUP(B320,Uvazky!B:G,6,0),
IF(D320=2,VLOOKUP(B320,Uvazky!B:H,7,0),
IF(D320=3,VLOOKUP(B320,Uvazky!B:I,8,0),
"Nezdrav_Personal_Alebo_Nerelevant")))</f>
        <v>0.15</v>
      </c>
      <c r="I320">
        <f>VLOOKUP(B320,Uvazky!B:E,4,0)</f>
        <v>9</v>
      </c>
      <c r="J320" t="s">
        <v>88</v>
      </c>
      <c r="K320" t="str">
        <f>VLOOKUP(B320,Uvazky!B:D,3,0)</f>
        <v>Interná ambulancia</v>
      </c>
      <c r="L320" t="str">
        <f>VLOOKUP(B320,Uvazky!B:B,1,0)</f>
        <v>2-001-84</v>
      </c>
    </row>
    <row r="321" spans="1:12" x14ac:dyDescent="0.2">
      <c r="A321" t="s">
        <v>19</v>
      </c>
      <c r="B321" s="1" t="s">
        <v>186</v>
      </c>
      <c r="C321" s="2">
        <v>1.7629658948358453</v>
      </c>
      <c r="D321">
        <v>2</v>
      </c>
      <c r="E321" t="str">
        <f t="shared" si="12"/>
        <v>001</v>
      </c>
      <c r="F321" t="str">
        <f t="shared" si="13"/>
        <v>2-001-84_2</v>
      </c>
      <c r="G321" s="2">
        <f t="shared" si="14"/>
        <v>1.7629658948358453</v>
      </c>
      <c r="H321" s="48">
        <f>IF(D321=1,VLOOKUP(B321,Uvazky!B:G,6,0),
IF(D321=2,VLOOKUP(B321,Uvazky!B:H,7,0),
IF(D321=3,VLOOKUP(B321,Uvazky!B:I,8,0),
"Nezdrav_Personal_Alebo_Nerelevant")))</f>
        <v>0.3</v>
      </c>
      <c r="I321">
        <f>VLOOKUP(B321,Uvazky!B:E,4,0)</f>
        <v>9</v>
      </c>
      <c r="J321" t="s">
        <v>88</v>
      </c>
      <c r="K321" t="str">
        <f>VLOOKUP(B321,Uvazky!B:D,3,0)</f>
        <v>Interná ambulancia</v>
      </c>
      <c r="L321" t="str">
        <f>VLOOKUP(B321,Uvazky!B:B,1,0)</f>
        <v>2-001-84</v>
      </c>
    </row>
    <row r="322" spans="1:12" x14ac:dyDescent="0.2">
      <c r="A322" t="s">
        <v>20</v>
      </c>
      <c r="B322" s="1" t="s">
        <v>186</v>
      </c>
      <c r="C322" s="2">
        <v>181.93792537397545</v>
      </c>
      <c r="D322">
        <v>1</v>
      </c>
      <c r="E322" t="str">
        <f t="shared" ref="E322:E385" si="15">MID(B322,3,3)</f>
        <v>001</v>
      </c>
      <c r="F322" t="str">
        <f t="shared" ref="F322:F385" si="16">B322&amp;"_"&amp;D322</f>
        <v>2-001-84_1</v>
      </c>
      <c r="G322" s="2">
        <f t="shared" ref="G322:G385" si="17">C322</f>
        <v>181.93792537397545</v>
      </c>
      <c r="H322" s="48">
        <f>IF(D322=1,VLOOKUP(B322,Uvazky!B:G,6,0),
IF(D322=2,VLOOKUP(B322,Uvazky!B:H,7,0),
IF(D322=3,VLOOKUP(B322,Uvazky!B:I,8,0),
"Nezdrav_Personal_Alebo_Nerelevant")))</f>
        <v>0.7</v>
      </c>
      <c r="I322">
        <f>VLOOKUP(B322,Uvazky!B:E,4,0)</f>
        <v>9</v>
      </c>
      <c r="J322" t="s">
        <v>88</v>
      </c>
      <c r="K322" t="str">
        <f>VLOOKUP(B322,Uvazky!B:D,3,0)</f>
        <v>Interná ambulancia</v>
      </c>
      <c r="L322" t="str">
        <f>VLOOKUP(B322,Uvazky!B:B,1,0)</f>
        <v>2-001-84</v>
      </c>
    </row>
    <row r="323" spans="1:12" x14ac:dyDescent="0.2">
      <c r="A323" t="s">
        <v>21</v>
      </c>
      <c r="B323" s="1" t="s">
        <v>186</v>
      </c>
      <c r="C323" s="2">
        <v>0.29967818509655325</v>
      </c>
      <c r="D323">
        <v>3</v>
      </c>
      <c r="E323" t="str">
        <f t="shared" si="15"/>
        <v>001</v>
      </c>
      <c r="F323" t="str">
        <f t="shared" si="16"/>
        <v>2-001-84_3</v>
      </c>
      <c r="G323" s="2">
        <f t="shared" si="17"/>
        <v>0.29967818509655325</v>
      </c>
      <c r="H323" s="48">
        <f>IF(D323=1,VLOOKUP(B323,Uvazky!B:G,6,0),
IF(D323=2,VLOOKUP(B323,Uvazky!B:H,7,0),
IF(D323=3,VLOOKUP(B323,Uvazky!B:I,8,0),
"Nezdrav_Personal_Alebo_Nerelevant")))</f>
        <v>0.15</v>
      </c>
      <c r="I323">
        <f>VLOOKUP(B323,Uvazky!B:E,4,0)</f>
        <v>9</v>
      </c>
      <c r="J323" t="s">
        <v>88</v>
      </c>
      <c r="K323" t="str">
        <f>VLOOKUP(B323,Uvazky!B:D,3,0)</f>
        <v>Interná ambulancia</v>
      </c>
      <c r="L323" t="str">
        <f>VLOOKUP(B323,Uvazky!B:B,1,0)</f>
        <v>2-001-84</v>
      </c>
    </row>
    <row r="324" spans="1:12" x14ac:dyDescent="0.2">
      <c r="A324" t="s">
        <v>22</v>
      </c>
      <c r="B324" s="1" t="s">
        <v>186</v>
      </c>
      <c r="C324" s="2">
        <v>7.1028954608310508</v>
      </c>
      <c r="D324">
        <v>2</v>
      </c>
      <c r="E324" t="str">
        <f t="shared" si="15"/>
        <v>001</v>
      </c>
      <c r="F324" t="str">
        <f t="shared" si="16"/>
        <v>2-001-84_2</v>
      </c>
      <c r="G324" s="2">
        <f t="shared" si="17"/>
        <v>7.1028954608310508</v>
      </c>
      <c r="H324" s="48">
        <f>IF(D324=1,VLOOKUP(B324,Uvazky!B:G,6,0),
IF(D324=2,VLOOKUP(B324,Uvazky!B:H,7,0),
IF(D324=3,VLOOKUP(B324,Uvazky!B:I,8,0),
"Nezdrav_Personal_Alebo_Nerelevant")))</f>
        <v>0.3</v>
      </c>
      <c r="I324">
        <f>VLOOKUP(B324,Uvazky!B:E,4,0)</f>
        <v>9</v>
      </c>
      <c r="J324" t="s">
        <v>88</v>
      </c>
      <c r="K324" t="str">
        <f>VLOOKUP(B324,Uvazky!B:D,3,0)</f>
        <v>Interná ambulancia</v>
      </c>
      <c r="L324" t="str">
        <f>VLOOKUP(B324,Uvazky!B:B,1,0)</f>
        <v>2-001-84</v>
      </c>
    </row>
    <row r="325" spans="1:12" x14ac:dyDescent="0.2">
      <c r="A325" t="s">
        <v>23</v>
      </c>
      <c r="B325" s="1" t="s">
        <v>186</v>
      </c>
      <c r="C325" s="2">
        <v>99.021337459072541</v>
      </c>
      <c r="D325">
        <v>1</v>
      </c>
      <c r="E325" t="str">
        <f t="shared" si="15"/>
        <v>001</v>
      </c>
      <c r="F325" t="str">
        <f t="shared" si="16"/>
        <v>2-001-84_1</v>
      </c>
      <c r="G325" s="2">
        <f t="shared" si="17"/>
        <v>99.021337459072541</v>
      </c>
      <c r="H325" s="48">
        <f>IF(D325=1,VLOOKUP(B325,Uvazky!B:G,6,0),
IF(D325=2,VLOOKUP(B325,Uvazky!B:H,7,0),
IF(D325=3,VLOOKUP(B325,Uvazky!B:I,8,0),
"Nezdrav_Personal_Alebo_Nerelevant")))</f>
        <v>0.7</v>
      </c>
      <c r="I325">
        <f>VLOOKUP(B325,Uvazky!B:E,4,0)</f>
        <v>9</v>
      </c>
      <c r="J325" t="s">
        <v>88</v>
      </c>
      <c r="K325" t="str">
        <f>VLOOKUP(B325,Uvazky!B:D,3,0)</f>
        <v>Interná ambulancia</v>
      </c>
      <c r="L325" t="str">
        <f>VLOOKUP(B325,Uvazky!B:B,1,0)</f>
        <v>2-001-84</v>
      </c>
    </row>
    <row r="326" spans="1:12" x14ac:dyDescent="0.2">
      <c r="A326" t="s">
        <v>24</v>
      </c>
      <c r="B326" s="1" t="s">
        <v>186</v>
      </c>
      <c r="C326" s="2">
        <v>0.10601330213878737</v>
      </c>
      <c r="D326">
        <v>3</v>
      </c>
      <c r="E326" t="str">
        <f t="shared" si="15"/>
        <v>001</v>
      </c>
      <c r="F326" t="str">
        <f t="shared" si="16"/>
        <v>2-001-84_3</v>
      </c>
      <c r="G326" s="2">
        <f t="shared" si="17"/>
        <v>0.10601330213878737</v>
      </c>
      <c r="H326" s="48">
        <f>IF(D326=1,VLOOKUP(B326,Uvazky!B:G,6,0),
IF(D326=2,VLOOKUP(B326,Uvazky!B:H,7,0),
IF(D326=3,VLOOKUP(B326,Uvazky!B:I,8,0),
"Nezdrav_Personal_Alebo_Nerelevant")))</f>
        <v>0.15</v>
      </c>
      <c r="I326">
        <f>VLOOKUP(B326,Uvazky!B:E,4,0)</f>
        <v>9</v>
      </c>
      <c r="J326" t="s">
        <v>88</v>
      </c>
      <c r="K326" t="str">
        <f>VLOOKUP(B326,Uvazky!B:D,3,0)</f>
        <v>Interná ambulancia</v>
      </c>
      <c r="L326" t="str">
        <f>VLOOKUP(B326,Uvazky!B:B,1,0)</f>
        <v>2-001-84</v>
      </c>
    </row>
    <row r="327" spans="1:12" x14ac:dyDescent="0.2">
      <c r="A327" t="s">
        <v>25</v>
      </c>
      <c r="B327" s="1" t="s">
        <v>186</v>
      </c>
      <c r="C327" s="2">
        <v>2.1166807741071469</v>
      </c>
      <c r="D327">
        <v>2</v>
      </c>
      <c r="E327" t="str">
        <f t="shared" si="15"/>
        <v>001</v>
      </c>
      <c r="F327" t="str">
        <f t="shared" si="16"/>
        <v>2-001-84_2</v>
      </c>
      <c r="G327" s="2">
        <f t="shared" si="17"/>
        <v>2.1166807741071469</v>
      </c>
      <c r="H327" s="48">
        <f>IF(D327=1,VLOOKUP(B327,Uvazky!B:G,6,0),
IF(D327=2,VLOOKUP(B327,Uvazky!B:H,7,0),
IF(D327=3,VLOOKUP(B327,Uvazky!B:I,8,0),
"Nezdrav_Personal_Alebo_Nerelevant")))</f>
        <v>0.3</v>
      </c>
      <c r="I327">
        <f>VLOOKUP(B327,Uvazky!B:E,4,0)</f>
        <v>9</v>
      </c>
      <c r="J327" t="s">
        <v>88</v>
      </c>
      <c r="K327" t="str">
        <f>VLOOKUP(B327,Uvazky!B:D,3,0)</f>
        <v>Interná ambulancia</v>
      </c>
      <c r="L327" t="str">
        <f>VLOOKUP(B327,Uvazky!B:B,1,0)</f>
        <v>2-001-84</v>
      </c>
    </row>
    <row r="328" spans="1:12" x14ac:dyDescent="0.2">
      <c r="A328" t="s">
        <v>26</v>
      </c>
      <c r="B328" s="1" t="s">
        <v>186</v>
      </c>
      <c r="C328" s="2">
        <v>334.92490845635274</v>
      </c>
      <c r="D328">
        <v>1</v>
      </c>
      <c r="E328" t="str">
        <f t="shared" si="15"/>
        <v>001</v>
      </c>
      <c r="F328" t="str">
        <f t="shared" si="16"/>
        <v>2-001-84_1</v>
      </c>
      <c r="G328" s="2">
        <f t="shared" si="17"/>
        <v>334.92490845635274</v>
      </c>
      <c r="H328" s="48">
        <f>IF(D328=1,VLOOKUP(B328,Uvazky!B:G,6,0),
IF(D328=2,VLOOKUP(B328,Uvazky!B:H,7,0),
IF(D328=3,VLOOKUP(B328,Uvazky!B:I,8,0),
"Nezdrav_Personal_Alebo_Nerelevant")))</f>
        <v>0.7</v>
      </c>
      <c r="I328">
        <f>VLOOKUP(B328,Uvazky!B:E,4,0)</f>
        <v>9</v>
      </c>
      <c r="J328" t="s">
        <v>88</v>
      </c>
      <c r="K328" t="str">
        <f>VLOOKUP(B328,Uvazky!B:D,3,0)</f>
        <v>Interná ambulancia</v>
      </c>
      <c r="L328" t="str">
        <f>VLOOKUP(B328,Uvazky!B:B,1,0)</f>
        <v>2-001-84</v>
      </c>
    </row>
    <row r="329" spans="1:12" x14ac:dyDescent="0.2">
      <c r="A329" t="s">
        <v>27</v>
      </c>
      <c r="B329" s="1" t="s">
        <v>186</v>
      </c>
      <c r="C329" s="2">
        <v>1.4249291922835792</v>
      </c>
      <c r="D329">
        <v>3</v>
      </c>
      <c r="E329" t="str">
        <f t="shared" si="15"/>
        <v>001</v>
      </c>
      <c r="F329" t="str">
        <f t="shared" si="16"/>
        <v>2-001-84_3</v>
      </c>
      <c r="G329" s="2">
        <f t="shared" si="17"/>
        <v>1.4249291922835792</v>
      </c>
      <c r="H329" s="48">
        <f>IF(D329=1,VLOOKUP(B329,Uvazky!B:G,6,0),
IF(D329=2,VLOOKUP(B329,Uvazky!B:H,7,0),
IF(D329=3,VLOOKUP(B329,Uvazky!B:I,8,0),
"Nezdrav_Personal_Alebo_Nerelevant")))</f>
        <v>0.15</v>
      </c>
      <c r="I329">
        <f>VLOOKUP(B329,Uvazky!B:E,4,0)</f>
        <v>9</v>
      </c>
      <c r="J329" t="s">
        <v>88</v>
      </c>
      <c r="K329" t="str">
        <f>VLOOKUP(B329,Uvazky!B:D,3,0)</f>
        <v>Interná ambulancia</v>
      </c>
      <c r="L329" t="str">
        <f>VLOOKUP(B329,Uvazky!B:B,1,0)</f>
        <v>2-001-84</v>
      </c>
    </row>
    <row r="330" spans="1:12" x14ac:dyDescent="0.2">
      <c r="A330" t="s">
        <v>28</v>
      </c>
      <c r="B330" s="1" t="s">
        <v>186</v>
      </c>
      <c r="C330" s="2">
        <v>22.798884950937204</v>
      </c>
      <c r="D330">
        <v>2</v>
      </c>
      <c r="E330" t="str">
        <f t="shared" si="15"/>
        <v>001</v>
      </c>
      <c r="F330" t="str">
        <f t="shared" si="16"/>
        <v>2-001-84_2</v>
      </c>
      <c r="G330" s="2">
        <f t="shared" si="17"/>
        <v>22.798884950937204</v>
      </c>
      <c r="H330" s="48">
        <f>IF(D330=1,VLOOKUP(B330,Uvazky!B:G,6,0),
IF(D330=2,VLOOKUP(B330,Uvazky!B:H,7,0),
IF(D330=3,VLOOKUP(B330,Uvazky!B:I,8,0),
"Nezdrav_Personal_Alebo_Nerelevant")))</f>
        <v>0.3</v>
      </c>
      <c r="I330">
        <f>VLOOKUP(B330,Uvazky!B:E,4,0)</f>
        <v>9</v>
      </c>
      <c r="J330" t="s">
        <v>88</v>
      </c>
      <c r="K330" t="str">
        <f>VLOOKUP(B330,Uvazky!B:D,3,0)</f>
        <v>Interná ambulancia</v>
      </c>
      <c r="L330" t="str">
        <f>VLOOKUP(B330,Uvazky!B:B,1,0)</f>
        <v>2-001-84</v>
      </c>
    </row>
    <row r="331" spans="1:12" x14ac:dyDescent="0.2">
      <c r="A331" t="s">
        <v>29</v>
      </c>
      <c r="B331" s="1" t="s">
        <v>186</v>
      </c>
      <c r="C331" s="2">
        <v>87.727852298853918</v>
      </c>
      <c r="D331">
        <v>1</v>
      </c>
      <c r="E331" t="str">
        <f t="shared" si="15"/>
        <v>001</v>
      </c>
      <c r="F331" t="str">
        <f t="shared" si="16"/>
        <v>2-001-84_1</v>
      </c>
      <c r="G331" s="2">
        <f t="shared" si="17"/>
        <v>87.727852298853918</v>
      </c>
      <c r="H331" s="48">
        <f>IF(D331=1,VLOOKUP(B331,Uvazky!B:G,6,0),
IF(D331=2,VLOOKUP(B331,Uvazky!B:H,7,0),
IF(D331=3,VLOOKUP(B331,Uvazky!B:I,8,0),
"Nezdrav_Personal_Alebo_Nerelevant")))</f>
        <v>0.7</v>
      </c>
      <c r="I331">
        <f>VLOOKUP(B331,Uvazky!B:E,4,0)</f>
        <v>9</v>
      </c>
      <c r="J331" t="s">
        <v>88</v>
      </c>
      <c r="K331" t="str">
        <f>VLOOKUP(B331,Uvazky!B:D,3,0)</f>
        <v>Interná ambulancia</v>
      </c>
      <c r="L331" t="str">
        <f>VLOOKUP(B331,Uvazky!B:B,1,0)</f>
        <v>2-001-84</v>
      </c>
    </row>
    <row r="332" spans="1:12" x14ac:dyDescent="0.2">
      <c r="A332" t="s">
        <v>30</v>
      </c>
      <c r="B332" s="1" t="s">
        <v>186</v>
      </c>
      <c r="C332" s="2">
        <v>2.231626399123754E-3</v>
      </c>
      <c r="D332">
        <v>3</v>
      </c>
      <c r="E332" t="str">
        <f t="shared" si="15"/>
        <v>001</v>
      </c>
      <c r="F332" t="str">
        <f t="shared" si="16"/>
        <v>2-001-84_3</v>
      </c>
      <c r="G332" s="2">
        <f t="shared" si="17"/>
        <v>2.231626399123754E-3</v>
      </c>
      <c r="H332" s="48">
        <f>IF(D332=1,VLOOKUP(B332,Uvazky!B:G,6,0),
IF(D332=2,VLOOKUP(B332,Uvazky!B:H,7,0),
IF(D332=3,VLOOKUP(B332,Uvazky!B:I,8,0),
"Nezdrav_Personal_Alebo_Nerelevant")))</f>
        <v>0.15</v>
      </c>
      <c r="I332">
        <f>VLOOKUP(B332,Uvazky!B:E,4,0)</f>
        <v>9</v>
      </c>
      <c r="J332" t="s">
        <v>88</v>
      </c>
      <c r="K332" t="str">
        <f>VLOOKUP(B332,Uvazky!B:D,3,0)</f>
        <v>Interná ambulancia</v>
      </c>
      <c r="L332" t="str">
        <f>VLOOKUP(B332,Uvazky!B:B,1,0)</f>
        <v>2-001-84</v>
      </c>
    </row>
    <row r="333" spans="1:12" x14ac:dyDescent="0.2">
      <c r="A333" t="s">
        <v>31</v>
      </c>
      <c r="B333" s="1" t="s">
        <v>186</v>
      </c>
      <c r="C333" s="2">
        <v>1.2287331599841349</v>
      </c>
      <c r="D333">
        <v>2</v>
      </c>
      <c r="E333" t="str">
        <f t="shared" si="15"/>
        <v>001</v>
      </c>
      <c r="F333" t="str">
        <f t="shared" si="16"/>
        <v>2-001-84_2</v>
      </c>
      <c r="G333" s="2">
        <f t="shared" si="17"/>
        <v>1.2287331599841349</v>
      </c>
      <c r="H333" s="48">
        <f>IF(D333=1,VLOOKUP(B333,Uvazky!B:G,6,0),
IF(D333=2,VLOOKUP(B333,Uvazky!B:H,7,0),
IF(D333=3,VLOOKUP(B333,Uvazky!B:I,8,0),
"Nezdrav_Personal_Alebo_Nerelevant")))</f>
        <v>0.3</v>
      </c>
      <c r="I333">
        <f>VLOOKUP(B333,Uvazky!B:E,4,0)</f>
        <v>9</v>
      </c>
      <c r="J333" t="s">
        <v>88</v>
      </c>
      <c r="K333" t="str">
        <f>VLOOKUP(B333,Uvazky!B:D,3,0)</f>
        <v>Interná ambulancia</v>
      </c>
      <c r="L333" t="str">
        <f>VLOOKUP(B333,Uvazky!B:B,1,0)</f>
        <v>2-001-84</v>
      </c>
    </row>
    <row r="334" spans="1:12" x14ac:dyDescent="0.2">
      <c r="A334" t="s">
        <v>32</v>
      </c>
      <c r="B334" s="1" t="s">
        <v>186</v>
      </c>
      <c r="C334" s="2">
        <v>197.52950633987999</v>
      </c>
      <c r="D334">
        <v>1</v>
      </c>
      <c r="E334" t="str">
        <f t="shared" si="15"/>
        <v>001</v>
      </c>
      <c r="F334" t="str">
        <f t="shared" si="16"/>
        <v>2-001-84_1</v>
      </c>
      <c r="G334" s="2">
        <f t="shared" si="17"/>
        <v>197.52950633987999</v>
      </c>
      <c r="H334" s="48">
        <f>IF(D334=1,VLOOKUP(B334,Uvazky!B:G,6,0),
IF(D334=2,VLOOKUP(B334,Uvazky!B:H,7,0),
IF(D334=3,VLOOKUP(B334,Uvazky!B:I,8,0),
"Nezdrav_Personal_Alebo_Nerelevant")))</f>
        <v>0.7</v>
      </c>
      <c r="I334">
        <f>VLOOKUP(B334,Uvazky!B:E,4,0)</f>
        <v>9</v>
      </c>
      <c r="J334" t="s">
        <v>88</v>
      </c>
      <c r="K334" t="str">
        <f>VLOOKUP(B334,Uvazky!B:D,3,0)</f>
        <v>Interná ambulancia</v>
      </c>
      <c r="L334" t="str">
        <f>VLOOKUP(B334,Uvazky!B:B,1,0)</f>
        <v>2-001-84</v>
      </c>
    </row>
    <row r="335" spans="1:12" x14ac:dyDescent="0.2">
      <c r="A335" t="s">
        <v>33</v>
      </c>
      <c r="B335" s="1" t="s">
        <v>186</v>
      </c>
      <c r="C335" s="2">
        <v>60.919076850868592</v>
      </c>
      <c r="D335">
        <v>3</v>
      </c>
      <c r="E335" t="str">
        <f t="shared" si="15"/>
        <v>001</v>
      </c>
      <c r="F335" t="str">
        <f t="shared" si="16"/>
        <v>2-001-84_3</v>
      </c>
      <c r="G335" s="2">
        <f t="shared" si="17"/>
        <v>60.919076850868592</v>
      </c>
      <c r="H335" s="48">
        <f>IF(D335=1,VLOOKUP(B335,Uvazky!B:G,6,0),
IF(D335=2,VLOOKUP(B335,Uvazky!B:H,7,0),
IF(D335=3,VLOOKUP(B335,Uvazky!B:I,8,0),
"Nezdrav_Personal_Alebo_Nerelevant")))</f>
        <v>0.15</v>
      </c>
      <c r="I335">
        <f>VLOOKUP(B335,Uvazky!B:E,4,0)</f>
        <v>9</v>
      </c>
      <c r="J335" t="s">
        <v>88</v>
      </c>
      <c r="K335" t="str">
        <f>VLOOKUP(B335,Uvazky!B:D,3,0)</f>
        <v>Interná ambulancia</v>
      </c>
      <c r="L335" t="str">
        <f>VLOOKUP(B335,Uvazky!B:B,1,0)</f>
        <v>2-001-84</v>
      </c>
    </row>
    <row r="336" spans="1:12" x14ac:dyDescent="0.2">
      <c r="A336" t="s">
        <v>34</v>
      </c>
      <c r="B336" s="1" t="s">
        <v>186</v>
      </c>
      <c r="C336" s="2">
        <v>90.601732413938876</v>
      </c>
      <c r="D336">
        <v>2</v>
      </c>
      <c r="E336" t="str">
        <f t="shared" si="15"/>
        <v>001</v>
      </c>
      <c r="F336" t="str">
        <f t="shared" si="16"/>
        <v>2-001-84_2</v>
      </c>
      <c r="G336" s="2">
        <f t="shared" si="17"/>
        <v>90.601732413938876</v>
      </c>
      <c r="H336" s="48">
        <f>IF(D336=1,VLOOKUP(B336,Uvazky!B:G,6,0),
IF(D336=2,VLOOKUP(B336,Uvazky!B:H,7,0),
IF(D336=3,VLOOKUP(B336,Uvazky!B:I,8,0),
"Nezdrav_Personal_Alebo_Nerelevant")))</f>
        <v>0.3</v>
      </c>
      <c r="I336">
        <f>VLOOKUP(B336,Uvazky!B:E,4,0)</f>
        <v>9</v>
      </c>
      <c r="J336" t="s">
        <v>88</v>
      </c>
      <c r="K336" t="str">
        <f>VLOOKUP(B336,Uvazky!B:D,3,0)</f>
        <v>Interná ambulancia</v>
      </c>
      <c r="L336" t="str">
        <f>VLOOKUP(B336,Uvazky!B:B,1,0)</f>
        <v>2-001-84</v>
      </c>
    </row>
    <row r="337" spans="1:12" x14ac:dyDescent="0.2">
      <c r="A337" t="s">
        <v>35</v>
      </c>
      <c r="B337" s="1" t="s">
        <v>186</v>
      </c>
      <c r="C337" s="2">
        <v>1.2502099603378796</v>
      </c>
      <c r="D337">
        <v>1</v>
      </c>
      <c r="E337" t="str">
        <f t="shared" si="15"/>
        <v>001</v>
      </c>
      <c r="F337" t="str">
        <f t="shared" si="16"/>
        <v>2-001-84_1</v>
      </c>
      <c r="G337" s="2">
        <f t="shared" si="17"/>
        <v>1.2502099603378796</v>
      </c>
      <c r="H337" s="48">
        <f>IF(D337=1,VLOOKUP(B337,Uvazky!B:G,6,0),
IF(D337=2,VLOOKUP(B337,Uvazky!B:H,7,0),
IF(D337=3,VLOOKUP(B337,Uvazky!B:I,8,0),
"Nezdrav_Personal_Alebo_Nerelevant")))</f>
        <v>0.7</v>
      </c>
      <c r="I337">
        <f>VLOOKUP(B337,Uvazky!B:E,4,0)</f>
        <v>9</v>
      </c>
      <c r="J337" t="s">
        <v>88</v>
      </c>
      <c r="K337" t="str">
        <f>VLOOKUP(B337,Uvazky!B:D,3,0)</f>
        <v>Interná ambulancia</v>
      </c>
      <c r="L337" t="str">
        <f>VLOOKUP(B337,Uvazky!B:B,1,0)</f>
        <v>2-001-84</v>
      </c>
    </row>
    <row r="338" spans="1:12" x14ac:dyDescent="0.2">
      <c r="A338" t="s">
        <v>36</v>
      </c>
      <c r="B338" s="1" t="s">
        <v>186</v>
      </c>
      <c r="C338" s="2">
        <v>0.21792378155721159</v>
      </c>
      <c r="D338">
        <v>3</v>
      </c>
      <c r="E338" t="str">
        <f t="shared" si="15"/>
        <v>001</v>
      </c>
      <c r="F338" t="str">
        <f t="shared" si="16"/>
        <v>2-001-84_3</v>
      </c>
      <c r="G338" s="2">
        <f t="shared" si="17"/>
        <v>0.21792378155721159</v>
      </c>
      <c r="H338" s="48">
        <f>IF(D338=1,VLOOKUP(B338,Uvazky!B:G,6,0),
IF(D338=2,VLOOKUP(B338,Uvazky!B:H,7,0),
IF(D338=3,VLOOKUP(B338,Uvazky!B:I,8,0),
"Nezdrav_Personal_Alebo_Nerelevant")))</f>
        <v>0.15</v>
      </c>
      <c r="I338">
        <f>VLOOKUP(B338,Uvazky!B:E,4,0)</f>
        <v>9</v>
      </c>
      <c r="J338" t="s">
        <v>88</v>
      </c>
      <c r="K338" t="str">
        <f>VLOOKUP(B338,Uvazky!B:D,3,0)</f>
        <v>Interná ambulancia</v>
      </c>
      <c r="L338" t="str">
        <f>VLOOKUP(B338,Uvazky!B:B,1,0)</f>
        <v>2-001-84</v>
      </c>
    </row>
    <row r="339" spans="1:12" x14ac:dyDescent="0.2">
      <c r="A339" t="s">
        <v>37</v>
      </c>
      <c r="B339" s="1" t="s">
        <v>186</v>
      </c>
      <c r="C339" s="2">
        <v>4.5205870271685624</v>
      </c>
      <c r="D339">
        <v>2</v>
      </c>
      <c r="E339" t="str">
        <f t="shared" si="15"/>
        <v>001</v>
      </c>
      <c r="F339" t="str">
        <f t="shared" si="16"/>
        <v>2-001-84_2</v>
      </c>
      <c r="G339" s="2">
        <f t="shared" si="17"/>
        <v>4.5205870271685624</v>
      </c>
      <c r="H339" s="48">
        <f>IF(D339=1,VLOOKUP(B339,Uvazky!B:G,6,0),
IF(D339=2,VLOOKUP(B339,Uvazky!B:H,7,0),
IF(D339=3,VLOOKUP(B339,Uvazky!B:I,8,0),
"Nezdrav_Personal_Alebo_Nerelevant")))</f>
        <v>0.3</v>
      </c>
      <c r="I339">
        <f>VLOOKUP(B339,Uvazky!B:E,4,0)</f>
        <v>9</v>
      </c>
      <c r="J339" t="s">
        <v>88</v>
      </c>
      <c r="K339" t="str">
        <f>VLOOKUP(B339,Uvazky!B:D,3,0)</f>
        <v>Interná ambulancia</v>
      </c>
      <c r="L339" t="str">
        <f>VLOOKUP(B339,Uvazky!B:B,1,0)</f>
        <v>2-001-84</v>
      </c>
    </row>
    <row r="340" spans="1:12" x14ac:dyDescent="0.2">
      <c r="A340" t="s">
        <v>38</v>
      </c>
      <c r="B340" s="1" t="s">
        <v>186</v>
      </c>
      <c r="C340" s="2">
        <v>6.1039951794153025</v>
      </c>
      <c r="D340">
        <v>1</v>
      </c>
      <c r="E340" t="str">
        <f t="shared" si="15"/>
        <v>001</v>
      </c>
      <c r="F340" t="str">
        <f t="shared" si="16"/>
        <v>2-001-84_1</v>
      </c>
      <c r="G340" s="2">
        <f t="shared" si="17"/>
        <v>6.1039951794153025</v>
      </c>
      <c r="H340" s="48">
        <f>IF(D340=1,VLOOKUP(B340,Uvazky!B:G,6,0),
IF(D340=2,VLOOKUP(B340,Uvazky!B:H,7,0),
IF(D340=3,VLOOKUP(B340,Uvazky!B:I,8,0),
"Nezdrav_Personal_Alebo_Nerelevant")))</f>
        <v>0.7</v>
      </c>
      <c r="I340">
        <f>VLOOKUP(B340,Uvazky!B:E,4,0)</f>
        <v>9</v>
      </c>
      <c r="J340" t="s">
        <v>88</v>
      </c>
      <c r="K340" t="str">
        <f>VLOOKUP(B340,Uvazky!B:D,3,0)</f>
        <v>Interná ambulancia</v>
      </c>
      <c r="L340" t="str">
        <f>VLOOKUP(B340,Uvazky!B:B,1,0)</f>
        <v>2-001-84</v>
      </c>
    </row>
    <row r="341" spans="1:12" x14ac:dyDescent="0.2">
      <c r="A341" t="s">
        <v>4</v>
      </c>
      <c r="B341" s="1" t="s">
        <v>187</v>
      </c>
      <c r="C341" s="2">
        <v>0.47983411146945176</v>
      </c>
      <c r="D341">
        <v>1</v>
      </c>
      <c r="E341" t="str">
        <f t="shared" si="15"/>
        <v>007</v>
      </c>
      <c r="F341" t="str">
        <f t="shared" si="16"/>
        <v>2-007-99_1</v>
      </c>
      <c r="G341" s="2">
        <f t="shared" si="17"/>
        <v>0.47983411146945176</v>
      </c>
      <c r="H341" s="48">
        <f>IF(D341=1,VLOOKUP(B341,Uvazky!B:G,6,0),
IF(D341=2,VLOOKUP(B341,Uvazky!B:H,7,0),
IF(D341=3,VLOOKUP(B341,Uvazky!B:I,8,0),
"Nezdrav_Personal_Alebo_Nerelevant")))</f>
        <v>1.5</v>
      </c>
      <c r="I341">
        <f>VLOOKUP(B341,Uvazky!B:E,4,0)</f>
        <v>9</v>
      </c>
      <c r="J341" t="s">
        <v>88</v>
      </c>
      <c r="K341" t="str">
        <f>VLOOKUP(B341,Uvazky!B:D,3,0)</f>
        <v>Detská príjmová amb.</v>
      </c>
      <c r="L341" t="str">
        <f>VLOOKUP(B341,Uvazky!B:B,1,0)</f>
        <v>2-007-99</v>
      </c>
    </row>
    <row r="342" spans="1:12" x14ac:dyDescent="0.2">
      <c r="A342" t="s">
        <v>5</v>
      </c>
      <c r="B342" s="1" t="s">
        <v>187</v>
      </c>
      <c r="C342" s="2">
        <v>19110.997378344993</v>
      </c>
      <c r="D342">
        <v>1</v>
      </c>
      <c r="E342" t="str">
        <f t="shared" si="15"/>
        <v>007</v>
      </c>
      <c r="F342" t="str">
        <f t="shared" si="16"/>
        <v>2-007-99_1</v>
      </c>
      <c r="G342" s="2">
        <f t="shared" si="17"/>
        <v>19110.997378344993</v>
      </c>
      <c r="H342" s="48">
        <f>IF(D342=1,VLOOKUP(B342,Uvazky!B:G,6,0),
IF(D342=2,VLOOKUP(B342,Uvazky!B:H,7,0),
IF(D342=3,VLOOKUP(B342,Uvazky!B:I,8,0),
"Nezdrav_Personal_Alebo_Nerelevant")))</f>
        <v>1.5</v>
      </c>
      <c r="I342">
        <f>VLOOKUP(B342,Uvazky!B:E,4,0)</f>
        <v>9</v>
      </c>
      <c r="J342" t="s">
        <v>88</v>
      </c>
      <c r="K342" t="str">
        <f>VLOOKUP(B342,Uvazky!B:D,3,0)</f>
        <v>Detská príjmová amb.</v>
      </c>
      <c r="L342" t="str">
        <f>VLOOKUP(B342,Uvazky!B:B,1,0)</f>
        <v>2-007-99</v>
      </c>
    </row>
    <row r="343" spans="1:12" x14ac:dyDescent="0.2">
      <c r="A343" t="s">
        <v>6</v>
      </c>
      <c r="B343" s="1" t="s">
        <v>187</v>
      </c>
      <c r="C343" s="2">
        <v>8.7831721973449728</v>
      </c>
      <c r="D343">
        <v>3</v>
      </c>
      <c r="E343" t="str">
        <f t="shared" si="15"/>
        <v>007</v>
      </c>
      <c r="F343" t="str">
        <f t="shared" si="16"/>
        <v>2-007-99_3</v>
      </c>
      <c r="G343" s="2">
        <f t="shared" si="17"/>
        <v>8.7831721973449728</v>
      </c>
      <c r="H343" s="48">
        <f>IF(D343=1,VLOOKUP(B343,Uvazky!B:G,6,0),
IF(D343=2,VLOOKUP(B343,Uvazky!B:H,7,0),
IF(D343=3,VLOOKUP(B343,Uvazky!B:I,8,0),
"Nezdrav_Personal_Alebo_Nerelevant")))</f>
        <v>0.15</v>
      </c>
      <c r="I343">
        <f>VLOOKUP(B343,Uvazky!B:E,4,0)</f>
        <v>9</v>
      </c>
      <c r="J343" t="s">
        <v>88</v>
      </c>
      <c r="K343" t="str">
        <f>VLOOKUP(B343,Uvazky!B:D,3,0)</f>
        <v>Detská príjmová amb.</v>
      </c>
      <c r="L343" t="str">
        <f>VLOOKUP(B343,Uvazky!B:B,1,0)</f>
        <v>2-007-99</v>
      </c>
    </row>
    <row r="344" spans="1:12" x14ac:dyDescent="0.2">
      <c r="A344" t="s">
        <v>7</v>
      </c>
      <c r="B344" s="1" t="s">
        <v>187</v>
      </c>
      <c r="C344" s="2">
        <v>18955.113271422677</v>
      </c>
      <c r="D344">
        <v>2</v>
      </c>
      <c r="E344" t="str">
        <f t="shared" si="15"/>
        <v>007</v>
      </c>
      <c r="F344" t="str">
        <f t="shared" si="16"/>
        <v>2-007-99_2</v>
      </c>
      <c r="G344" s="2">
        <f t="shared" si="17"/>
        <v>18955.113271422677</v>
      </c>
      <c r="H344" s="48">
        <f>IF(D344=1,VLOOKUP(B344,Uvazky!B:G,6,0),
IF(D344=2,VLOOKUP(B344,Uvazky!B:H,7,0),
IF(D344=3,VLOOKUP(B344,Uvazky!B:I,8,0),
"Nezdrav_Personal_Alebo_Nerelevant")))</f>
        <v>1</v>
      </c>
      <c r="I344">
        <f>VLOOKUP(B344,Uvazky!B:E,4,0)</f>
        <v>9</v>
      </c>
      <c r="J344" t="s">
        <v>88</v>
      </c>
      <c r="K344" t="str">
        <f>VLOOKUP(B344,Uvazky!B:D,3,0)</f>
        <v>Detská príjmová amb.</v>
      </c>
      <c r="L344" t="str">
        <f>VLOOKUP(B344,Uvazky!B:B,1,0)</f>
        <v>2-007-99</v>
      </c>
    </row>
    <row r="345" spans="1:12" x14ac:dyDescent="0.2">
      <c r="A345" t="s">
        <v>8</v>
      </c>
      <c r="B345" s="1" t="s">
        <v>187</v>
      </c>
      <c r="C345" s="2">
        <v>2758.4588451096097</v>
      </c>
      <c r="D345">
        <v>1</v>
      </c>
      <c r="E345" t="str">
        <f t="shared" si="15"/>
        <v>007</v>
      </c>
      <c r="F345" t="str">
        <f t="shared" si="16"/>
        <v>2-007-99_1</v>
      </c>
      <c r="G345" s="2">
        <f t="shared" si="17"/>
        <v>2758.4588451096097</v>
      </c>
      <c r="H345" s="48">
        <f>IF(D345=1,VLOOKUP(B345,Uvazky!B:G,6,0),
IF(D345=2,VLOOKUP(B345,Uvazky!B:H,7,0),
IF(D345=3,VLOOKUP(B345,Uvazky!B:I,8,0),
"Nezdrav_Personal_Alebo_Nerelevant")))</f>
        <v>1.5</v>
      </c>
      <c r="I345">
        <f>VLOOKUP(B345,Uvazky!B:E,4,0)</f>
        <v>9</v>
      </c>
      <c r="J345" t="s">
        <v>88</v>
      </c>
      <c r="K345" t="str">
        <f>VLOOKUP(B345,Uvazky!B:D,3,0)</f>
        <v>Detská príjmová amb.</v>
      </c>
      <c r="L345" t="str">
        <f>VLOOKUP(B345,Uvazky!B:B,1,0)</f>
        <v>2-007-99</v>
      </c>
    </row>
    <row r="346" spans="1:12" x14ac:dyDescent="0.2">
      <c r="A346" t="s">
        <v>9</v>
      </c>
      <c r="B346" s="1" t="s">
        <v>187</v>
      </c>
      <c r="C346" s="2">
        <v>1.5127454502831672</v>
      </c>
      <c r="D346">
        <v>3</v>
      </c>
      <c r="E346" t="str">
        <f t="shared" si="15"/>
        <v>007</v>
      </c>
      <c r="F346" t="str">
        <f t="shared" si="16"/>
        <v>2-007-99_3</v>
      </c>
      <c r="G346" s="2">
        <f t="shared" si="17"/>
        <v>1.5127454502831672</v>
      </c>
      <c r="H346" s="48">
        <f>IF(D346=1,VLOOKUP(B346,Uvazky!B:G,6,0),
IF(D346=2,VLOOKUP(B346,Uvazky!B:H,7,0),
IF(D346=3,VLOOKUP(B346,Uvazky!B:I,8,0),
"Nezdrav_Personal_Alebo_Nerelevant")))</f>
        <v>0.15</v>
      </c>
      <c r="I346">
        <f>VLOOKUP(B346,Uvazky!B:E,4,0)</f>
        <v>9</v>
      </c>
      <c r="J346" t="s">
        <v>88</v>
      </c>
      <c r="K346" t="str">
        <f>VLOOKUP(B346,Uvazky!B:D,3,0)</f>
        <v>Detská príjmová amb.</v>
      </c>
      <c r="L346" t="str">
        <f>VLOOKUP(B346,Uvazky!B:B,1,0)</f>
        <v>2-007-99</v>
      </c>
    </row>
    <row r="347" spans="1:12" x14ac:dyDescent="0.2">
      <c r="A347" t="s">
        <v>10</v>
      </c>
      <c r="B347" s="1" t="s">
        <v>187</v>
      </c>
      <c r="C347" s="2">
        <v>893.73711175662856</v>
      </c>
      <c r="D347">
        <v>2</v>
      </c>
      <c r="E347" t="str">
        <f t="shared" si="15"/>
        <v>007</v>
      </c>
      <c r="F347" t="str">
        <f t="shared" si="16"/>
        <v>2-007-99_2</v>
      </c>
      <c r="G347" s="2">
        <f t="shared" si="17"/>
        <v>893.73711175662856</v>
      </c>
      <c r="H347" s="48">
        <f>IF(D347=1,VLOOKUP(B347,Uvazky!B:G,6,0),
IF(D347=2,VLOOKUP(B347,Uvazky!B:H,7,0),
IF(D347=3,VLOOKUP(B347,Uvazky!B:I,8,0),
"Nezdrav_Personal_Alebo_Nerelevant")))</f>
        <v>1</v>
      </c>
      <c r="I347">
        <f>VLOOKUP(B347,Uvazky!B:E,4,0)</f>
        <v>9</v>
      </c>
      <c r="J347" t="s">
        <v>88</v>
      </c>
      <c r="K347" t="str">
        <f>VLOOKUP(B347,Uvazky!B:D,3,0)</f>
        <v>Detská príjmová amb.</v>
      </c>
      <c r="L347" t="str">
        <f>VLOOKUP(B347,Uvazky!B:B,1,0)</f>
        <v>2-007-99</v>
      </c>
    </row>
    <row r="348" spans="1:12" x14ac:dyDescent="0.2">
      <c r="A348" t="s">
        <v>11</v>
      </c>
      <c r="B348" s="1" t="s">
        <v>187</v>
      </c>
      <c r="C348" s="2">
        <v>292.46066946791268</v>
      </c>
      <c r="D348">
        <v>1</v>
      </c>
      <c r="E348" t="str">
        <f t="shared" si="15"/>
        <v>007</v>
      </c>
      <c r="F348" t="str">
        <f t="shared" si="16"/>
        <v>2-007-99_1</v>
      </c>
      <c r="G348" s="2">
        <f t="shared" si="17"/>
        <v>292.46066946791268</v>
      </c>
      <c r="H348" s="48">
        <f>IF(D348=1,VLOOKUP(B348,Uvazky!B:G,6,0),
IF(D348=2,VLOOKUP(B348,Uvazky!B:H,7,0),
IF(D348=3,VLOOKUP(B348,Uvazky!B:I,8,0),
"Nezdrav_Personal_Alebo_Nerelevant")))</f>
        <v>1.5</v>
      </c>
      <c r="I348">
        <f>VLOOKUP(B348,Uvazky!B:E,4,0)</f>
        <v>9</v>
      </c>
      <c r="J348" t="s">
        <v>88</v>
      </c>
      <c r="K348" t="str">
        <f>VLOOKUP(B348,Uvazky!B:D,3,0)</f>
        <v>Detská príjmová amb.</v>
      </c>
      <c r="L348" t="str">
        <f>VLOOKUP(B348,Uvazky!B:B,1,0)</f>
        <v>2-007-99</v>
      </c>
    </row>
    <row r="349" spans="1:12" x14ac:dyDescent="0.2">
      <c r="A349" t="s">
        <v>12</v>
      </c>
      <c r="B349" s="1" t="s">
        <v>187</v>
      </c>
      <c r="C349" s="2">
        <v>0.31513066948268526</v>
      </c>
      <c r="D349">
        <v>3</v>
      </c>
      <c r="E349" t="str">
        <f t="shared" si="15"/>
        <v>007</v>
      </c>
      <c r="F349" t="str">
        <f t="shared" si="16"/>
        <v>2-007-99_3</v>
      </c>
      <c r="G349" s="2">
        <f t="shared" si="17"/>
        <v>0.31513066948268526</v>
      </c>
      <c r="H349" s="48">
        <f>IF(D349=1,VLOOKUP(B349,Uvazky!B:G,6,0),
IF(D349=2,VLOOKUP(B349,Uvazky!B:H,7,0),
IF(D349=3,VLOOKUP(B349,Uvazky!B:I,8,0),
"Nezdrav_Personal_Alebo_Nerelevant")))</f>
        <v>0.15</v>
      </c>
      <c r="I349">
        <f>VLOOKUP(B349,Uvazky!B:E,4,0)</f>
        <v>9</v>
      </c>
      <c r="J349" t="s">
        <v>88</v>
      </c>
      <c r="K349" t="str">
        <f>VLOOKUP(B349,Uvazky!B:D,3,0)</f>
        <v>Detská príjmová amb.</v>
      </c>
      <c r="L349" t="str">
        <f>VLOOKUP(B349,Uvazky!B:B,1,0)</f>
        <v>2-007-99</v>
      </c>
    </row>
    <row r="350" spans="1:12" x14ac:dyDescent="0.2">
      <c r="A350" t="s">
        <v>13</v>
      </c>
      <c r="B350" s="1" t="s">
        <v>187</v>
      </c>
      <c r="C350" s="2">
        <v>51.808941308415214</v>
      </c>
      <c r="D350">
        <v>2</v>
      </c>
      <c r="E350" t="str">
        <f t="shared" si="15"/>
        <v>007</v>
      </c>
      <c r="F350" t="str">
        <f t="shared" si="16"/>
        <v>2-007-99_2</v>
      </c>
      <c r="G350" s="2">
        <f t="shared" si="17"/>
        <v>51.808941308415214</v>
      </c>
      <c r="H350" s="48">
        <f>IF(D350=1,VLOOKUP(B350,Uvazky!B:G,6,0),
IF(D350=2,VLOOKUP(B350,Uvazky!B:H,7,0),
IF(D350=3,VLOOKUP(B350,Uvazky!B:I,8,0),
"Nezdrav_Personal_Alebo_Nerelevant")))</f>
        <v>1</v>
      </c>
      <c r="I350">
        <f>VLOOKUP(B350,Uvazky!B:E,4,0)</f>
        <v>9</v>
      </c>
      <c r="J350" t="s">
        <v>88</v>
      </c>
      <c r="K350" t="str">
        <f>VLOOKUP(B350,Uvazky!B:D,3,0)</f>
        <v>Detská príjmová amb.</v>
      </c>
      <c r="L350" t="str">
        <f>VLOOKUP(B350,Uvazky!B:B,1,0)</f>
        <v>2-007-99</v>
      </c>
    </row>
    <row r="351" spans="1:12" x14ac:dyDescent="0.2">
      <c r="A351" t="s">
        <v>14</v>
      </c>
      <c r="B351" s="1" t="s">
        <v>187</v>
      </c>
      <c r="C351" s="2">
        <v>1881.15215039891</v>
      </c>
      <c r="D351">
        <v>1</v>
      </c>
      <c r="E351" t="str">
        <f t="shared" si="15"/>
        <v>007</v>
      </c>
      <c r="F351" t="str">
        <f t="shared" si="16"/>
        <v>2-007-99_1</v>
      </c>
      <c r="G351" s="2">
        <f t="shared" si="17"/>
        <v>1881.15215039891</v>
      </c>
      <c r="H351" s="48">
        <f>IF(D351=1,VLOOKUP(B351,Uvazky!B:G,6,0),
IF(D351=2,VLOOKUP(B351,Uvazky!B:H,7,0),
IF(D351=3,VLOOKUP(B351,Uvazky!B:I,8,0),
"Nezdrav_Personal_Alebo_Nerelevant")))</f>
        <v>1.5</v>
      </c>
      <c r="I351">
        <f>VLOOKUP(B351,Uvazky!B:E,4,0)</f>
        <v>9</v>
      </c>
      <c r="J351" t="s">
        <v>88</v>
      </c>
      <c r="K351" t="str">
        <f>VLOOKUP(B351,Uvazky!B:D,3,0)</f>
        <v>Detská príjmová amb.</v>
      </c>
      <c r="L351" t="str">
        <f>VLOOKUP(B351,Uvazky!B:B,1,0)</f>
        <v>2-007-99</v>
      </c>
    </row>
    <row r="352" spans="1:12" x14ac:dyDescent="0.2">
      <c r="A352" t="s">
        <v>15</v>
      </c>
      <c r="B352" s="1" t="s">
        <v>187</v>
      </c>
      <c r="C352" s="2">
        <v>0.72248666620944291</v>
      </c>
      <c r="D352">
        <v>3</v>
      </c>
      <c r="E352" t="str">
        <f t="shared" si="15"/>
        <v>007</v>
      </c>
      <c r="F352" t="str">
        <f t="shared" si="16"/>
        <v>2-007-99_3</v>
      </c>
      <c r="G352" s="2">
        <f t="shared" si="17"/>
        <v>0.72248666620944291</v>
      </c>
      <c r="H352" s="48">
        <f>IF(D352=1,VLOOKUP(B352,Uvazky!B:G,6,0),
IF(D352=2,VLOOKUP(B352,Uvazky!B:H,7,0),
IF(D352=3,VLOOKUP(B352,Uvazky!B:I,8,0),
"Nezdrav_Personal_Alebo_Nerelevant")))</f>
        <v>0.15</v>
      </c>
      <c r="I352">
        <f>VLOOKUP(B352,Uvazky!B:E,4,0)</f>
        <v>9</v>
      </c>
      <c r="J352" t="s">
        <v>88</v>
      </c>
      <c r="K352" t="str">
        <f>VLOOKUP(B352,Uvazky!B:D,3,0)</f>
        <v>Detská príjmová amb.</v>
      </c>
      <c r="L352" t="str">
        <f>VLOOKUP(B352,Uvazky!B:B,1,0)</f>
        <v>2-007-99</v>
      </c>
    </row>
    <row r="353" spans="1:12" x14ac:dyDescent="0.2">
      <c r="A353" t="s">
        <v>16</v>
      </c>
      <c r="B353" s="1" t="s">
        <v>187</v>
      </c>
      <c r="C353" s="2">
        <v>497.57882775047932</v>
      </c>
      <c r="D353">
        <v>2</v>
      </c>
      <c r="E353" t="str">
        <f t="shared" si="15"/>
        <v>007</v>
      </c>
      <c r="F353" t="str">
        <f t="shared" si="16"/>
        <v>2-007-99_2</v>
      </c>
      <c r="G353" s="2">
        <f t="shared" si="17"/>
        <v>497.57882775047932</v>
      </c>
      <c r="H353" s="48">
        <f>IF(D353=1,VLOOKUP(B353,Uvazky!B:G,6,0),
IF(D353=2,VLOOKUP(B353,Uvazky!B:H,7,0),
IF(D353=3,VLOOKUP(B353,Uvazky!B:I,8,0),
"Nezdrav_Personal_Alebo_Nerelevant")))</f>
        <v>1</v>
      </c>
      <c r="I353">
        <f>VLOOKUP(B353,Uvazky!B:E,4,0)</f>
        <v>9</v>
      </c>
      <c r="J353" t="s">
        <v>88</v>
      </c>
      <c r="K353" t="str">
        <f>VLOOKUP(B353,Uvazky!B:D,3,0)</f>
        <v>Detská príjmová amb.</v>
      </c>
      <c r="L353" t="str">
        <f>VLOOKUP(B353,Uvazky!B:B,1,0)</f>
        <v>2-007-99</v>
      </c>
    </row>
    <row r="354" spans="1:12" x14ac:dyDescent="0.2">
      <c r="A354" t="s">
        <v>17</v>
      </c>
      <c r="B354" s="1" t="s">
        <v>187</v>
      </c>
      <c r="C354" s="2">
        <v>93.901061908662939</v>
      </c>
      <c r="D354">
        <v>1</v>
      </c>
      <c r="E354" t="str">
        <f t="shared" si="15"/>
        <v>007</v>
      </c>
      <c r="F354" t="str">
        <f t="shared" si="16"/>
        <v>2-007-99_1</v>
      </c>
      <c r="G354" s="2">
        <f t="shared" si="17"/>
        <v>93.901061908662939</v>
      </c>
      <c r="H354" s="48">
        <f>IF(D354=1,VLOOKUP(B354,Uvazky!B:G,6,0),
IF(D354=2,VLOOKUP(B354,Uvazky!B:H,7,0),
IF(D354=3,VLOOKUP(B354,Uvazky!B:I,8,0),
"Nezdrav_Personal_Alebo_Nerelevant")))</f>
        <v>1.5</v>
      </c>
      <c r="I354">
        <f>VLOOKUP(B354,Uvazky!B:E,4,0)</f>
        <v>9</v>
      </c>
      <c r="J354" t="s">
        <v>88</v>
      </c>
      <c r="K354" t="str">
        <f>VLOOKUP(B354,Uvazky!B:D,3,0)</f>
        <v>Detská príjmová amb.</v>
      </c>
      <c r="L354" t="str">
        <f>VLOOKUP(B354,Uvazky!B:B,1,0)</f>
        <v>2-007-99</v>
      </c>
    </row>
    <row r="355" spans="1:12" x14ac:dyDescent="0.2">
      <c r="A355" t="s">
        <v>18</v>
      </c>
      <c r="B355" s="1" t="s">
        <v>187</v>
      </c>
      <c r="C355" s="2">
        <v>8.2360701079431164E-2</v>
      </c>
      <c r="D355">
        <v>3</v>
      </c>
      <c r="E355" t="str">
        <f t="shared" si="15"/>
        <v>007</v>
      </c>
      <c r="F355" t="str">
        <f t="shared" si="16"/>
        <v>2-007-99_3</v>
      </c>
      <c r="G355" s="2">
        <f t="shared" si="17"/>
        <v>8.2360701079431164E-2</v>
      </c>
      <c r="H355" s="48">
        <f>IF(D355=1,VLOOKUP(B355,Uvazky!B:G,6,0),
IF(D355=2,VLOOKUP(B355,Uvazky!B:H,7,0),
IF(D355=3,VLOOKUP(B355,Uvazky!B:I,8,0),
"Nezdrav_Personal_Alebo_Nerelevant")))</f>
        <v>0.15</v>
      </c>
      <c r="I355">
        <f>VLOOKUP(B355,Uvazky!B:E,4,0)</f>
        <v>9</v>
      </c>
      <c r="J355" t="s">
        <v>88</v>
      </c>
      <c r="K355" t="str">
        <f>VLOOKUP(B355,Uvazky!B:D,3,0)</f>
        <v>Detská príjmová amb.</v>
      </c>
      <c r="L355" t="str">
        <f>VLOOKUP(B355,Uvazky!B:B,1,0)</f>
        <v>2-007-99</v>
      </c>
    </row>
    <row r="356" spans="1:12" x14ac:dyDescent="0.2">
      <c r="A356" t="s">
        <v>19</v>
      </c>
      <c r="B356" s="1" t="s">
        <v>187</v>
      </c>
      <c r="C356" s="2">
        <v>26.988798296374686</v>
      </c>
      <c r="D356">
        <v>2</v>
      </c>
      <c r="E356" t="str">
        <f t="shared" si="15"/>
        <v>007</v>
      </c>
      <c r="F356" t="str">
        <f t="shared" si="16"/>
        <v>2-007-99_2</v>
      </c>
      <c r="G356" s="2">
        <f t="shared" si="17"/>
        <v>26.988798296374686</v>
      </c>
      <c r="H356" s="48">
        <f>IF(D356=1,VLOOKUP(B356,Uvazky!B:G,6,0),
IF(D356=2,VLOOKUP(B356,Uvazky!B:H,7,0),
IF(D356=3,VLOOKUP(B356,Uvazky!B:I,8,0),
"Nezdrav_Personal_Alebo_Nerelevant")))</f>
        <v>1</v>
      </c>
      <c r="I356">
        <f>VLOOKUP(B356,Uvazky!B:E,4,0)</f>
        <v>9</v>
      </c>
      <c r="J356" t="s">
        <v>88</v>
      </c>
      <c r="K356" t="str">
        <f>VLOOKUP(B356,Uvazky!B:D,3,0)</f>
        <v>Detská príjmová amb.</v>
      </c>
      <c r="L356" t="str">
        <f>VLOOKUP(B356,Uvazky!B:B,1,0)</f>
        <v>2-007-99</v>
      </c>
    </row>
    <row r="357" spans="1:12" x14ac:dyDescent="0.2">
      <c r="A357" t="s">
        <v>20</v>
      </c>
      <c r="B357" s="1" t="s">
        <v>187</v>
      </c>
      <c r="C357" s="2">
        <v>770.44057888398197</v>
      </c>
      <c r="D357">
        <v>1</v>
      </c>
      <c r="E357" t="str">
        <f t="shared" si="15"/>
        <v>007</v>
      </c>
      <c r="F357" t="str">
        <f t="shared" si="16"/>
        <v>2-007-99_1</v>
      </c>
      <c r="G357" s="2">
        <f t="shared" si="17"/>
        <v>770.44057888398197</v>
      </c>
      <c r="H357" s="48">
        <f>IF(D357=1,VLOOKUP(B357,Uvazky!B:G,6,0),
IF(D357=2,VLOOKUP(B357,Uvazky!B:H,7,0),
IF(D357=3,VLOOKUP(B357,Uvazky!B:I,8,0),
"Nezdrav_Personal_Alebo_Nerelevant")))</f>
        <v>1.5</v>
      </c>
      <c r="I357">
        <f>VLOOKUP(B357,Uvazky!B:E,4,0)</f>
        <v>9</v>
      </c>
      <c r="J357" t="s">
        <v>88</v>
      </c>
      <c r="K357" t="str">
        <f>VLOOKUP(B357,Uvazky!B:D,3,0)</f>
        <v>Detská príjmová amb.</v>
      </c>
      <c r="L357" t="str">
        <f>VLOOKUP(B357,Uvazky!B:B,1,0)</f>
        <v>2-007-99</v>
      </c>
    </row>
    <row r="358" spans="1:12" x14ac:dyDescent="0.2">
      <c r="A358" t="s">
        <v>21</v>
      </c>
      <c r="B358" s="1" t="s">
        <v>187</v>
      </c>
      <c r="C358" s="2">
        <v>0.53854645054247485</v>
      </c>
      <c r="D358">
        <v>3</v>
      </c>
      <c r="E358" t="str">
        <f t="shared" si="15"/>
        <v>007</v>
      </c>
      <c r="F358" t="str">
        <f t="shared" si="16"/>
        <v>2-007-99_3</v>
      </c>
      <c r="G358" s="2">
        <f t="shared" si="17"/>
        <v>0.53854645054247485</v>
      </c>
      <c r="H358" s="48">
        <f>IF(D358=1,VLOOKUP(B358,Uvazky!B:G,6,0),
IF(D358=2,VLOOKUP(B358,Uvazky!B:H,7,0),
IF(D358=3,VLOOKUP(B358,Uvazky!B:I,8,0),
"Nezdrav_Personal_Alebo_Nerelevant")))</f>
        <v>0.15</v>
      </c>
      <c r="I358">
        <f>VLOOKUP(B358,Uvazky!B:E,4,0)</f>
        <v>9</v>
      </c>
      <c r="J358" t="s">
        <v>88</v>
      </c>
      <c r="K358" t="str">
        <f>VLOOKUP(B358,Uvazky!B:D,3,0)</f>
        <v>Detská príjmová amb.</v>
      </c>
      <c r="L358" t="str">
        <f>VLOOKUP(B358,Uvazky!B:B,1,0)</f>
        <v>2-007-99</v>
      </c>
    </row>
    <row r="359" spans="1:12" x14ac:dyDescent="0.2">
      <c r="A359" t="s">
        <v>22</v>
      </c>
      <c r="B359" s="1" t="s">
        <v>187</v>
      </c>
      <c r="C359" s="2">
        <v>23.290985138070955</v>
      </c>
      <c r="D359">
        <v>2</v>
      </c>
      <c r="E359" t="str">
        <f t="shared" si="15"/>
        <v>007</v>
      </c>
      <c r="F359" t="str">
        <f t="shared" si="16"/>
        <v>2-007-99_2</v>
      </c>
      <c r="G359" s="2">
        <f t="shared" si="17"/>
        <v>23.290985138070955</v>
      </c>
      <c r="H359" s="48">
        <f>IF(D359=1,VLOOKUP(B359,Uvazky!B:G,6,0),
IF(D359=2,VLOOKUP(B359,Uvazky!B:H,7,0),
IF(D359=3,VLOOKUP(B359,Uvazky!B:I,8,0),
"Nezdrav_Personal_Alebo_Nerelevant")))</f>
        <v>1</v>
      </c>
      <c r="I359">
        <f>VLOOKUP(B359,Uvazky!B:E,4,0)</f>
        <v>9</v>
      </c>
      <c r="J359" t="s">
        <v>88</v>
      </c>
      <c r="K359" t="str">
        <f>VLOOKUP(B359,Uvazky!B:D,3,0)</f>
        <v>Detská príjmová amb.</v>
      </c>
      <c r="L359" t="str">
        <f>VLOOKUP(B359,Uvazky!B:B,1,0)</f>
        <v>2-007-99</v>
      </c>
    </row>
    <row r="360" spans="1:12" x14ac:dyDescent="0.2">
      <c r="A360" t="s">
        <v>23</v>
      </c>
      <c r="B360" s="1" t="s">
        <v>187</v>
      </c>
      <c r="C360" s="2">
        <v>290.07710900120327</v>
      </c>
      <c r="D360">
        <v>1</v>
      </c>
      <c r="E360" t="str">
        <f t="shared" si="15"/>
        <v>007</v>
      </c>
      <c r="F360" t="str">
        <f t="shared" si="16"/>
        <v>2-007-99_1</v>
      </c>
      <c r="G360" s="2">
        <f t="shared" si="17"/>
        <v>290.07710900120327</v>
      </c>
      <c r="H360" s="48">
        <f>IF(D360=1,VLOOKUP(B360,Uvazky!B:G,6,0),
IF(D360=2,VLOOKUP(B360,Uvazky!B:H,7,0),
IF(D360=3,VLOOKUP(B360,Uvazky!B:I,8,0),
"Nezdrav_Personal_Alebo_Nerelevant")))</f>
        <v>1.5</v>
      </c>
      <c r="I360">
        <f>VLOOKUP(B360,Uvazky!B:E,4,0)</f>
        <v>9</v>
      </c>
      <c r="J360" t="s">
        <v>88</v>
      </c>
      <c r="K360" t="str">
        <f>VLOOKUP(B360,Uvazky!B:D,3,0)</f>
        <v>Detská príjmová amb.</v>
      </c>
      <c r="L360" t="str">
        <f>VLOOKUP(B360,Uvazky!B:B,1,0)</f>
        <v>2-007-99</v>
      </c>
    </row>
    <row r="361" spans="1:12" x14ac:dyDescent="0.2">
      <c r="A361" t="s">
        <v>24</v>
      </c>
      <c r="B361" s="1" t="s">
        <v>187</v>
      </c>
      <c r="C361" s="2">
        <v>0.13078357744071814</v>
      </c>
      <c r="D361">
        <v>3</v>
      </c>
      <c r="E361" t="str">
        <f t="shared" si="15"/>
        <v>007</v>
      </c>
      <c r="F361" t="str">
        <f t="shared" si="16"/>
        <v>2-007-99_3</v>
      </c>
      <c r="G361" s="2">
        <f t="shared" si="17"/>
        <v>0.13078357744071814</v>
      </c>
      <c r="H361" s="48">
        <f>IF(D361=1,VLOOKUP(B361,Uvazky!B:G,6,0),
IF(D361=2,VLOOKUP(B361,Uvazky!B:H,7,0),
IF(D361=3,VLOOKUP(B361,Uvazky!B:I,8,0),
"Nezdrav_Personal_Alebo_Nerelevant")))</f>
        <v>0.15</v>
      </c>
      <c r="I361">
        <f>VLOOKUP(B361,Uvazky!B:E,4,0)</f>
        <v>9</v>
      </c>
      <c r="J361" t="s">
        <v>88</v>
      </c>
      <c r="K361" t="str">
        <f>VLOOKUP(B361,Uvazky!B:D,3,0)</f>
        <v>Detská príjmová amb.</v>
      </c>
      <c r="L361" t="str">
        <f>VLOOKUP(B361,Uvazky!B:B,1,0)</f>
        <v>2-007-99</v>
      </c>
    </row>
    <row r="362" spans="1:12" x14ac:dyDescent="0.2">
      <c r="A362" t="s">
        <v>25</v>
      </c>
      <c r="B362" s="1" t="s">
        <v>187</v>
      </c>
      <c r="C362" s="2">
        <v>37.436081328096272</v>
      </c>
      <c r="D362">
        <v>2</v>
      </c>
      <c r="E362" t="str">
        <f t="shared" si="15"/>
        <v>007</v>
      </c>
      <c r="F362" t="str">
        <f t="shared" si="16"/>
        <v>2-007-99_2</v>
      </c>
      <c r="G362" s="2">
        <f t="shared" si="17"/>
        <v>37.436081328096272</v>
      </c>
      <c r="H362" s="48">
        <f>IF(D362=1,VLOOKUP(B362,Uvazky!B:G,6,0),
IF(D362=2,VLOOKUP(B362,Uvazky!B:H,7,0),
IF(D362=3,VLOOKUP(B362,Uvazky!B:I,8,0),
"Nezdrav_Personal_Alebo_Nerelevant")))</f>
        <v>1</v>
      </c>
      <c r="I362">
        <f>VLOOKUP(B362,Uvazky!B:E,4,0)</f>
        <v>9</v>
      </c>
      <c r="J362" t="s">
        <v>88</v>
      </c>
      <c r="K362" t="str">
        <f>VLOOKUP(B362,Uvazky!B:D,3,0)</f>
        <v>Detská príjmová amb.</v>
      </c>
      <c r="L362" t="str">
        <f>VLOOKUP(B362,Uvazky!B:B,1,0)</f>
        <v>2-007-99</v>
      </c>
    </row>
    <row r="363" spans="1:12" x14ac:dyDescent="0.2">
      <c r="A363" t="s">
        <v>26</v>
      </c>
      <c r="B363" s="1" t="s">
        <v>187</v>
      </c>
      <c r="C363" s="2">
        <v>547.22381240623645</v>
      </c>
      <c r="D363">
        <v>1</v>
      </c>
      <c r="E363" t="str">
        <f t="shared" si="15"/>
        <v>007</v>
      </c>
      <c r="F363" t="str">
        <f t="shared" si="16"/>
        <v>2-007-99_1</v>
      </c>
      <c r="G363" s="2">
        <f t="shared" si="17"/>
        <v>547.22381240623645</v>
      </c>
      <c r="H363" s="48">
        <f>IF(D363=1,VLOOKUP(B363,Uvazky!B:G,6,0),
IF(D363=2,VLOOKUP(B363,Uvazky!B:H,7,0),
IF(D363=3,VLOOKUP(B363,Uvazky!B:I,8,0),
"Nezdrav_Personal_Alebo_Nerelevant")))</f>
        <v>1.5</v>
      </c>
      <c r="I363">
        <f>VLOOKUP(B363,Uvazky!B:E,4,0)</f>
        <v>9</v>
      </c>
      <c r="J363" t="s">
        <v>88</v>
      </c>
      <c r="K363" t="str">
        <f>VLOOKUP(B363,Uvazky!B:D,3,0)</f>
        <v>Detská príjmová amb.</v>
      </c>
      <c r="L363" t="str">
        <f>VLOOKUP(B363,Uvazky!B:B,1,0)</f>
        <v>2-007-99</v>
      </c>
    </row>
    <row r="364" spans="1:12" x14ac:dyDescent="0.2">
      <c r="A364" t="s">
        <v>27</v>
      </c>
      <c r="B364" s="1" t="s">
        <v>187</v>
      </c>
      <c r="C364" s="2">
        <v>0.70318725153303785</v>
      </c>
      <c r="D364">
        <v>3</v>
      </c>
      <c r="E364" t="str">
        <f t="shared" si="15"/>
        <v>007</v>
      </c>
      <c r="F364" t="str">
        <f t="shared" si="16"/>
        <v>2-007-99_3</v>
      </c>
      <c r="G364" s="2">
        <f t="shared" si="17"/>
        <v>0.70318725153303785</v>
      </c>
      <c r="H364" s="48">
        <f>IF(D364=1,VLOOKUP(B364,Uvazky!B:G,6,0),
IF(D364=2,VLOOKUP(B364,Uvazky!B:H,7,0),
IF(D364=3,VLOOKUP(B364,Uvazky!B:I,8,0),
"Nezdrav_Personal_Alebo_Nerelevant")))</f>
        <v>0.15</v>
      </c>
      <c r="I364">
        <f>VLOOKUP(B364,Uvazky!B:E,4,0)</f>
        <v>9</v>
      </c>
      <c r="J364" t="s">
        <v>88</v>
      </c>
      <c r="K364" t="str">
        <f>VLOOKUP(B364,Uvazky!B:D,3,0)</f>
        <v>Detská príjmová amb.</v>
      </c>
      <c r="L364" t="str">
        <f>VLOOKUP(B364,Uvazky!B:B,1,0)</f>
        <v>2-007-99</v>
      </c>
    </row>
    <row r="365" spans="1:12" x14ac:dyDescent="0.2">
      <c r="A365" t="s">
        <v>28</v>
      </c>
      <c r="B365" s="1" t="s">
        <v>187</v>
      </c>
      <c r="C365" s="2">
        <v>71.84385623718876</v>
      </c>
      <c r="D365">
        <v>2</v>
      </c>
      <c r="E365" t="str">
        <f t="shared" si="15"/>
        <v>007</v>
      </c>
      <c r="F365" t="str">
        <f t="shared" si="16"/>
        <v>2-007-99_2</v>
      </c>
      <c r="G365" s="2">
        <f t="shared" si="17"/>
        <v>71.84385623718876</v>
      </c>
      <c r="H365" s="48">
        <f>IF(D365=1,VLOOKUP(B365,Uvazky!B:G,6,0),
IF(D365=2,VLOOKUP(B365,Uvazky!B:H,7,0),
IF(D365=3,VLOOKUP(B365,Uvazky!B:I,8,0),
"Nezdrav_Personal_Alebo_Nerelevant")))</f>
        <v>1</v>
      </c>
      <c r="I365">
        <f>VLOOKUP(B365,Uvazky!B:E,4,0)</f>
        <v>9</v>
      </c>
      <c r="J365" t="s">
        <v>88</v>
      </c>
      <c r="K365" t="str">
        <f>VLOOKUP(B365,Uvazky!B:D,3,0)</f>
        <v>Detská príjmová amb.</v>
      </c>
      <c r="L365" t="str">
        <f>VLOOKUP(B365,Uvazky!B:B,1,0)</f>
        <v>2-007-99</v>
      </c>
    </row>
    <row r="366" spans="1:12" x14ac:dyDescent="0.2">
      <c r="A366" t="s">
        <v>29</v>
      </c>
      <c r="B366" s="1" t="s">
        <v>187</v>
      </c>
      <c r="C366" s="2">
        <v>138.23664945408055</v>
      </c>
      <c r="D366">
        <v>1</v>
      </c>
      <c r="E366" t="str">
        <f t="shared" si="15"/>
        <v>007</v>
      </c>
      <c r="F366" t="str">
        <f t="shared" si="16"/>
        <v>2-007-99_1</v>
      </c>
      <c r="G366" s="2">
        <f t="shared" si="17"/>
        <v>138.23664945408055</v>
      </c>
      <c r="H366" s="48">
        <f>IF(D366=1,VLOOKUP(B366,Uvazky!B:G,6,0),
IF(D366=2,VLOOKUP(B366,Uvazky!B:H,7,0),
IF(D366=3,VLOOKUP(B366,Uvazky!B:I,8,0),
"Nezdrav_Personal_Alebo_Nerelevant")))</f>
        <v>1.5</v>
      </c>
      <c r="I366">
        <f>VLOOKUP(B366,Uvazky!B:E,4,0)</f>
        <v>9</v>
      </c>
      <c r="J366" t="s">
        <v>88</v>
      </c>
      <c r="K366" t="str">
        <f>VLOOKUP(B366,Uvazky!B:D,3,0)</f>
        <v>Detská príjmová amb.</v>
      </c>
      <c r="L366" t="str">
        <f>VLOOKUP(B366,Uvazky!B:B,1,0)</f>
        <v>2-007-99</v>
      </c>
    </row>
    <row r="367" spans="1:12" x14ac:dyDescent="0.2">
      <c r="A367" t="s">
        <v>30</v>
      </c>
      <c r="B367" s="1" t="s">
        <v>187</v>
      </c>
      <c r="C367" s="2">
        <v>1.2060587127201484E-3</v>
      </c>
      <c r="D367">
        <v>3</v>
      </c>
      <c r="E367" t="str">
        <f t="shared" si="15"/>
        <v>007</v>
      </c>
      <c r="F367" t="str">
        <f t="shared" si="16"/>
        <v>2-007-99_3</v>
      </c>
      <c r="G367" s="2">
        <f t="shared" si="17"/>
        <v>1.2060587127201484E-3</v>
      </c>
      <c r="H367" s="48">
        <f>IF(D367=1,VLOOKUP(B367,Uvazky!B:G,6,0),
IF(D367=2,VLOOKUP(B367,Uvazky!B:H,7,0),
IF(D367=3,VLOOKUP(B367,Uvazky!B:I,8,0),
"Nezdrav_Personal_Alebo_Nerelevant")))</f>
        <v>0.15</v>
      </c>
      <c r="I367">
        <f>VLOOKUP(B367,Uvazky!B:E,4,0)</f>
        <v>9</v>
      </c>
      <c r="J367" t="s">
        <v>88</v>
      </c>
      <c r="K367" t="str">
        <f>VLOOKUP(B367,Uvazky!B:D,3,0)</f>
        <v>Detská príjmová amb.</v>
      </c>
      <c r="L367" t="str">
        <f>VLOOKUP(B367,Uvazky!B:B,1,0)</f>
        <v>2-007-99</v>
      </c>
    </row>
    <row r="368" spans="1:12" x14ac:dyDescent="0.2">
      <c r="A368" t="s">
        <v>31</v>
      </c>
      <c r="B368" s="1" t="s">
        <v>187</v>
      </c>
      <c r="C368" s="2">
        <v>12.605823578629943</v>
      </c>
      <c r="D368">
        <v>2</v>
      </c>
      <c r="E368" t="str">
        <f t="shared" si="15"/>
        <v>007</v>
      </c>
      <c r="F368" t="str">
        <f t="shared" si="16"/>
        <v>2-007-99_2</v>
      </c>
      <c r="G368" s="2">
        <f t="shared" si="17"/>
        <v>12.605823578629943</v>
      </c>
      <c r="H368" s="48">
        <f>IF(D368=1,VLOOKUP(B368,Uvazky!B:G,6,0),
IF(D368=2,VLOOKUP(B368,Uvazky!B:H,7,0),
IF(D368=3,VLOOKUP(B368,Uvazky!B:I,8,0),
"Nezdrav_Personal_Alebo_Nerelevant")))</f>
        <v>1</v>
      </c>
      <c r="I368">
        <f>VLOOKUP(B368,Uvazky!B:E,4,0)</f>
        <v>9</v>
      </c>
      <c r="J368" t="s">
        <v>88</v>
      </c>
      <c r="K368" t="str">
        <f>VLOOKUP(B368,Uvazky!B:D,3,0)</f>
        <v>Detská príjmová amb.</v>
      </c>
      <c r="L368" t="str">
        <f>VLOOKUP(B368,Uvazky!B:B,1,0)</f>
        <v>2-007-99</v>
      </c>
    </row>
    <row r="369" spans="1:12" x14ac:dyDescent="0.2">
      <c r="A369" t="s">
        <v>32</v>
      </c>
      <c r="B369" s="1" t="s">
        <v>187</v>
      </c>
      <c r="C369" s="2">
        <v>61.918457970122049</v>
      </c>
      <c r="D369">
        <v>1</v>
      </c>
      <c r="E369" t="str">
        <f t="shared" si="15"/>
        <v>007</v>
      </c>
      <c r="F369" t="str">
        <f t="shared" si="16"/>
        <v>2-007-99_1</v>
      </c>
      <c r="G369" s="2">
        <f t="shared" si="17"/>
        <v>61.918457970122049</v>
      </c>
      <c r="H369" s="48">
        <f>IF(D369=1,VLOOKUP(B369,Uvazky!B:G,6,0),
IF(D369=2,VLOOKUP(B369,Uvazky!B:H,7,0),
IF(D369=3,VLOOKUP(B369,Uvazky!B:I,8,0),
"Nezdrav_Personal_Alebo_Nerelevant")))</f>
        <v>1.5</v>
      </c>
      <c r="I369">
        <f>VLOOKUP(B369,Uvazky!B:E,4,0)</f>
        <v>9</v>
      </c>
      <c r="J369" t="s">
        <v>88</v>
      </c>
      <c r="K369" t="str">
        <f>VLOOKUP(B369,Uvazky!B:D,3,0)</f>
        <v>Detská príjmová amb.</v>
      </c>
      <c r="L369" t="str">
        <f>VLOOKUP(B369,Uvazky!B:B,1,0)</f>
        <v>2-007-99</v>
      </c>
    </row>
    <row r="370" spans="1:12" x14ac:dyDescent="0.2">
      <c r="A370" t="s">
        <v>33</v>
      </c>
      <c r="B370" s="1" t="s">
        <v>187</v>
      </c>
      <c r="C370" s="2">
        <v>30.834383246910143</v>
      </c>
      <c r="D370">
        <v>3</v>
      </c>
      <c r="E370" t="str">
        <f t="shared" si="15"/>
        <v>007</v>
      </c>
      <c r="F370" t="str">
        <f t="shared" si="16"/>
        <v>2-007-99_3</v>
      </c>
      <c r="G370" s="2">
        <f t="shared" si="17"/>
        <v>30.834383246910143</v>
      </c>
      <c r="H370" s="48">
        <f>IF(D370=1,VLOOKUP(B370,Uvazky!B:G,6,0),
IF(D370=2,VLOOKUP(B370,Uvazky!B:H,7,0),
IF(D370=3,VLOOKUP(B370,Uvazky!B:I,8,0),
"Nezdrav_Personal_Alebo_Nerelevant")))</f>
        <v>0.15</v>
      </c>
      <c r="I370">
        <f>VLOOKUP(B370,Uvazky!B:E,4,0)</f>
        <v>9</v>
      </c>
      <c r="J370" t="s">
        <v>88</v>
      </c>
      <c r="K370" t="str">
        <f>VLOOKUP(B370,Uvazky!B:D,3,0)</f>
        <v>Detská príjmová amb.</v>
      </c>
      <c r="L370" t="str">
        <f>VLOOKUP(B370,Uvazky!B:B,1,0)</f>
        <v>2-007-99</v>
      </c>
    </row>
    <row r="371" spans="1:12" x14ac:dyDescent="0.2">
      <c r="A371" t="s">
        <v>34</v>
      </c>
      <c r="B371" s="1" t="s">
        <v>187</v>
      </c>
      <c r="C371" s="2">
        <v>78.065465001304887</v>
      </c>
      <c r="D371">
        <v>2</v>
      </c>
      <c r="E371" t="str">
        <f t="shared" si="15"/>
        <v>007</v>
      </c>
      <c r="F371" t="str">
        <f t="shared" si="16"/>
        <v>2-007-99_2</v>
      </c>
      <c r="G371" s="2">
        <f t="shared" si="17"/>
        <v>78.065465001304887</v>
      </c>
      <c r="H371" s="48">
        <f>IF(D371=1,VLOOKUP(B371,Uvazky!B:G,6,0),
IF(D371=2,VLOOKUP(B371,Uvazky!B:H,7,0),
IF(D371=3,VLOOKUP(B371,Uvazky!B:I,8,0),
"Nezdrav_Personal_Alebo_Nerelevant")))</f>
        <v>1</v>
      </c>
      <c r="I371">
        <f>VLOOKUP(B371,Uvazky!B:E,4,0)</f>
        <v>9</v>
      </c>
      <c r="J371" t="s">
        <v>88</v>
      </c>
      <c r="K371" t="str">
        <f>VLOOKUP(B371,Uvazky!B:D,3,0)</f>
        <v>Detská príjmová amb.</v>
      </c>
      <c r="L371" t="str">
        <f>VLOOKUP(B371,Uvazky!B:B,1,0)</f>
        <v>2-007-99</v>
      </c>
    </row>
    <row r="372" spans="1:12" x14ac:dyDescent="0.2">
      <c r="A372" t="s">
        <v>35</v>
      </c>
      <c r="B372" s="1" t="s">
        <v>187</v>
      </c>
      <c r="C372" s="2">
        <v>119.16305759527948</v>
      </c>
      <c r="D372">
        <v>1</v>
      </c>
      <c r="E372" t="str">
        <f t="shared" si="15"/>
        <v>007</v>
      </c>
      <c r="F372" t="str">
        <f t="shared" si="16"/>
        <v>2-007-99_1</v>
      </c>
      <c r="G372" s="2">
        <f t="shared" si="17"/>
        <v>119.16305759527948</v>
      </c>
      <c r="H372" s="48">
        <f>IF(D372=1,VLOOKUP(B372,Uvazky!B:G,6,0),
IF(D372=2,VLOOKUP(B372,Uvazky!B:H,7,0),
IF(D372=3,VLOOKUP(B372,Uvazky!B:I,8,0),
"Nezdrav_Personal_Alebo_Nerelevant")))</f>
        <v>1.5</v>
      </c>
      <c r="I372">
        <f>VLOOKUP(B372,Uvazky!B:E,4,0)</f>
        <v>9</v>
      </c>
      <c r="J372" t="s">
        <v>88</v>
      </c>
      <c r="K372" t="str">
        <f>VLOOKUP(B372,Uvazky!B:D,3,0)</f>
        <v>Detská príjmová amb.</v>
      </c>
      <c r="L372" t="str">
        <f>VLOOKUP(B372,Uvazky!B:B,1,0)</f>
        <v>2-007-99</v>
      </c>
    </row>
    <row r="373" spans="1:12" x14ac:dyDescent="0.2">
      <c r="A373" t="s">
        <v>36</v>
      </c>
      <c r="B373" s="1" t="s">
        <v>187</v>
      </c>
      <c r="C373" s="2">
        <v>0.13004295980751387</v>
      </c>
      <c r="D373">
        <v>3</v>
      </c>
      <c r="E373" t="str">
        <f t="shared" si="15"/>
        <v>007</v>
      </c>
      <c r="F373" t="str">
        <f t="shared" si="16"/>
        <v>2-007-99_3</v>
      </c>
      <c r="G373" s="2">
        <f t="shared" si="17"/>
        <v>0.13004295980751387</v>
      </c>
      <c r="H373" s="48">
        <f>IF(D373=1,VLOOKUP(B373,Uvazky!B:G,6,0),
IF(D373=2,VLOOKUP(B373,Uvazky!B:H,7,0),
IF(D373=3,VLOOKUP(B373,Uvazky!B:I,8,0),
"Nezdrav_Personal_Alebo_Nerelevant")))</f>
        <v>0.15</v>
      </c>
      <c r="I373">
        <f>VLOOKUP(B373,Uvazky!B:E,4,0)</f>
        <v>9</v>
      </c>
      <c r="J373" t="s">
        <v>88</v>
      </c>
      <c r="K373" t="str">
        <f>VLOOKUP(B373,Uvazky!B:D,3,0)</f>
        <v>Detská príjmová amb.</v>
      </c>
      <c r="L373" t="str">
        <f>VLOOKUP(B373,Uvazky!B:B,1,0)</f>
        <v>2-007-99</v>
      </c>
    </row>
    <row r="374" spans="1:12" x14ac:dyDescent="0.2">
      <c r="A374" t="s">
        <v>37</v>
      </c>
      <c r="B374" s="1" t="s">
        <v>187</v>
      </c>
      <c r="C374" s="2">
        <v>89.047862876999048</v>
      </c>
      <c r="D374">
        <v>2</v>
      </c>
      <c r="E374" t="str">
        <f t="shared" si="15"/>
        <v>007</v>
      </c>
      <c r="F374" t="str">
        <f t="shared" si="16"/>
        <v>2-007-99_2</v>
      </c>
      <c r="G374" s="2">
        <f t="shared" si="17"/>
        <v>89.047862876999048</v>
      </c>
      <c r="H374" s="48">
        <f>IF(D374=1,VLOOKUP(B374,Uvazky!B:G,6,0),
IF(D374=2,VLOOKUP(B374,Uvazky!B:H,7,0),
IF(D374=3,VLOOKUP(B374,Uvazky!B:I,8,0),
"Nezdrav_Personal_Alebo_Nerelevant")))</f>
        <v>1</v>
      </c>
      <c r="I374">
        <f>VLOOKUP(B374,Uvazky!B:E,4,0)</f>
        <v>9</v>
      </c>
      <c r="J374" t="s">
        <v>88</v>
      </c>
      <c r="K374" t="str">
        <f>VLOOKUP(B374,Uvazky!B:D,3,0)</f>
        <v>Detská príjmová amb.</v>
      </c>
      <c r="L374" t="str">
        <f>VLOOKUP(B374,Uvazky!B:B,1,0)</f>
        <v>2-007-99</v>
      </c>
    </row>
    <row r="375" spans="1:12" x14ac:dyDescent="0.2">
      <c r="A375" t="s">
        <v>38</v>
      </c>
      <c r="B375" s="1" t="s">
        <v>187</v>
      </c>
      <c r="C375" s="2">
        <v>11.662682259097908</v>
      </c>
      <c r="D375">
        <v>1</v>
      </c>
      <c r="E375" t="str">
        <f t="shared" si="15"/>
        <v>007</v>
      </c>
      <c r="F375" t="str">
        <f t="shared" si="16"/>
        <v>2-007-99_1</v>
      </c>
      <c r="G375" s="2">
        <f t="shared" si="17"/>
        <v>11.662682259097908</v>
      </c>
      <c r="H375" s="48">
        <f>IF(D375=1,VLOOKUP(B375,Uvazky!B:G,6,0),
IF(D375=2,VLOOKUP(B375,Uvazky!B:H,7,0),
IF(D375=3,VLOOKUP(B375,Uvazky!B:I,8,0),
"Nezdrav_Personal_Alebo_Nerelevant")))</f>
        <v>1.5</v>
      </c>
      <c r="I375">
        <f>VLOOKUP(B375,Uvazky!B:E,4,0)</f>
        <v>9</v>
      </c>
      <c r="J375" t="s">
        <v>88</v>
      </c>
      <c r="K375" t="str">
        <f>VLOOKUP(B375,Uvazky!B:D,3,0)</f>
        <v>Detská príjmová amb.</v>
      </c>
      <c r="L375" t="str">
        <f>VLOOKUP(B375,Uvazky!B:B,1,0)</f>
        <v>2-007-99</v>
      </c>
    </row>
    <row r="376" spans="1:12" x14ac:dyDescent="0.2">
      <c r="A376" t="s">
        <v>38</v>
      </c>
      <c r="B376" s="1" t="s">
        <v>188</v>
      </c>
      <c r="C376" s="2">
        <v>9.2138268249710329</v>
      </c>
      <c r="D376">
        <v>1</v>
      </c>
      <c r="E376" t="str">
        <f t="shared" si="15"/>
        <v>009</v>
      </c>
      <c r="F376" t="str">
        <f t="shared" si="16"/>
        <v>2-009-22_1</v>
      </c>
      <c r="G376" s="2">
        <f t="shared" si="17"/>
        <v>9.2138268249710329</v>
      </c>
      <c r="H376" s="48">
        <f>IF(D376=1,VLOOKUP(B376,Uvazky!B:G,6,0),
IF(D376=2,VLOOKUP(B376,Uvazky!B:H,7,0),
IF(D376=3,VLOOKUP(B376,Uvazky!B:I,8,0),
"Nezdrav_Personal_Alebo_Nerelevant")))</f>
        <v>0.1</v>
      </c>
      <c r="I376">
        <f>VLOOKUP(B376,Uvazky!B:E,4,0)</f>
        <v>9</v>
      </c>
      <c r="J376" t="s">
        <v>88</v>
      </c>
      <c r="K376" t="str">
        <f>VLOOKUP(B376,Uvazky!B:D,3,0)</f>
        <v>Gynekologická príjmová amb.</v>
      </c>
      <c r="L376" t="str">
        <f>VLOOKUP(B376,Uvazky!B:B,1,0)</f>
        <v>2-009-22</v>
      </c>
    </row>
    <row r="377" spans="1:12" x14ac:dyDescent="0.2">
      <c r="A377" t="s">
        <v>4</v>
      </c>
      <c r="B377" s="1" t="s">
        <v>189</v>
      </c>
      <c r="C377" s="2">
        <v>6.1042470902851216</v>
      </c>
      <c r="D377">
        <v>1</v>
      </c>
      <c r="E377" t="str">
        <f t="shared" si="15"/>
        <v>010</v>
      </c>
      <c r="F377" t="str">
        <f t="shared" si="16"/>
        <v>2-010-43_1</v>
      </c>
      <c r="G377" s="2">
        <f t="shared" si="17"/>
        <v>6.1042470902851216</v>
      </c>
      <c r="H377" s="48">
        <f>IF(D377=1,VLOOKUP(B377,Uvazky!B:G,6,0),
IF(D377=2,VLOOKUP(B377,Uvazky!B:H,7,0),
IF(D377=3,VLOOKUP(B377,Uvazky!B:I,8,0),
"Nezdrav_Personal_Alebo_Nerelevant")))</f>
        <v>0.1</v>
      </c>
      <c r="I377">
        <f>VLOOKUP(B377,Uvazky!B:E,4,0)</f>
        <v>9</v>
      </c>
      <c r="J377" t="s">
        <v>88</v>
      </c>
      <c r="K377" t="str">
        <f>VLOOKUP(B377,Uvazky!B:D,3,0)</f>
        <v>Chirurgická ambulancia</v>
      </c>
      <c r="L377" t="str">
        <f>VLOOKUP(B377,Uvazky!B:B,1,0)</f>
        <v>2-010-43</v>
      </c>
    </row>
    <row r="378" spans="1:12" x14ac:dyDescent="0.2">
      <c r="A378" t="s">
        <v>5</v>
      </c>
      <c r="B378" s="1" t="s">
        <v>189</v>
      </c>
      <c r="C378" s="2">
        <v>2213.0331630838441</v>
      </c>
      <c r="D378">
        <v>1</v>
      </c>
      <c r="E378" t="str">
        <f t="shared" si="15"/>
        <v>010</v>
      </c>
      <c r="F378" t="str">
        <f t="shared" si="16"/>
        <v>2-010-43_1</v>
      </c>
      <c r="G378" s="2">
        <f t="shared" si="17"/>
        <v>2213.0331630838441</v>
      </c>
      <c r="H378" s="48">
        <f>IF(D378=1,VLOOKUP(B378,Uvazky!B:G,6,0),
IF(D378=2,VLOOKUP(B378,Uvazky!B:H,7,0),
IF(D378=3,VLOOKUP(B378,Uvazky!B:I,8,0),
"Nezdrav_Personal_Alebo_Nerelevant")))</f>
        <v>0.1</v>
      </c>
      <c r="I378">
        <f>VLOOKUP(B378,Uvazky!B:E,4,0)</f>
        <v>9</v>
      </c>
      <c r="J378" t="s">
        <v>88</v>
      </c>
      <c r="K378" t="str">
        <f>VLOOKUP(B378,Uvazky!B:D,3,0)</f>
        <v>Chirurgická ambulancia</v>
      </c>
      <c r="L378" t="str">
        <f>VLOOKUP(B378,Uvazky!B:B,1,0)</f>
        <v>2-010-43</v>
      </c>
    </row>
    <row r="379" spans="1:12" x14ac:dyDescent="0.2">
      <c r="A379" t="s">
        <v>6</v>
      </c>
      <c r="B379" s="1" t="s">
        <v>189</v>
      </c>
      <c r="C379" s="2">
        <v>813.56594236165745</v>
      </c>
      <c r="D379">
        <v>3</v>
      </c>
      <c r="E379" t="str">
        <f t="shared" si="15"/>
        <v>010</v>
      </c>
      <c r="F379" t="str">
        <f t="shared" si="16"/>
        <v>2-010-43_3</v>
      </c>
      <c r="G379" s="2">
        <f t="shared" si="17"/>
        <v>813.56594236165745</v>
      </c>
      <c r="H379" s="48">
        <f>IF(D379=1,VLOOKUP(B379,Uvazky!B:G,6,0),
IF(D379=2,VLOOKUP(B379,Uvazky!B:H,7,0),
IF(D379=3,VLOOKUP(B379,Uvazky!B:I,8,0),
"Nezdrav_Personal_Alebo_Nerelevant")))</f>
        <v>0.15</v>
      </c>
      <c r="I379">
        <f>VLOOKUP(B379,Uvazky!B:E,4,0)</f>
        <v>9</v>
      </c>
      <c r="J379" t="s">
        <v>88</v>
      </c>
      <c r="K379" t="str">
        <f>VLOOKUP(B379,Uvazky!B:D,3,0)</f>
        <v>Chirurgická ambulancia</v>
      </c>
      <c r="L379" t="str">
        <f>VLOOKUP(B379,Uvazky!B:B,1,0)</f>
        <v>2-010-43</v>
      </c>
    </row>
    <row r="380" spans="1:12" x14ac:dyDescent="0.2">
      <c r="A380" t="s">
        <v>7</v>
      </c>
      <c r="B380" s="1" t="s">
        <v>189</v>
      </c>
      <c r="C380" s="2">
        <v>11473.406708885719</v>
      </c>
      <c r="D380">
        <v>2</v>
      </c>
      <c r="E380" t="str">
        <f t="shared" si="15"/>
        <v>010</v>
      </c>
      <c r="F380" t="str">
        <f t="shared" si="16"/>
        <v>2-010-43_2</v>
      </c>
      <c r="G380" s="2">
        <f t="shared" si="17"/>
        <v>11473.406708885719</v>
      </c>
      <c r="H380" s="48">
        <f>IF(D380=1,VLOOKUP(B380,Uvazky!B:G,6,0),
IF(D380=2,VLOOKUP(B380,Uvazky!B:H,7,0),
IF(D380=3,VLOOKUP(B380,Uvazky!B:I,8,0),
"Nezdrav_Personal_Alebo_Nerelevant")))</f>
        <v>0.1</v>
      </c>
      <c r="I380">
        <f>VLOOKUP(B380,Uvazky!B:E,4,0)</f>
        <v>9</v>
      </c>
      <c r="J380" t="s">
        <v>88</v>
      </c>
      <c r="K380" t="str">
        <f>VLOOKUP(B380,Uvazky!B:D,3,0)</f>
        <v>Chirurgická ambulancia</v>
      </c>
      <c r="L380" t="str">
        <f>VLOOKUP(B380,Uvazky!B:B,1,0)</f>
        <v>2-010-43</v>
      </c>
    </row>
    <row r="381" spans="1:12" x14ac:dyDescent="0.2">
      <c r="A381" t="s">
        <v>44</v>
      </c>
      <c r="B381" s="1" t="s">
        <v>189</v>
      </c>
      <c r="C381" s="2">
        <v>2557.7101537111589</v>
      </c>
      <c r="D381">
        <v>1</v>
      </c>
      <c r="E381" t="str">
        <f t="shared" si="15"/>
        <v>010</v>
      </c>
      <c r="F381" t="str">
        <f t="shared" si="16"/>
        <v>2-010-43_1</v>
      </c>
      <c r="G381" s="2">
        <f t="shared" si="17"/>
        <v>2557.7101537111589</v>
      </c>
      <c r="H381" s="48">
        <f>IF(D381=1,VLOOKUP(B381,Uvazky!B:G,6,0),
IF(D381=2,VLOOKUP(B381,Uvazky!B:H,7,0),
IF(D381=3,VLOOKUP(B381,Uvazky!B:I,8,0),
"Nezdrav_Personal_Alebo_Nerelevant")))</f>
        <v>0.1</v>
      </c>
      <c r="I381">
        <f>VLOOKUP(B381,Uvazky!B:E,4,0)</f>
        <v>9</v>
      </c>
      <c r="J381" t="s">
        <v>88</v>
      </c>
      <c r="K381" t="str">
        <f>VLOOKUP(B381,Uvazky!B:D,3,0)</f>
        <v>Chirurgická ambulancia</v>
      </c>
      <c r="L381" t="str">
        <f>VLOOKUP(B381,Uvazky!B:B,1,0)</f>
        <v>2-010-43</v>
      </c>
    </row>
    <row r="382" spans="1:12" x14ac:dyDescent="0.2">
      <c r="A382" t="s">
        <v>8</v>
      </c>
      <c r="B382" s="1" t="s">
        <v>189</v>
      </c>
      <c r="C382" s="2">
        <v>2349.0119055588025</v>
      </c>
      <c r="D382">
        <v>1</v>
      </c>
      <c r="E382" t="str">
        <f t="shared" si="15"/>
        <v>010</v>
      </c>
      <c r="F382" t="str">
        <f t="shared" si="16"/>
        <v>2-010-43_1</v>
      </c>
      <c r="G382" s="2">
        <f t="shared" si="17"/>
        <v>2349.0119055588025</v>
      </c>
      <c r="H382" s="48">
        <f>IF(D382=1,VLOOKUP(B382,Uvazky!B:G,6,0),
IF(D382=2,VLOOKUP(B382,Uvazky!B:H,7,0),
IF(D382=3,VLOOKUP(B382,Uvazky!B:I,8,0),
"Nezdrav_Personal_Alebo_Nerelevant")))</f>
        <v>0.1</v>
      </c>
      <c r="I382">
        <f>VLOOKUP(B382,Uvazky!B:E,4,0)</f>
        <v>9</v>
      </c>
      <c r="J382" t="s">
        <v>88</v>
      </c>
      <c r="K382" t="str">
        <f>VLOOKUP(B382,Uvazky!B:D,3,0)</f>
        <v>Chirurgická ambulancia</v>
      </c>
      <c r="L382" t="str">
        <f>VLOOKUP(B382,Uvazky!B:B,1,0)</f>
        <v>2-010-43</v>
      </c>
    </row>
    <row r="383" spans="1:12" x14ac:dyDescent="0.2">
      <c r="A383" t="s">
        <v>9</v>
      </c>
      <c r="B383" s="1" t="s">
        <v>189</v>
      </c>
      <c r="C383" s="2">
        <v>71.393591820527448</v>
      </c>
      <c r="D383">
        <v>3</v>
      </c>
      <c r="E383" t="str">
        <f t="shared" si="15"/>
        <v>010</v>
      </c>
      <c r="F383" t="str">
        <f t="shared" si="16"/>
        <v>2-010-43_3</v>
      </c>
      <c r="G383" s="2">
        <f t="shared" si="17"/>
        <v>71.393591820527448</v>
      </c>
      <c r="H383" s="48">
        <f>IF(D383=1,VLOOKUP(B383,Uvazky!B:G,6,0),
IF(D383=2,VLOOKUP(B383,Uvazky!B:H,7,0),
IF(D383=3,VLOOKUP(B383,Uvazky!B:I,8,0),
"Nezdrav_Personal_Alebo_Nerelevant")))</f>
        <v>0.15</v>
      </c>
      <c r="I383">
        <f>VLOOKUP(B383,Uvazky!B:E,4,0)</f>
        <v>9</v>
      </c>
      <c r="J383" t="s">
        <v>88</v>
      </c>
      <c r="K383" t="str">
        <f>VLOOKUP(B383,Uvazky!B:D,3,0)</f>
        <v>Chirurgická ambulancia</v>
      </c>
      <c r="L383" t="str">
        <f>VLOOKUP(B383,Uvazky!B:B,1,0)</f>
        <v>2-010-43</v>
      </c>
    </row>
    <row r="384" spans="1:12" x14ac:dyDescent="0.2">
      <c r="A384" t="s">
        <v>10</v>
      </c>
      <c r="B384" s="1" t="s">
        <v>189</v>
      </c>
      <c r="C384" s="2">
        <v>820.98212555366695</v>
      </c>
      <c r="D384">
        <v>2</v>
      </c>
      <c r="E384" t="str">
        <f t="shared" si="15"/>
        <v>010</v>
      </c>
      <c r="F384" t="str">
        <f t="shared" si="16"/>
        <v>2-010-43_2</v>
      </c>
      <c r="G384" s="2">
        <f t="shared" si="17"/>
        <v>820.98212555366695</v>
      </c>
      <c r="H384" s="48">
        <f>IF(D384=1,VLOOKUP(B384,Uvazky!B:G,6,0),
IF(D384=2,VLOOKUP(B384,Uvazky!B:H,7,0),
IF(D384=3,VLOOKUP(B384,Uvazky!B:I,8,0),
"Nezdrav_Personal_Alebo_Nerelevant")))</f>
        <v>0.1</v>
      </c>
      <c r="I384">
        <f>VLOOKUP(B384,Uvazky!B:E,4,0)</f>
        <v>9</v>
      </c>
      <c r="J384" t="s">
        <v>88</v>
      </c>
      <c r="K384" t="str">
        <f>VLOOKUP(B384,Uvazky!B:D,3,0)</f>
        <v>Chirurgická ambulancia</v>
      </c>
      <c r="L384" t="str">
        <f>VLOOKUP(B384,Uvazky!B:B,1,0)</f>
        <v>2-010-43</v>
      </c>
    </row>
    <row r="385" spans="1:12" x14ac:dyDescent="0.2">
      <c r="A385" t="s">
        <v>11</v>
      </c>
      <c r="B385" s="1" t="s">
        <v>189</v>
      </c>
      <c r="C385" s="2">
        <v>392.03490350039749</v>
      </c>
      <c r="D385">
        <v>1</v>
      </c>
      <c r="E385" t="str">
        <f t="shared" si="15"/>
        <v>010</v>
      </c>
      <c r="F385" t="str">
        <f t="shared" si="16"/>
        <v>2-010-43_1</v>
      </c>
      <c r="G385" s="2">
        <f t="shared" si="17"/>
        <v>392.03490350039749</v>
      </c>
      <c r="H385" s="48">
        <f>IF(D385=1,VLOOKUP(B385,Uvazky!B:G,6,0),
IF(D385=2,VLOOKUP(B385,Uvazky!B:H,7,0),
IF(D385=3,VLOOKUP(B385,Uvazky!B:I,8,0),
"Nezdrav_Personal_Alebo_Nerelevant")))</f>
        <v>0.1</v>
      </c>
      <c r="I385">
        <f>VLOOKUP(B385,Uvazky!B:E,4,0)</f>
        <v>9</v>
      </c>
      <c r="J385" t="s">
        <v>88</v>
      </c>
      <c r="K385" t="str">
        <f>VLOOKUP(B385,Uvazky!B:D,3,0)</f>
        <v>Chirurgická ambulancia</v>
      </c>
      <c r="L385" t="str">
        <f>VLOOKUP(B385,Uvazky!B:B,1,0)</f>
        <v>2-010-43</v>
      </c>
    </row>
    <row r="386" spans="1:12" x14ac:dyDescent="0.2">
      <c r="A386" t="s">
        <v>12</v>
      </c>
      <c r="B386" s="1" t="s">
        <v>189</v>
      </c>
      <c r="C386" s="2">
        <v>6.0361911335791048</v>
      </c>
      <c r="D386">
        <v>3</v>
      </c>
      <c r="E386" t="str">
        <f t="shared" ref="E386:E449" si="18">MID(B386,3,3)</f>
        <v>010</v>
      </c>
      <c r="F386" t="str">
        <f t="shared" ref="F386:F449" si="19">B386&amp;"_"&amp;D386</f>
        <v>2-010-43_3</v>
      </c>
      <c r="G386" s="2">
        <f t="shared" ref="G386:G449" si="20">C386</f>
        <v>6.0361911335791048</v>
      </c>
      <c r="H386" s="48">
        <f>IF(D386=1,VLOOKUP(B386,Uvazky!B:G,6,0),
IF(D386=2,VLOOKUP(B386,Uvazky!B:H,7,0),
IF(D386=3,VLOOKUP(B386,Uvazky!B:I,8,0),
"Nezdrav_Personal_Alebo_Nerelevant")))</f>
        <v>0.15</v>
      </c>
      <c r="I386">
        <f>VLOOKUP(B386,Uvazky!B:E,4,0)</f>
        <v>9</v>
      </c>
      <c r="J386" t="s">
        <v>88</v>
      </c>
      <c r="K386" t="str">
        <f>VLOOKUP(B386,Uvazky!B:D,3,0)</f>
        <v>Chirurgická ambulancia</v>
      </c>
      <c r="L386" t="str">
        <f>VLOOKUP(B386,Uvazky!B:B,1,0)</f>
        <v>2-010-43</v>
      </c>
    </row>
    <row r="387" spans="1:12" x14ac:dyDescent="0.2">
      <c r="A387" t="s">
        <v>13</v>
      </c>
      <c r="B387" s="1" t="s">
        <v>189</v>
      </c>
      <c r="C387" s="2">
        <v>456.49855307975309</v>
      </c>
      <c r="D387">
        <v>2</v>
      </c>
      <c r="E387" t="str">
        <f t="shared" si="18"/>
        <v>010</v>
      </c>
      <c r="F387" t="str">
        <f t="shared" si="19"/>
        <v>2-010-43_2</v>
      </c>
      <c r="G387" s="2">
        <f t="shared" si="20"/>
        <v>456.49855307975309</v>
      </c>
      <c r="H387" s="48">
        <f>IF(D387=1,VLOOKUP(B387,Uvazky!B:G,6,0),
IF(D387=2,VLOOKUP(B387,Uvazky!B:H,7,0),
IF(D387=3,VLOOKUP(B387,Uvazky!B:I,8,0),
"Nezdrav_Personal_Alebo_Nerelevant")))</f>
        <v>0.1</v>
      </c>
      <c r="I387">
        <f>VLOOKUP(B387,Uvazky!B:E,4,0)</f>
        <v>9</v>
      </c>
      <c r="J387" t="s">
        <v>88</v>
      </c>
      <c r="K387" t="str">
        <f>VLOOKUP(B387,Uvazky!B:D,3,0)</f>
        <v>Chirurgická ambulancia</v>
      </c>
      <c r="L387" t="str">
        <f>VLOOKUP(B387,Uvazky!B:B,1,0)</f>
        <v>2-010-43</v>
      </c>
    </row>
    <row r="388" spans="1:12" x14ac:dyDescent="0.2">
      <c r="A388" t="s">
        <v>14</v>
      </c>
      <c r="B388" s="1" t="s">
        <v>189</v>
      </c>
      <c r="C388" s="2">
        <v>1521.6405789784371</v>
      </c>
      <c r="D388">
        <v>1</v>
      </c>
      <c r="E388" t="str">
        <f t="shared" si="18"/>
        <v>010</v>
      </c>
      <c r="F388" t="str">
        <f t="shared" si="19"/>
        <v>2-010-43_1</v>
      </c>
      <c r="G388" s="2">
        <f t="shared" si="20"/>
        <v>1521.6405789784371</v>
      </c>
      <c r="H388" s="48">
        <f>IF(D388=1,VLOOKUP(B388,Uvazky!B:G,6,0),
IF(D388=2,VLOOKUP(B388,Uvazky!B:H,7,0),
IF(D388=3,VLOOKUP(B388,Uvazky!B:I,8,0),
"Nezdrav_Personal_Alebo_Nerelevant")))</f>
        <v>0.1</v>
      </c>
      <c r="I388">
        <f>VLOOKUP(B388,Uvazky!B:E,4,0)</f>
        <v>9</v>
      </c>
      <c r="J388" t="s">
        <v>88</v>
      </c>
      <c r="K388" t="str">
        <f>VLOOKUP(B388,Uvazky!B:D,3,0)</f>
        <v>Chirurgická ambulancia</v>
      </c>
      <c r="L388" t="str">
        <f>VLOOKUP(B388,Uvazky!B:B,1,0)</f>
        <v>2-010-43</v>
      </c>
    </row>
    <row r="389" spans="1:12" x14ac:dyDescent="0.2">
      <c r="A389" t="s">
        <v>15</v>
      </c>
      <c r="B389" s="1" t="s">
        <v>189</v>
      </c>
      <c r="C389" s="2">
        <v>128.83851157477164</v>
      </c>
      <c r="D389">
        <v>3</v>
      </c>
      <c r="E389" t="str">
        <f t="shared" si="18"/>
        <v>010</v>
      </c>
      <c r="F389" t="str">
        <f t="shared" si="19"/>
        <v>2-010-43_3</v>
      </c>
      <c r="G389" s="2">
        <f t="shared" si="20"/>
        <v>128.83851157477164</v>
      </c>
      <c r="H389" s="48">
        <f>IF(D389=1,VLOOKUP(B389,Uvazky!B:G,6,0),
IF(D389=2,VLOOKUP(B389,Uvazky!B:H,7,0),
IF(D389=3,VLOOKUP(B389,Uvazky!B:I,8,0),
"Nezdrav_Personal_Alebo_Nerelevant")))</f>
        <v>0.15</v>
      </c>
      <c r="I389">
        <f>VLOOKUP(B389,Uvazky!B:E,4,0)</f>
        <v>9</v>
      </c>
      <c r="J389" t="s">
        <v>88</v>
      </c>
      <c r="K389" t="str">
        <f>VLOOKUP(B389,Uvazky!B:D,3,0)</f>
        <v>Chirurgická ambulancia</v>
      </c>
      <c r="L389" t="str">
        <f>VLOOKUP(B389,Uvazky!B:B,1,0)</f>
        <v>2-010-43</v>
      </c>
    </row>
    <row r="390" spans="1:12" x14ac:dyDescent="0.2">
      <c r="A390" t="s">
        <v>16</v>
      </c>
      <c r="B390" s="1" t="s">
        <v>189</v>
      </c>
      <c r="C390" s="2">
        <v>233.81870380804702</v>
      </c>
      <c r="D390">
        <v>2</v>
      </c>
      <c r="E390" t="str">
        <f t="shared" si="18"/>
        <v>010</v>
      </c>
      <c r="F390" t="str">
        <f t="shared" si="19"/>
        <v>2-010-43_2</v>
      </c>
      <c r="G390" s="2">
        <f t="shared" si="20"/>
        <v>233.81870380804702</v>
      </c>
      <c r="H390" s="48">
        <f>IF(D390=1,VLOOKUP(B390,Uvazky!B:G,6,0),
IF(D390=2,VLOOKUP(B390,Uvazky!B:H,7,0),
IF(D390=3,VLOOKUP(B390,Uvazky!B:I,8,0),
"Nezdrav_Personal_Alebo_Nerelevant")))</f>
        <v>0.1</v>
      </c>
      <c r="I390">
        <f>VLOOKUP(B390,Uvazky!B:E,4,0)</f>
        <v>9</v>
      </c>
      <c r="J390" t="s">
        <v>88</v>
      </c>
      <c r="K390" t="str">
        <f>VLOOKUP(B390,Uvazky!B:D,3,0)</f>
        <v>Chirurgická ambulancia</v>
      </c>
      <c r="L390" t="str">
        <f>VLOOKUP(B390,Uvazky!B:B,1,0)</f>
        <v>2-010-43</v>
      </c>
    </row>
    <row r="391" spans="1:12" x14ac:dyDescent="0.2">
      <c r="A391" t="s">
        <v>17</v>
      </c>
      <c r="B391" s="1" t="s">
        <v>189</v>
      </c>
      <c r="C391" s="2">
        <v>5.8180780165571919</v>
      </c>
      <c r="D391">
        <v>1</v>
      </c>
      <c r="E391" t="str">
        <f t="shared" si="18"/>
        <v>010</v>
      </c>
      <c r="F391" t="str">
        <f t="shared" si="19"/>
        <v>2-010-43_1</v>
      </c>
      <c r="G391" s="2">
        <f t="shared" si="20"/>
        <v>5.8180780165571919</v>
      </c>
      <c r="H391" s="48">
        <f>IF(D391=1,VLOOKUP(B391,Uvazky!B:G,6,0),
IF(D391=2,VLOOKUP(B391,Uvazky!B:H,7,0),
IF(D391=3,VLOOKUP(B391,Uvazky!B:I,8,0),
"Nezdrav_Personal_Alebo_Nerelevant")))</f>
        <v>0.1</v>
      </c>
      <c r="I391">
        <f>VLOOKUP(B391,Uvazky!B:E,4,0)</f>
        <v>9</v>
      </c>
      <c r="J391" t="s">
        <v>88</v>
      </c>
      <c r="K391" t="str">
        <f>VLOOKUP(B391,Uvazky!B:D,3,0)</f>
        <v>Chirurgická ambulancia</v>
      </c>
      <c r="L391" t="str">
        <f>VLOOKUP(B391,Uvazky!B:B,1,0)</f>
        <v>2-010-43</v>
      </c>
    </row>
    <row r="392" spans="1:12" x14ac:dyDescent="0.2">
      <c r="A392" t="s">
        <v>18</v>
      </c>
      <c r="B392" s="1" t="s">
        <v>189</v>
      </c>
      <c r="C392" s="2">
        <v>1.1593976179543231</v>
      </c>
      <c r="D392">
        <v>3</v>
      </c>
      <c r="E392" t="str">
        <f t="shared" si="18"/>
        <v>010</v>
      </c>
      <c r="F392" t="str">
        <f t="shared" si="19"/>
        <v>2-010-43_3</v>
      </c>
      <c r="G392" s="2">
        <f t="shared" si="20"/>
        <v>1.1593976179543231</v>
      </c>
      <c r="H392" s="48">
        <f>IF(D392=1,VLOOKUP(B392,Uvazky!B:G,6,0),
IF(D392=2,VLOOKUP(B392,Uvazky!B:H,7,0),
IF(D392=3,VLOOKUP(B392,Uvazky!B:I,8,0),
"Nezdrav_Personal_Alebo_Nerelevant")))</f>
        <v>0.15</v>
      </c>
      <c r="I392">
        <f>VLOOKUP(B392,Uvazky!B:E,4,0)</f>
        <v>9</v>
      </c>
      <c r="J392" t="s">
        <v>88</v>
      </c>
      <c r="K392" t="str">
        <f>VLOOKUP(B392,Uvazky!B:D,3,0)</f>
        <v>Chirurgická ambulancia</v>
      </c>
      <c r="L392" t="str">
        <f>VLOOKUP(B392,Uvazky!B:B,1,0)</f>
        <v>2-010-43</v>
      </c>
    </row>
    <row r="393" spans="1:12" x14ac:dyDescent="0.2">
      <c r="A393" t="s">
        <v>19</v>
      </c>
      <c r="B393" s="1" t="s">
        <v>189</v>
      </c>
      <c r="C393" s="2">
        <v>106.7752625958242</v>
      </c>
      <c r="D393">
        <v>2</v>
      </c>
      <c r="E393" t="str">
        <f t="shared" si="18"/>
        <v>010</v>
      </c>
      <c r="F393" t="str">
        <f t="shared" si="19"/>
        <v>2-010-43_2</v>
      </c>
      <c r="G393" s="2">
        <f t="shared" si="20"/>
        <v>106.7752625958242</v>
      </c>
      <c r="H393" s="48">
        <f>IF(D393=1,VLOOKUP(B393,Uvazky!B:G,6,0),
IF(D393=2,VLOOKUP(B393,Uvazky!B:H,7,0),
IF(D393=3,VLOOKUP(B393,Uvazky!B:I,8,0),
"Nezdrav_Personal_Alebo_Nerelevant")))</f>
        <v>0.1</v>
      </c>
      <c r="I393">
        <f>VLOOKUP(B393,Uvazky!B:E,4,0)</f>
        <v>9</v>
      </c>
      <c r="J393" t="s">
        <v>88</v>
      </c>
      <c r="K393" t="str">
        <f>VLOOKUP(B393,Uvazky!B:D,3,0)</f>
        <v>Chirurgická ambulancia</v>
      </c>
      <c r="L393" t="str">
        <f>VLOOKUP(B393,Uvazky!B:B,1,0)</f>
        <v>2-010-43</v>
      </c>
    </row>
    <row r="394" spans="1:12" x14ac:dyDescent="0.2">
      <c r="A394" t="s">
        <v>20</v>
      </c>
      <c r="B394" s="1" t="s">
        <v>189</v>
      </c>
      <c r="C394" s="2">
        <v>22.79568665570801</v>
      </c>
      <c r="D394">
        <v>1</v>
      </c>
      <c r="E394" t="str">
        <f t="shared" si="18"/>
        <v>010</v>
      </c>
      <c r="F394" t="str">
        <f t="shared" si="19"/>
        <v>2-010-43_1</v>
      </c>
      <c r="G394" s="2">
        <f t="shared" si="20"/>
        <v>22.79568665570801</v>
      </c>
      <c r="H394" s="48">
        <f>IF(D394=1,VLOOKUP(B394,Uvazky!B:G,6,0),
IF(D394=2,VLOOKUP(B394,Uvazky!B:H,7,0),
IF(D394=3,VLOOKUP(B394,Uvazky!B:I,8,0),
"Nezdrav_Personal_Alebo_Nerelevant")))</f>
        <v>0.1</v>
      </c>
      <c r="I394">
        <f>VLOOKUP(B394,Uvazky!B:E,4,0)</f>
        <v>9</v>
      </c>
      <c r="J394" t="s">
        <v>88</v>
      </c>
      <c r="K394" t="str">
        <f>VLOOKUP(B394,Uvazky!B:D,3,0)</f>
        <v>Chirurgická ambulancia</v>
      </c>
      <c r="L394" t="str">
        <f>VLOOKUP(B394,Uvazky!B:B,1,0)</f>
        <v>2-010-43</v>
      </c>
    </row>
    <row r="395" spans="1:12" x14ac:dyDescent="0.2">
      <c r="A395" t="s">
        <v>21</v>
      </c>
      <c r="B395" s="1" t="s">
        <v>189</v>
      </c>
      <c r="C395" s="2">
        <v>14.589744276565384</v>
      </c>
      <c r="D395">
        <v>3</v>
      </c>
      <c r="E395" t="str">
        <f t="shared" si="18"/>
        <v>010</v>
      </c>
      <c r="F395" t="str">
        <f t="shared" si="19"/>
        <v>2-010-43_3</v>
      </c>
      <c r="G395" s="2">
        <f t="shared" si="20"/>
        <v>14.589744276565384</v>
      </c>
      <c r="H395" s="48">
        <f>IF(D395=1,VLOOKUP(B395,Uvazky!B:G,6,0),
IF(D395=2,VLOOKUP(B395,Uvazky!B:H,7,0),
IF(D395=3,VLOOKUP(B395,Uvazky!B:I,8,0),
"Nezdrav_Personal_Alebo_Nerelevant")))</f>
        <v>0.15</v>
      </c>
      <c r="I395">
        <f>VLOOKUP(B395,Uvazky!B:E,4,0)</f>
        <v>9</v>
      </c>
      <c r="J395" t="s">
        <v>88</v>
      </c>
      <c r="K395" t="str">
        <f>VLOOKUP(B395,Uvazky!B:D,3,0)</f>
        <v>Chirurgická ambulancia</v>
      </c>
      <c r="L395" t="str">
        <f>VLOOKUP(B395,Uvazky!B:B,1,0)</f>
        <v>2-010-43</v>
      </c>
    </row>
    <row r="396" spans="1:12" x14ac:dyDescent="0.2">
      <c r="A396" t="s">
        <v>22</v>
      </c>
      <c r="B396" s="1" t="s">
        <v>189</v>
      </c>
      <c r="C396" s="2">
        <v>40.217898473873667</v>
      </c>
      <c r="D396">
        <v>2</v>
      </c>
      <c r="E396" t="str">
        <f t="shared" si="18"/>
        <v>010</v>
      </c>
      <c r="F396" t="str">
        <f t="shared" si="19"/>
        <v>2-010-43_2</v>
      </c>
      <c r="G396" s="2">
        <f t="shared" si="20"/>
        <v>40.217898473873667</v>
      </c>
      <c r="H396" s="48">
        <f>IF(D396=1,VLOOKUP(B396,Uvazky!B:G,6,0),
IF(D396=2,VLOOKUP(B396,Uvazky!B:H,7,0),
IF(D396=3,VLOOKUP(B396,Uvazky!B:I,8,0),
"Nezdrav_Personal_Alebo_Nerelevant")))</f>
        <v>0.1</v>
      </c>
      <c r="I396">
        <f>VLOOKUP(B396,Uvazky!B:E,4,0)</f>
        <v>9</v>
      </c>
      <c r="J396" t="s">
        <v>88</v>
      </c>
      <c r="K396" t="str">
        <f>VLOOKUP(B396,Uvazky!B:D,3,0)</f>
        <v>Chirurgická ambulancia</v>
      </c>
      <c r="L396" t="str">
        <f>VLOOKUP(B396,Uvazky!B:B,1,0)</f>
        <v>2-010-43</v>
      </c>
    </row>
    <row r="397" spans="1:12" x14ac:dyDescent="0.2">
      <c r="A397" t="s">
        <v>23</v>
      </c>
      <c r="B397" s="1" t="s">
        <v>189</v>
      </c>
      <c r="C397" s="2">
        <v>323.73401471301332</v>
      </c>
      <c r="D397">
        <v>1</v>
      </c>
      <c r="E397" t="str">
        <f t="shared" si="18"/>
        <v>010</v>
      </c>
      <c r="F397" t="str">
        <f t="shared" si="19"/>
        <v>2-010-43_1</v>
      </c>
      <c r="G397" s="2">
        <f t="shared" si="20"/>
        <v>323.73401471301332</v>
      </c>
      <c r="H397" s="48">
        <f>IF(D397=1,VLOOKUP(B397,Uvazky!B:G,6,0),
IF(D397=2,VLOOKUP(B397,Uvazky!B:H,7,0),
IF(D397=3,VLOOKUP(B397,Uvazky!B:I,8,0),
"Nezdrav_Personal_Alebo_Nerelevant")))</f>
        <v>0.1</v>
      </c>
      <c r="I397">
        <f>VLOOKUP(B397,Uvazky!B:E,4,0)</f>
        <v>9</v>
      </c>
      <c r="J397" t="s">
        <v>88</v>
      </c>
      <c r="K397" t="str">
        <f>VLOOKUP(B397,Uvazky!B:D,3,0)</f>
        <v>Chirurgická ambulancia</v>
      </c>
      <c r="L397" t="str">
        <f>VLOOKUP(B397,Uvazky!B:B,1,0)</f>
        <v>2-010-43</v>
      </c>
    </row>
    <row r="398" spans="1:12" x14ac:dyDescent="0.2">
      <c r="A398" t="s">
        <v>24</v>
      </c>
      <c r="B398" s="1" t="s">
        <v>189</v>
      </c>
      <c r="C398" s="2">
        <v>4.4085054417131566</v>
      </c>
      <c r="D398">
        <v>3</v>
      </c>
      <c r="E398" t="str">
        <f t="shared" si="18"/>
        <v>010</v>
      </c>
      <c r="F398" t="str">
        <f t="shared" si="19"/>
        <v>2-010-43_3</v>
      </c>
      <c r="G398" s="2">
        <f t="shared" si="20"/>
        <v>4.4085054417131566</v>
      </c>
      <c r="H398" s="48">
        <f>IF(D398=1,VLOOKUP(B398,Uvazky!B:G,6,0),
IF(D398=2,VLOOKUP(B398,Uvazky!B:H,7,0),
IF(D398=3,VLOOKUP(B398,Uvazky!B:I,8,0),
"Nezdrav_Personal_Alebo_Nerelevant")))</f>
        <v>0.15</v>
      </c>
      <c r="I398">
        <f>VLOOKUP(B398,Uvazky!B:E,4,0)</f>
        <v>9</v>
      </c>
      <c r="J398" t="s">
        <v>88</v>
      </c>
      <c r="K398" t="str">
        <f>VLOOKUP(B398,Uvazky!B:D,3,0)</f>
        <v>Chirurgická ambulancia</v>
      </c>
      <c r="L398" t="str">
        <f>VLOOKUP(B398,Uvazky!B:B,1,0)</f>
        <v>2-010-43</v>
      </c>
    </row>
    <row r="399" spans="1:12" x14ac:dyDescent="0.2">
      <c r="A399" t="s">
        <v>25</v>
      </c>
      <c r="B399" s="1" t="s">
        <v>189</v>
      </c>
      <c r="C399" s="2">
        <v>233.49901498444561</v>
      </c>
      <c r="D399">
        <v>2</v>
      </c>
      <c r="E399" t="str">
        <f t="shared" si="18"/>
        <v>010</v>
      </c>
      <c r="F399" t="str">
        <f t="shared" si="19"/>
        <v>2-010-43_2</v>
      </c>
      <c r="G399" s="2">
        <f t="shared" si="20"/>
        <v>233.49901498444561</v>
      </c>
      <c r="H399" s="48">
        <f>IF(D399=1,VLOOKUP(B399,Uvazky!B:G,6,0),
IF(D399=2,VLOOKUP(B399,Uvazky!B:H,7,0),
IF(D399=3,VLOOKUP(B399,Uvazky!B:I,8,0),
"Nezdrav_Personal_Alebo_Nerelevant")))</f>
        <v>0.1</v>
      </c>
      <c r="I399">
        <f>VLOOKUP(B399,Uvazky!B:E,4,0)</f>
        <v>9</v>
      </c>
      <c r="J399" t="s">
        <v>88</v>
      </c>
      <c r="K399" t="str">
        <f>VLOOKUP(B399,Uvazky!B:D,3,0)</f>
        <v>Chirurgická ambulancia</v>
      </c>
      <c r="L399" t="str">
        <f>VLOOKUP(B399,Uvazky!B:B,1,0)</f>
        <v>2-010-43</v>
      </c>
    </row>
    <row r="400" spans="1:12" x14ac:dyDescent="0.2">
      <c r="A400" t="s">
        <v>26</v>
      </c>
      <c r="B400" s="1" t="s">
        <v>189</v>
      </c>
      <c r="C400" s="2">
        <v>982.83969991102242</v>
      </c>
      <c r="D400">
        <v>1</v>
      </c>
      <c r="E400" t="str">
        <f t="shared" si="18"/>
        <v>010</v>
      </c>
      <c r="F400" t="str">
        <f t="shared" si="19"/>
        <v>2-010-43_1</v>
      </c>
      <c r="G400" s="2">
        <f t="shared" si="20"/>
        <v>982.83969991102242</v>
      </c>
      <c r="H400" s="48">
        <f>IF(D400=1,VLOOKUP(B400,Uvazky!B:G,6,0),
IF(D400=2,VLOOKUP(B400,Uvazky!B:H,7,0),
IF(D400=3,VLOOKUP(B400,Uvazky!B:I,8,0),
"Nezdrav_Personal_Alebo_Nerelevant")))</f>
        <v>0.1</v>
      </c>
      <c r="I400">
        <f>VLOOKUP(B400,Uvazky!B:E,4,0)</f>
        <v>9</v>
      </c>
      <c r="J400" t="s">
        <v>88</v>
      </c>
      <c r="K400" t="str">
        <f>VLOOKUP(B400,Uvazky!B:D,3,0)</f>
        <v>Chirurgická ambulancia</v>
      </c>
      <c r="L400" t="str">
        <f>VLOOKUP(B400,Uvazky!B:B,1,0)</f>
        <v>2-010-43</v>
      </c>
    </row>
    <row r="401" spans="1:12" x14ac:dyDescent="0.2">
      <c r="A401" t="s">
        <v>27</v>
      </c>
      <c r="B401" s="1" t="s">
        <v>189</v>
      </c>
      <c r="C401" s="2">
        <v>36.328279262562006</v>
      </c>
      <c r="D401">
        <v>3</v>
      </c>
      <c r="E401" t="str">
        <f t="shared" si="18"/>
        <v>010</v>
      </c>
      <c r="F401" t="str">
        <f t="shared" si="19"/>
        <v>2-010-43_3</v>
      </c>
      <c r="G401" s="2">
        <f t="shared" si="20"/>
        <v>36.328279262562006</v>
      </c>
      <c r="H401" s="48">
        <f>IF(D401=1,VLOOKUP(B401,Uvazky!B:G,6,0),
IF(D401=2,VLOOKUP(B401,Uvazky!B:H,7,0),
IF(D401=3,VLOOKUP(B401,Uvazky!B:I,8,0),
"Nezdrav_Personal_Alebo_Nerelevant")))</f>
        <v>0.15</v>
      </c>
      <c r="I401">
        <f>VLOOKUP(B401,Uvazky!B:E,4,0)</f>
        <v>9</v>
      </c>
      <c r="J401" t="s">
        <v>88</v>
      </c>
      <c r="K401" t="str">
        <f>VLOOKUP(B401,Uvazky!B:D,3,0)</f>
        <v>Chirurgická ambulancia</v>
      </c>
      <c r="L401" t="str">
        <f>VLOOKUP(B401,Uvazky!B:B,1,0)</f>
        <v>2-010-43</v>
      </c>
    </row>
    <row r="402" spans="1:12" x14ac:dyDescent="0.2">
      <c r="A402" t="s">
        <v>28</v>
      </c>
      <c r="B402" s="1" t="s">
        <v>189</v>
      </c>
      <c r="C402" s="2">
        <v>918.37810011329134</v>
      </c>
      <c r="D402">
        <v>2</v>
      </c>
      <c r="E402" t="str">
        <f t="shared" si="18"/>
        <v>010</v>
      </c>
      <c r="F402" t="str">
        <f t="shared" si="19"/>
        <v>2-010-43_2</v>
      </c>
      <c r="G402" s="2">
        <f t="shared" si="20"/>
        <v>918.37810011329134</v>
      </c>
      <c r="H402" s="48">
        <f>IF(D402=1,VLOOKUP(B402,Uvazky!B:G,6,0),
IF(D402=2,VLOOKUP(B402,Uvazky!B:H,7,0),
IF(D402=3,VLOOKUP(B402,Uvazky!B:I,8,0),
"Nezdrav_Personal_Alebo_Nerelevant")))</f>
        <v>0.1</v>
      </c>
      <c r="I402">
        <f>VLOOKUP(B402,Uvazky!B:E,4,0)</f>
        <v>9</v>
      </c>
      <c r="J402" t="s">
        <v>88</v>
      </c>
      <c r="K402" t="str">
        <f>VLOOKUP(B402,Uvazky!B:D,3,0)</f>
        <v>Chirurgická ambulancia</v>
      </c>
      <c r="L402" t="str">
        <f>VLOOKUP(B402,Uvazky!B:B,1,0)</f>
        <v>2-010-43</v>
      </c>
    </row>
    <row r="403" spans="1:12" x14ac:dyDescent="0.2">
      <c r="A403" t="s">
        <v>29</v>
      </c>
      <c r="B403" s="1" t="s">
        <v>189</v>
      </c>
      <c r="C403" s="2">
        <v>45.378042018115814</v>
      </c>
      <c r="D403">
        <v>1</v>
      </c>
      <c r="E403" t="str">
        <f t="shared" si="18"/>
        <v>010</v>
      </c>
      <c r="F403" t="str">
        <f t="shared" si="19"/>
        <v>2-010-43_1</v>
      </c>
      <c r="G403" s="2">
        <f t="shared" si="20"/>
        <v>45.378042018115814</v>
      </c>
      <c r="H403" s="48">
        <f>IF(D403=1,VLOOKUP(B403,Uvazky!B:G,6,0),
IF(D403=2,VLOOKUP(B403,Uvazky!B:H,7,0),
IF(D403=3,VLOOKUP(B403,Uvazky!B:I,8,0),
"Nezdrav_Personal_Alebo_Nerelevant")))</f>
        <v>0.1</v>
      </c>
      <c r="I403">
        <f>VLOOKUP(B403,Uvazky!B:E,4,0)</f>
        <v>9</v>
      </c>
      <c r="J403" t="s">
        <v>88</v>
      </c>
      <c r="K403" t="str">
        <f>VLOOKUP(B403,Uvazky!B:D,3,0)</f>
        <v>Chirurgická ambulancia</v>
      </c>
      <c r="L403" t="str">
        <f>VLOOKUP(B403,Uvazky!B:B,1,0)</f>
        <v>2-010-43</v>
      </c>
    </row>
    <row r="404" spans="1:12" x14ac:dyDescent="0.2">
      <c r="A404" t="s">
        <v>30</v>
      </c>
      <c r="B404" s="1" t="s">
        <v>189</v>
      </c>
      <c r="C404" s="2">
        <v>0.42545901417409038</v>
      </c>
      <c r="D404">
        <v>3</v>
      </c>
      <c r="E404" t="str">
        <f t="shared" si="18"/>
        <v>010</v>
      </c>
      <c r="F404" t="str">
        <f t="shared" si="19"/>
        <v>2-010-43_3</v>
      </c>
      <c r="G404" s="2">
        <f t="shared" si="20"/>
        <v>0.42545901417409038</v>
      </c>
      <c r="H404" s="48">
        <f>IF(D404=1,VLOOKUP(B404,Uvazky!B:G,6,0),
IF(D404=2,VLOOKUP(B404,Uvazky!B:H,7,0),
IF(D404=3,VLOOKUP(B404,Uvazky!B:I,8,0),
"Nezdrav_Personal_Alebo_Nerelevant")))</f>
        <v>0.15</v>
      </c>
      <c r="I404">
        <f>VLOOKUP(B404,Uvazky!B:E,4,0)</f>
        <v>9</v>
      </c>
      <c r="J404" t="s">
        <v>88</v>
      </c>
      <c r="K404" t="str">
        <f>VLOOKUP(B404,Uvazky!B:D,3,0)</f>
        <v>Chirurgická ambulancia</v>
      </c>
      <c r="L404" t="str">
        <f>VLOOKUP(B404,Uvazky!B:B,1,0)</f>
        <v>2-010-43</v>
      </c>
    </row>
    <row r="405" spans="1:12" x14ac:dyDescent="0.2">
      <c r="A405" t="s">
        <v>31</v>
      </c>
      <c r="B405" s="1" t="s">
        <v>189</v>
      </c>
      <c r="C405" s="2">
        <v>105.41779222761267</v>
      </c>
      <c r="D405">
        <v>2</v>
      </c>
      <c r="E405" t="str">
        <f t="shared" si="18"/>
        <v>010</v>
      </c>
      <c r="F405" t="str">
        <f t="shared" si="19"/>
        <v>2-010-43_2</v>
      </c>
      <c r="G405" s="2">
        <f t="shared" si="20"/>
        <v>105.41779222761267</v>
      </c>
      <c r="H405" s="48">
        <f>IF(D405=1,VLOOKUP(B405,Uvazky!B:G,6,0),
IF(D405=2,VLOOKUP(B405,Uvazky!B:H,7,0),
IF(D405=3,VLOOKUP(B405,Uvazky!B:I,8,0),
"Nezdrav_Personal_Alebo_Nerelevant")))</f>
        <v>0.1</v>
      </c>
      <c r="I405">
        <f>VLOOKUP(B405,Uvazky!B:E,4,0)</f>
        <v>9</v>
      </c>
      <c r="J405" t="s">
        <v>88</v>
      </c>
      <c r="K405" t="str">
        <f>VLOOKUP(B405,Uvazky!B:D,3,0)</f>
        <v>Chirurgická ambulancia</v>
      </c>
      <c r="L405" t="str">
        <f>VLOOKUP(B405,Uvazky!B:B,1,0)</f>
        <v>2-010-43</v>
      </c>
    </row>
    <row r="406" spans="1:12" x14ac:dyDescent="0.2">
      <c r="A406" t="s">
        <v>32</v>
      </c>
      <c r="B406" s="1" t="s">
        <v>189</v>
      </c>
      <c r="C406" s="2">
        <v>75.55552935135411</v>
      </c>
      <c r="D406">
        <v>1</v>
      </c>
      <c r="E406" t="str">
        <f t="shared" si="18"/>
        <v>010</v>
      </c>
      <c r="F406" t="str">
        <f t="shared" si="19"/>
        <v>2-010-43_1</v>
      </c>
      <c r="G406" s="2">
        <f t="shared" si="20"/>
        <v>75.55552935135411</v>
      </c>
      <c r="H406" s="48">
        <f>IF(D406=1,VLOOKUP(B406,Uvazky!B:G,6,0),
IF(D406=2,VLOOKUP(B406,Uvazky!B:H,7,0),
IF(D406=3,VLOOKUP(B406,Uvazky!B:I,8,0),
"Nezdrav_Personal_Alebo_Nerelevant")))</f>
        <v>0.1</v>
      </c>
      <c r="I406">
        <f>VLOOKUP(B406,Uvazky!B:E,4,0)</f>
        <v>9</v>
      </c>
      <c r="J406" t="s">
        <v>88</v>
      </c>
      <c r="K406" t="str">
        <f>VLOOKUP(B406,Uvazky!B:D,3,0)</f>
        <v>Chirurgická ambulancia</v>
      </c>
      <c r="L406" t="str">
        <f>VLOOKUP(B406,Uvazky!B:B,1,0)</f>
        <v>2-010-43</v>
      </c>
    </row>
    <row r="407" spans="1:12" x14ac:dyDescent="0.2">
      <c r="A407" t="s">
        <v>33</v>
      </c>
      <c r="B407" s="1" t="s">
        <v>189</v>
      </c>
      <c r="C407" s="2">
        <v>155.4010263238311</v>
      </c>
      <c r="D407">
        <v>3</v>
      </c>
      <c r="E407" t="str">
        <f t="shared" si="18"/>
        <v>010</v>
      </c>
      <c r="F407" t="str">
        <f t="shared" si="19"/>
        <v>2-010-43_3</v>
      </c>
      <c r="G407" s="2">
        <f t="shared" si="20"/>
        <v>155.4010263238311</v>
      </c>
      <c r="H407" s="48">
        <f>IF(D407=1,VLOOKUP(B407,Uvazky!B:G,6,0),
IF(D407=2,VLOOKUP(B407,Uvazky!B:H,7,0),
IF(D407=3,VLOOKUP(B407,Uvazky!B:I,8,0),
"Nezdrav_Personal_Alebo_Nerelevant")))</f>
        <v>0.15</v>
      </c>
      <c r="I407">
        <f>VLOOKUP(B407,Uvazky!B:E,4,0)</f>
        <v>9</v>
      </c>
      <c r="J407" t="s">
        <v>88</v>
      </c>
      <c r="K407" t="str">
        <f>VLOOKUP(B407,Uvazky!B:D,3,0)</f>
        <v>Chirurgická ambulancia</v>
      </c>
      <c r="L407" t="str">
        <f>VLOOKUP(B407,Uvazky!B:B,1,0)</f>
        <v>2-010-43</v>
      </c>
    </row>
    <row r="408" spans="1:12" x14ac:dyDescent="0.2">
      <c r="A408" t="s">
        <v>34</v>
      </c>
      <c r="B408" s="1" t="s">
        <v>189</v>
      </c>
      <c r="C408" s="2">
        <v>22.351585063262583</v>
      </c>
      <c r="D408">
        <v>2</v>
      </c>
      <c r="E408" t="str">
        <f t="shared" si="18"/>
        <v>010</v>
      </c>
      <c r="F408" t="str">
        <f t="shared" si="19"/>
        <v>2-010-43_2</v>
      </c>
      <c r="G408" s="2">
        <f t="shared" si="20"/>
        <v>22.351585063262583</v>
      </c>
      <c r="H408" s="48">
        <f>IF(D408=1,VLOOKUP(B408,Uvazky!B:G,6,0),
IF(D408=2,VLOOKUP(B408,Uvazky!B:H,7,0),
IF(D408=3,VLOOKUP(B408,Uvazky!B:I,8,0),
"Nezdrav_Personal_Alebo_Nerelevant")))</f>
        <v>0.1</v>
      </c>
      <c r="I408">
        <f>VLOOKUP(B408,Uvazky!B:E,4,0)</f>
        <v>9</v>
      </c>
      <c r="J408" t="s">
        <v>88</v>
      </c>
      <c r="K408" t="str">
        <f>VLOOKUP(B408,Uvazky!B:D,3,0)</f>
        <v>Chirurgická ambulancia</v>
      </c>
      <c r="L408" t="str">
        <f>VLOOKUP(B408,Uvazky!B:B,1,0)</f>
        <v>2-010-43</v>
      </c>
    </row>
    <row r="409" spans="1:12" x14ac:dyDescent="0.2">
      <c r="A409" t="s">
        <v>35</v>
      </c>
      <c r="B409" s="1" t="s">
        <v>189</v>
      </c>
      <c r="C409" s="2">
        <v>1.6558135467473019</v>
      </c>
      <c r="D409">
        <v>1</v>
      </c>
      <c r="E409" t="str">
        <f t="shared" si="18"/>
        <v>010</v>
      </c>
      <c r="F409" t="str">
        <f t="shared" si="19"/>
        <v>2-010-43_1</v>
      </c>
      <c r="G409" s="2">
        <f t="shared" si="20"/>
        <v>1.6558135467473019</v>
      </c>
      <c r="H409" s="48">
        <f>IF(D409=1,VLOOKUP(B409,Uvazky!B:G,6,0),
IF(D409=2,VLOOKUP(B409,Uvazky!B:H,7,0),
IF(D409=3,VLOOKUP(B409,Uvazky!B:I,8,0),
"Nezdrav_Personal_Alebo_Nerelevant")))</f>
        <v>0.1</v>
      </c>
      <c r="I409">
        <f>VLOOKUP(B409,Uvazky!B:E,4,0)</f>
        <v>9</v>
      </c>
      <c r="J409" t="s">
        <v>88</v>
      </c>
      <c r="K409" t="str">
        <f>VLOOKUP(B409,Uvazky!B:D,3,0)</f>
        <v>Chirurgická ambulancia</v>
      </c>
      <c r="L409" t="str">
        <f>VLOOKUP(B409,Uvazky!B:B,1,0)</f>
        <v>2-010-43</v>
      </c>
    </row>
    <row r="410" spans="1:12" x14ac:dyDescent="0.2">
      <c r="A410" t="s">
        <v>36</v>
      </c>
      <c r="B410" s="1" t="s">
        <v>189</v>
      </c>
      <c r="C410" s="2">
        <v>7.8223536133234246</v>
      </c>
      <c r="D410">
        <v>3</v>
      </c>
      <c r="E410" t="str">
        <f t="shared" si="18"/>
        <v>010</v>
      </c>
      <c r="F410" t="str">
        <f t="shared" si="19"/>
        <v>2-010-43_3</v>
      </c>
      <c r="G410" s="2">
        <f t="shared" si="20"/>
        <v>7.8223536133234246</v>
      </c>
      <c r="H410" s="48">
        <f>IF(D410=1,VLOOKUP(B410,Uvazky!B:G,6,0),
IF(D410=2,VLOOKUP(B410,Uvazky!B:H,7,0),
IF(D410=3,VLOOKUP(B410,Uvazky!B:I,8,0),
"Nezdrav_Personal_Alebo_Nerelevant")))</f>
        <v>0.15</v>
      </c>
      <c r="I410">
        <f>VLOOKUP(B410,Uvazky!B:E,4,0)</f>
        <v>9</v>
      </c>
      <c r="J410" t="s">
        <v>88</v>
      </c>
      <c r="K410" t="str">
        <f>VLOOKUP(B410,Uvazky!B:D,3,0)</f>
        <v>Chirurgická ambulancia</v>
      </c>
      <c r="L410" t="str">
        <f>VLOOKUP(B410,Uvazky!B:B,1,0)</f>
        <v>2-010-43</v>
      </c>
    </row>
    <row r="411" spans="1:12" x14ac:dyDescent="0.2">
      <c r="A411" t="s">
        <v>37</v>
      </c>
      <c r="B411" s="1" t="s">
        <v>189</v>
      </c>
      <c r="C411" s="2">
        <v>836.3581624818454</v>
      </c>
      <c r="D411">
        <v>2</v>
      </c>
      <c r="E411" t="str">
        <f t="shared" si="18"/>
        <v>010</v>
      </c>
      <c r="F411" t="str">
        <f t="shared" si="19"/>
        <v>2-010-43_2</v>
      </c>
      <c r="G411" s="2">
        <f t="shared" si="20"/>
        <v>836.3581624818454</v>
      </c>
      <c r="H411" s="48">
        <f>IF(D411=1,VLOOKUP(B411,Uvazky!B:G,6,0),
IF(D411=2,VLOOKUP(B411,Uvazky!B:H,7,0),
IF(D411=3,VLOOKUP(B411,Uvazky!B:I,8,0),
"Nezdrav_Personal_Alebo_Nerelevant")))</f>
        <v>0.1</v>
      </c>
      <c r="I411">
        <f>VLOOKUP(B411,Uvazky!B:E,4,0)</f>
        <v>9</v>
      </c>
      <c r="J411" t="s">
        <v>88</v>
      </c>
      <c r="K411" t="str">
        <f>VLOOKUP(B411,Uvazky!B:D,3,0)</f>
        <v>Chirurgická ambulancia</v>
      </c>
      <c r="L411" t="str">
        <f>VLOOKUP(B411,Uvazky!B:B,1,0)</f>
        <v>2-010-43</v>
      </c>
    </row>
    <row r="412" spans="1:12" x14ac:dyDescent="0.2">
      <c r="A412" t="s">
        <v>38</v>
      </c>
      <c r="B412" s="1" t="s">
        <v>189</v>
      </c>
      <c r="C412" s="2">
        <v>55.453271975916266</v>
      </c>
      <c r="D412">
        <v>1</v>
      </c>
      <c r="E412" t="str">
        <f t="shared" si="18"/>
        <v>010</v>
      </c>
      <c r="F412" t="str">
        <f t="shared" si="19"/>
        <v>2-010-43_1</v>
      </c>
      <c r="G412" s="2">
        <f t="shared" si="20"/>
        <v>55.453271975916266</v>
      </c>
      <c r="H412" s="48">
        <f>IF(D412=1,VLOOKUP(B412,Uvazky!B:G,6,0),
IF(D412=2,VLOOKUP(B412,Uvazky!B:H,7,0),
IF(D412=3,VLOOKUP(B412,Uvazky!B:I,8,0),
"Nezdrav_Personal_Alebo_Nerelevant")))</f>
        <v>0.1</v>
      </c>
      <c r="I412">
        <f>VLOOKUP(B412,Uvazky!B:E,4,0)</f>
        <v>9</v>
      </c>
      <c r="J412" t="s">
        <v>88</v>
      </c>
      <c r="K412" t="str">
        <f>VLOOKUP(B412,Uvazky!B:D,3,0)</f>
        <v>Chirurgická ambulancia</v>
      </c>
      <c r="L412" t="str">
        <f>VLOOKUP(B412,Uvazky!B:B,1,0)</f>
        <v>2-010-43</v>
      </c>
    </row>
    <row r="413" spans="1:12" x14ac:dyDescent="0.2">
      <c r="A413" t="s">
        <v>4</v>
      </c>
      <c r="B413" s="1" t="s">
        <v>190</v>
      </c>
      <c r="C413" s="2">
        <v>22.204055455623628</v>
      </c>
      <c r="D413">
        <v>1</v>
      </c>
      <c r="E413" t="str">
        <f t="shared" si="18"/>
        <v>011</v>
      </c>
      <c r="F413" t="str">
        <f t="shared" si="19"/>
        <v>2-011-39_1</v>
      </c>
      <c r="G413" s="2">
        <f t="shared" si="20"/>
        <v>22.204055455623628</v>
      </c>
      <c r="H413" s="48">
        <f>IF(D413=1,VLOOKUP(B413,Uvazky!B:G,6,0),
IF(D413=2,VLOOKUP(B413,Uvazky!B:H,7,0),
IF(D413=3,VLOOKUP(B413,Uvazky!B:I,8,0),
"Nezdrav_Personal_Alebo_Nerelevant")))</f>
        <v>0.6</v>
      </c>
      <c r="I413">
        <f>VLOOKUP(B413,Uvazky!B:E,4,0)</f>
        <v>9</v>
      </c>
      <c r="J413" t="s">
        <v>88</v>
      </c>
      <c r="K413" t="str">
        <f>VLOOKUP(B413,Uvazky!B:D,3,0)</f>
        <v>Ortopedická ambulancia</v>
      </c>
      <c r="L413" t="str">
        <f>VLOOKUP(B413,Uvazky!B:B,1,0)</f>
        <v>2-011-39</v>
      </c>
    </row>
    <row r="414" spans="1:12" x14ac:dyDescent="0.2">
      <c r="A414" t="s">
        <v>5</v>
      </c>
      <c r="B414" s="1" t="s">
        <v>190</v>
      </c>
      <c r="C414" s="2">
        <v>54041.198462391309</v>
      </c>
      <c r="D414">
        <v>1</v>
      </c>
      <c r="E414" t="str">
        <f t="shared" si="18"/>
        <v>011</v>
      </c>
      <c r="F414" t="str">
        <f t="shared" si="19"/>
        <v>2-011-39_1</v>
      </c>
      <c r="G414" s="2">
        <f t="shared" si="20"/>
        <v>54041.198462391309</v>
      </c>
      <c r="H414" s="48">
        <f>IF(D414=1,VLOOKUP(B414,Uvazky!B:G,6,0),
IF(D414=2,VLOOKUP(B414,Uvazky!B:H,7,0),
IF(D414=3,VLOOKUP(B414,Uvazky!B:I,8,0),
"Nezdrav_Personal_Alebo_Nerelevant")))</f>
        <v>0.6</v>
      </c>
      <c r="I414">
        <f>VLOOKUP(B414,Uvazky!B:E,4,0)</f>
        <v>9</v>
      </c>
      <c r="J414" t="s">
        <v>88</v>
      </c>
      <c r="K414" t="str">
        <f>VLOOKUP(B414,Uvazky!B:D,3,0)</f>
        <v>Ortopedická ambulancia</v>
      </c>
      <c r="L414" t="str">
        <f>VLOOKUP(B414,Uvazky!B:B,1,0)</f>
        <v>2-011-39</v>
      </c>
    </row>
    <row r="415" spans="1:12" x14ac:dyDescent="0.2">
      <c r="A415" t="s">
        <v>6</v>
      </c>
      <c r="B415" s="1" t="s">
        <v>190</v>
      </c>
      <c r="C415" s="2">
        <v>15.665734371523937</v>
      </c>
      <c r="D415">
        <v>3</v>
      </c>
      <c r="E415" t="str">
        <f t="shared" si="18"/>
        <v>011</v>
      </c>
      <c r="F415" t="str">
        <f t="shared" si="19"/>
        <v>2-011-39_3</v>
      </c>
      <c r="G415" s="2">
        <f t="shared" si="20"/>
        <v>15.665734371523937</v>
      </c>
      <c r="H415" s="48">
        <f>IF(D415=1,VLOOKUP(B415,Uvazky!B:G,6,0),
IF(D415=2,VLOOKUP(B415,Uvazky!B:H,7,0),
IF(D415=3,VLOOKUP(B415,Uvazky!B:I,8,0),
"Nezdrav_Personal_Alebo_Nerelevant")))</f>
        <v>0.1</v>
      </c>
      <c r="I415">
        <f>VLOOKUP(B415,Uvazky!B:E,4,0)</f>
        <v>9</v>
      </c>
      <c r="J415" t="s">
        <v>88</v>
      </c>
      <c r="K415" t="str">
        <f>VLOOKUP(B415,Uvazky!B:D,3,0)</f>
        <v>Ortopedická ambulancia</v>
      </c>
      <c r="L415" t="str">
        <f>VLOOKUP(B415,Uvazky!B:B,1,0)</f>
        <v>2-011-39</v>
      </c>
    </row>
    <row r="416" spans="1:12" x14ac:dyDescent="0.2">
      <c r="A416" t="s">
        <v>7</v>
      </c>
      <c r="B416" s="1" t="s">
        <v>190</v>
      </c>
      <c r="C416" s="2">
        <v>14105.453167340065</v>
      </c>
      <c r="D416">
        <v>2</v>
      </c>
      <c r="E416" t="str">
        <f t="shared" si="18"/>
        <v>011</v>
      </c>
      <c r="F416" t="str">
        <f t="shared" si="19"/>
        <v>2-011-39_2</v>
      </c>
      <c r="G416" s="2">
        <f t="shared" si="20"/>
        <v>14105.453167340065</v>
      </c>
      <c r="H416" s="48">
        <f>IF(D416=1,VLOOKUP(B416,Uvazky!B:G,6,0),
IF(D416=2,VLOOKUP(B416,Uvazky!B:H,7,0),
IF(D416=3,VLOOKUP(B416,Uvazky!B:I,8,0),
"Nezdrav_Personal_Alebo_Nerelevant")))</f>
        <v>0.25</v>
      </c>
      <c r="I416">
        <f>VLOOKUP(B416,Uvazky!B:E,4,0)</f>
        <v>9</v>
      </c>
      <c r="J416" t="s">
        <v>88</v>
      </c>
      <c r="K416" t="str">
        <f>VLOOKUP(B416,Uvazky!B:D,3,0)</f>
        <v>Ortopedická ambulancia</v>
      </c>
      <c r="L416" t="str">
        <f>VLOOKUP(B416,Uvazky!B:B,1,0)</f>
        <v>2-011-39</v>
      </c>
    </row>
    <row r="417" spans="1:12" x14ac:dyDescent="0.2">
      <c r="A417" t="s">
        <v>8</v>
      </c>
      <c r="B417" s="1" t="s">
        <v>190</v>
      </c>
      <c r="C417" s="2">
        <v>4841.7332552921125</v>
      </c>
      <c r="D417">
        <v>1</v>
      </c>
      <c r="E417" t="str">
        <f t="shared" si="18"/>
        <v>011</v>
      </c>
      <c r="F417" t="str">
        <f t="shared" si="19"/>
        <v>2-011-39_1</v>
      </c>
      <c r="G417" s="2">
        <f t="shared" si="20"/>
        <v>4841.7332552921125</v>
      </c>
      <c r="H417" s="48">
        <f>IF(D417=1,VLOOKUP(B417,Uvazky!B:G,6,0),
IF(D417=2,VLOOKUP(B417,Uvazky!B:H,7,0),
IF(D417=3,VLOOKUP(B417,Uvazky!B:I,8,0),
"Nezdrav_Personal_Alebo_Nerelevant")))</f>
        <v>0.6</v>
      </c>
      <c r="I417">
        <f>VLOOKUP(B417,Uvazky!B:E,4,0)</f>
        <v>9</v>
      </c>
      <c r="J417" t="s">
        <v>88</v>
      </c>
      <c r="K417" t="str">
        <f>VLOOKUP(B417,Uvazky!B:D,3,0)</f>
        <v>Ortopedická ambulancia</v>
      </c>
      <c r="L417" t="str">
        <f>VLOOKUP(B417,Uvazky!B:B,1,0)</f>
        <v>2-011-39</v>
      </c>
    </row>
    <row r="418" spans="1:12" x14ac:dyDescent="0.2">
      <c r="A418" t="s">
        <v>9</v>
      </c>
      <c r="B418" s="1" t="s">
        <v>190</v>
      </c>
      <c r="C418" s="2">
        <v>34.809157144226518</v>
      </c>
      <c r="D418">
        <v>3</v>
      </c>
      <c r="E418" t="str">
        <f t="shared" si="18"/>
        <v>011</v>
      </c>
      <c r="F418" t="str">
        <f t="shared" si="19"/>
        <v>2-011-39_3</v>
      </c>
      <c r="G418" s="2">
        <f t="shared" si="20"/>
        <v>34.809157144226518</v>
      </c>
      <c r="H418" s="48">
        <f>IF(D418=1,VLOOKUP(B418,Uvazky!B:G,6,0),
IF(D418=2,VLOOKUP(B418,Uvazky!B:H,7,0),
IF(D418=3,VLOOKUP(B418,Uvazky!B:I,8,0),
"Nezdrav_Personal_Alebo_Nerelevant")))</f>
        <v>0.1</v>
      </c>
      <c r="I418">
        <f>VLOOKUP(B418,Uvazky!B:E,4,0)</f>
        <v>9</v>
      </c>
      <c r="J418" t="s">
        <v>88</v>
      </c>
      <c r="K418" t="str">
        <f>VLOOKUP(B418,Uvazky!B:D,3,0)</f>
        <v>Ortopedická ambulancia</v>
      </c>
      <c r="L418" t="str">
        <f>VLOOKUP(B418,Uvazky!B:B,1,0)</f>
        <v>2-011-39</v>
      </c>
    </row>
    <row r="419" spans="1:12" x14ac:dyDescent="0.2">
      <c r="A419" t="s">
        <v>10</v>
      </c>
      <c r="B419" s="1" t="s">
        <v>190</v>
      </c>
      <c r="C419" s="2">
        <v>1282.1399016526022</v>
      </c>
      <c r="D419">
        <v>2</v>
      </c>
      <c r="E419" t="str">
        <f t="shared" si="18"/>
        <v>011</v>
      </c>
      <c r="F419" t="str">
        <f t="shared" si="19"/>
        <v>2-011-39_2</v>
      </c>
      <c r="G419" s="2">
        <f t="shared" si="20"/>
        <v>1282.1399016526022</v>
      </c>
      <c r="H419" s="48">
        <f>IF(D419=1,VLOOKUP(B419,Uvazky!B:G,6,0),
IF(D419=2,VLOOKUP(B419,Uvazky!B:H,7,0),
IF(D419=3,VLOOKUP(B419,Uvazky!B:I,8,0),
"Nezdrav_Personal_Alebo_Nerelevant")))</f>
        <v>0.25</v>
      </c>
      <c r="I419">
        <f>VLOOKUP(B419,Uvazky!B:E,4,0)</f>
        <v>9</v>
      </c>
      <c r="J419" t="s">
        <v>88</v>
      </c>
      <c r="K419" t="str">
        <f>VLOOKUP(B419,Uvazky!B:D,3,0)</f>
        <v>Ortopedická ambulancia</v>
      </c>
      <c r="L419" t="str">
        <f>VLOOKUP(B419,Uvazky!B:B,1,0)</f>
        <v>2-011-39</v>
      </c>
    </row>
    <row r="420" spans="1:12" x14ac:dyDescent="0.2">
      <c r="A420" t="s">
        <v>11</v>
      </c>
      <c r="B420" s="1" t="s">
        <v>190</v>
      </c>
      <c r="C420" s="2">
        <v>568.14109223006426</v>
      </c>
      <c r="D420">
        <v>1</v>
      </c>
      <c r="E420" t="str">
        <f t="shared" si="18"/>
        <v>011</v>
      </c>
      <c r="F420" t="str">
        <f t="shared" si="19"/>
        <v>2-011-39_1</v>
      </c>
      <c r="G420" s="2">
        <f t="shared" si="20"/>
        <v>568.14109223006426</v>
      </c>
      <c r="H420" s="48">
        <f>IF(D420=1,VLOOKUP(B420,Uvazky!B:G,6,0),
IF(D420=2,VLOOKUP(B420,Uvazky!B:H,7,0),
IF(D420=3,VLOOKUP(B420,Uvazky!B:I,8,0),
"Nezdrav_Personal_Alebo_Nerelevant")))</f>
        <v>0.6</v>
      </c>
      <c r="I420">
        <f>VLOOKUP(B420,Uvazky!B:E,4,0)</f>
        <v>9</v>
      </c>
      <c r="J420" t="s">
        <v>88</v>
      </c>
      <c r="K420" t="str">
        <f>VLOOKUP(B420,Uvazky!B:D,3,0)</f>
        <v>Ortopedická ambulancia</v>
      </c>
      <c r="L420" t="str">
        <f>VLOOKUP(B420,Uvazky!B:B,1,0)</f>
        <v>2-011-39</v>
      </c>
    </row>
    <row r="421" spans="1:12" x14ac:dyDescent="0.2">
      <c r="A421" t="s">
        <v>12</v>
      </c>
      <c r="B421" s="1" t="s">
        <v>190</v>
      </c>
      <c r="C421" s="2">
        <v>0.44486993600447039</v>
      </c>
      <c r="D421">
        <v>3</v>
      </c>
      <c r="E421" t="str">
        <f t="shared" si="18"/>
        <v>011</v>
      </c>
      <c r="F421" t="str">
        <f t="shared" si="19"/>
        <v>2-011-39_3</v>
      </c>
      <c r="G421" s="2">
        <f t="shared" si="20"/>
        <v>0.44486993600447039</v>
      </c>
      <c r="H421" s="48">
        <f>IF(D421=1,VLOOKUP(B421,Uvazky!B:G,6,0),
IF(D421=2,VLOOKUP(B421,Uvazky!B:H,7,0),
IF(D421=3,VLOOKUP(B421,Uvazky!B:I,8,0),
"Nezdrav_Personal_Alebo_Nerelevant")))</f>
        <v>0.1</v>
      </c>
      <c r="I421">
        <f>VLOOKUP(B421,Uvazky!B:E,4,0)</f>
        <v>9</v>
      </c>
      <c r="J421" t="s">
        <v>88</v>
      </c>
      <c r="K421" t="str">
        <f>VLOOKUP(B421,Uvazky!B:D,3,0)</f>
        <v>Ortopedická ambulancia</v>
      </c>
      <c r="L421" t="str">
        <f>VLOOKUP(B421,Uvazky!B:B,1,0)</f>
        <v>2-011-39</v>
      </c>
    </row>
    <row r="422" spans="1:12" x14ac:dyDescent="0.2">
      <c r="A422" t="s">
        <v>13</v>
      </c>
      <c r="B422" s="1" t="s">
        <v>190</v>
      </c>
      <c r="C422" s="2">
        <v>77.04420528099601</v>
      </c>
      <c r="D422">
        <v>2</v>
      </c>
      <c r="E422" t="str">
        <f t="shared" si="18"/>
        <v>011</v>
      </c>
      <c r="F422" t="str">
        <f t="shared" si="19"/>
        <v>2-011-39_2</v>
      </c>
      <c r="G422" s="2">
        <f t="shared" si="20"/>
        <v>77.04420528099601</v>
      </c>
      <c r="H422" s="48">
        <f>IF(D422=1,VLOOKUP(B422,Uvazky!B:G,6,0),
IF(D422=2,VLOOKUP(B422,Uvazky!B:H,7,0),
IF(D422=3,VLOOKUP(B422,Uvazky!B:I,8,0),
"Nezdrav_Personal_Alebo_Nerelevant")))</f>
        <v>0.25</v>
      </c>
      <c r="I422">
        <f>VLOOKUP(B422,Uvazky!B:E,4,0)</f>
        <v>9</v>
      </c>
      <c r="J422" t="s">
        <v>88</v>
      </c>
      <c r="K422" t="str">
        <f>VLOOKUP(B422,Uvazky!B:D,3,0)</f>
        <v>Ortopedická ambulancia</v>
      </c>
      <c r="L422" t="str">
        <f>VLOOKUP(B422,Uvazky!B:B,1,0)</f>
        <v>2-011-39</v>
      </c>
    </row>
    <row r="423" spans="1:12" x14ac:dyDescent="0.2">
      <c r="A423" t="s">
        <v>14</v>
      </c>
      <c r="B423" s="1" t="s">
        <v>190</v>
      </c>
      <c r="C423" s="2">
        <v>5984.3273351093076</v>
      </c>
      <c r="D423">
        <v>1</v>
      </c>
      <c r="E423" t="str">
        <f t="shared" si="18"/>
        <v>011</v>
      </c>
      <c r="F423" t="str">
        <f t="shared" si="19"/>
        <v>2-011-39_1</v>
      </c>
      <c r="G423" s="2">
        <f t="shared" si="20"/>
        <v>5984.3273351093076</v>
      </c>
      <c r="H423" s="48">
        <f>IF(D423=1,VLOOKUP(B423,Uvazky!B:G,6,0),
IF(D423=2,VLOOKUP(B423,Uvazky!B:H,7,0),
IF(D423=3,VLOOKUP(B423,Uvazky!B:I,8,0),
"Nezdrav_Personal_Alebo_Nerelevant")))</f>
        <v>0.6</v>
      </c>
      <c r="I423">
        <f>VLOOKUP(B423,Uvazky!B:E,4,0)</f>
        <v>9</v>
      </c>
      <c r="J423" t="s">
        <v>88</v>
      </c>
      <c r="K423" t="str">
        <f>VLOOKUP(B423,Uvazky!B:D,3,0)</f>
        <v>Ortopedická ambulancia</v>
      </c>
      <c r="L423" t="str">
        <f>VLOOKUP(B423,Uvazky!B:B,1,0)</f>
        <v>2-011-39</v>
      </c>
    </row>
    <row r="424" spans="1:12" x14ac:dyDescent="0.2">
      <c r="A424" t="s">
        <v>15</v>
      </c>
      <c r="B424" s="1" t="s">
        <v>190</v>
      </c>
      <c r="C424" s="2">
        <v>13.92578112032507</v>
      </c>
      <c r="D424">
        <v>3</v>
      </c>
      <c r="E424" t="str">
        <f t="shared" si="18"/>
        <v>011</v>
      </c>
      <c r="F424" t="str">
        <f t="shared" si="19"/>
        <v>2-011-39_3</v>
      </c>
      <c r="G424" s="2">
        <f t="shared" si="20"/>
        <v>13.92578112032507</v>
      </c>
      <c r="H424" s="48">
        <f>IF(D424=1,VLOOKUP(B424,Uvazky!B:G,6,0),
IF(D424=2,VLOOKUP(B424,Uvazky!B:H,7,0),
IF(D424=3,VLOOKUP(B424,Uvazky!B:I,8,0),
"Nezdrav_Personal_Alebo_Nerelevant")))</f>
        <v>0.1</v>
      </c>
      <c r="I424">
        <f>VLOOKUP(B424,Uvazky!B:E,4,0)</f>
        <v>9</v>
      </c>
      <c r="J424" t="s">
        <v>88</v>
      </c>
      <c r="K424" t="str">
        <f>VLOOKUP(B424,Uvazky!B:D,3,0)</f>
        <v>Ortopedická ambulancia</v>
      </c>
      <c r="L424" t="str">
        <f>VLOOKUP(B424,Uvazky!B:B,1,0)</f>
        <v>2-011-39</v>
      </c>
    </row>
    <row r="425" spans="1:12" x14ac:dyDescent="0.2">
      <c r="A425" t="s">
        <v>16</v>
      </c>
      <c r="B425" s="1" t="s">
        <v>190</v>
      </c>
      <c r="C425" s="2">
        <v>272.81662278641267</v>
      </c>
      <c r="D425">
        <v>2</v>
      </c>
      <c r="E425" t="str">
        <f t="shared" si="18"/>
        <v>011</v>
      </c>
      <c r="F425" t="str">
        <f t="shared" si="19"/>
        <v>2-011-39_2</v>
      </c>
      <c r="G425" s="2">
        <f t="shared" si="20"/>
        <v>272.81662278641267</v>
      </c>
      <c r="H425" s="48">
        <f>IF(D425=1,VLOOKUP(B425,Uvazky!B:G,6,0),
IF(D425=2,VLOOKUP(B425,Uvazky!B:H,7,0),
IF(D425=3,VLOOKUP(B425,Uvazky!B:I,8,0),
"Nezdrav_Personal_Alebo_Nerelevant")))</f>
        <v>0.25</v>
      </c>
      <c r="I425">
        <f>VLOOKUP(B425,Uvazky!B:E,4,0)</f>
        <v>9</v>
      </c>
      <c r="J425" t="s">
        <v>88</v>
      </c>
      <c r="K425" t="str">
        <f>VLOOKUP(B425,Uvazky!B:D,3,0)</f>
        <v>Ortopedická ambulancia</v>
      </c>
      <c r="L425" t="str">
        <f>VLOOKUP(B425,Uvazky!B:B,1,0)</f>
        <v>2-011-39</v>
      </c>
    </row>
    <row r="426" spans="1:12" x14ac:dyDescent="0.2">
      <c r="A426" t="s">
        <v>17</v>
      </c>
      <c r="B426" s="1" t="s">
        <v>190</v>
      </c>
      <c r="C426" s="2">
        <v>113.3776998226874</v>
      </c>
      <c r="D426">
        <v>1</v>
      </c>
      <c r="E426" t="str">
        <f t="shared" si="18"/>
        <v>011</v>
      </c>
      <c r="F426" t="str">
        <f t="shared" si="19"/>
        <v>2-011-39_1</v>
      </c>
      <c r="G426" s="2">
        <f t="shared" si="20"/>
        <v>113.3776998226874</v>
      </c>
      <c r="H426" s="48">
        <f>IF(D426=1,VLOOKUP(B426,Uvazky!B:G,6,0),
IF(D426=2,VLOOKUP(B426,Uvazky!B:H,7,0),
IF(D426=3,VLOOKUP(B426,Uvazky!B:I,8,0),
"Nezdrav_Personal_Alebo_Nerelevant")))</f>
        <v>0.6</v>
      </c>
      <c r="I426">
        <f>VLOOKUP(B426,Uvazky!B:E,4,0)</f>
        <v>9</v>
      </c>
      <c r="J426" t="s">
        <v>88</v>
      </c>
      <c r="K426" t="str">
        <f>VLOOKUP(B426,Uvazky!B:D,3,0)</f>
        <v>Ortopedická ambulancia</v>
      </c>
      <c r="L426" t="str">
        <f>VLOOKUP(B426,Uvazky!B:B,1,0)</f>
        <v>2-011-39</v>
      </c>
    </row>
    <row r="427" spans="1:12" x14ac:dyDescent="0.2">
      <c r="A427" t="s">
        <v>18</v>
      </c>
      <c r="B427" s="1" t="s">
        <v>190</v>
      </c>
      <c r="C427" s="2">
        <v>2.5575882424588903</v>
      </c>
      <c r="D427">
        <v>3</v>
      </c>
      <c r="E427" t="str">
        <f t="shared" si="18"/>
        <v>011</v>
      </c>
      <c r="F427" t="str">
        <f t="shared" si="19"/>
        <v>2-011-39_3</v>
      </c>
      <c r="G427" s="2">
        <f t="shared" si="20"/>
        <v>2.5575882424588903</v>
      </c>
      <c r="H427" s="48">
        <f>IF(D427=1,VLOOKUP(B427,Uvazky!B:G,6,0),
IF(D427=2,VLOOKUP(B427,Uvazky!B:H,7,0),
IF(D427=3,VLOOKUP(B427,Uvazky!B:I,8,0),
"Nezdrav_Personal_Alebo_Nerelevant")))</f>
        <v>0.1</v>
      </c>
      <c r="I427">
        <f>VLOOKUP(B427,Uvazky!B:E,4,0)</f>
        <v>9</v>
      </c>
      <c r="J427" t="s">
        <v>88</v>
      </c>
      <c r="K427" t="str">
        <f>VLOOKUP(B427,Uvazky!B:D,3,0)</f>
        <v>Ortopedická ambulancia</v>
      </c>
      <c r="L427" t="str">
        <f>VLOOKUP(B427,Uvazky!B:B,1,0)</f>
        <v>2-011-39</v>
      </c>
    </row>
    <row r="428" spans="1:12" x14ac:dyDescent="0.2">
      <c r="A428" t="s">
        <v>19</v>
      </c>
      <c r="B428" s="1" t="s">
        <v>190</v>
      </c>
      <c r="C428" s="2">
        <v>63.088896428274523</v>
      </c>
      <c r="D428">
        <v>2</v>
      </c>
      <c r="E428" t="str">
        <f t="shared" si="18"/>
        <v>011</v>
      </c>
      <c r="F428" t="str">
        <f t="shared" si="19"/>
        <v>2-011-39_2</v>
      </c>
      <c r="G428" s="2">
        <f t="shared" si="20"/>
        <v>63.088896428274523</v>
      </c>
      <c r="H428" s="48">
        <f>IF(D428=1,VLOOKUP(B428,Uvazky!B:G,6,0),
IF(D428=2,VLOOKUP(B428,Uvazky!B:H,7,0),
IF(D428=3,VLOOKUP(B428,Uvazky!B:I,8,0),
"Nezdrav_Personal_Alebo_Nerelevant")))</f>
        <v>0.25</v>
      </c>
      <c r="I428">
        <f>VLOOKUP(B428,Uvazky!B:E,4,0)</f>
        <v>9</v>
      </c>
      <c r="J428" t="s">
        <v>88</v>
      </c>
      <c r="K428" t="str">
        <f>VLOOKUP(B428,Uvazky!B:D,3,0)</f>
        <v>Ortopedická ambulancia</v>
      </c>
      <c r="L428" t="str">
        <f>VLOOKUP(B428,Uvazky!B:B,1,0)</f>
        <v>2-011-39</v>
      </c>
    </row>
    <row r="429" spans="1:12" x14ac:dyDescent="0.2">
      <c r="A429" t="s">
        <v>20</v>
      </c>
      <c r="B429" s="1" t="s">
        <v>190</v>
      </c>
      <c r="C429" s="2">
        <v>1174.6252458959702</v>
      </c>
      <c r="D429">
        <v>1</v>
      </c>
      <c r="E429" t="str">
        <f t="shared" si="18"/>
        <v>011</v>
      </c>
      <c r="F429" t="str">
        <f t="shared" si="19"/>
        <v>2-011-39_1</v>
      </c>
      <c r="G429" s="2">
        <f t="shared" si="20"/>
        <v>1174.6252458959702</v>
      </c>
      <c r="H429" s="48">
        <f>IF(D429=1,VLOOKUP(B429,Uvazky!B:G,6,0),
IF(D429=2,VLOOKUP(B429,Uvazky!B:H,7,0),
IF(D429=3,VLOOKUP(B429,Uvazky!B:I,8,0),
"Nezdrav_Personal_Alebo_Nerelevant")))</f>
        <v>0.6</v>
      </c>
      <c r="I429">
        <f>VLOOKUP(B429,Uvazky!B:E,4,0)</f>
        <v>9</v>
      </c>
      <c r="J429" t="s">
        <v>88</v>
      </c>
      <c r="K429" t="str">
        <f>VLOOKUP(B429,Uvazky!B:D,3,0)</f>
        <v>Ortopedická ambulancia</v>
      </c>
      <c r="L429" t="str">
        <f>VLOOKUP(B429,Uvazky!B:B,1,0)</f>
        <v>2-011-39</v>
      </c>
    </row>
    <row r="430" spans="1:12" x14ac:dyDescent="0.2">
      <c r="A430" t="s">
        <v>21</v>
      </c>
      <c r="B430" s="1" t="s">
        <v>190</v>
      </c>
      <c r="C430" s="2">
        <v>12.833955927144046</v>
      </c>
      <c r="D430">
        <v>3</v>
      </c>
      <c r="E430" t="str">
        <f t="shared" si="18"/>
        <v>011</v>
      </c>
      <c r="F430" t="str">
        <f t="shared" si="19"/>
        <v>2-011-39_3</v>
      </c>
      <c r="G430" s="2">
        <f t="shared" si="20"/>
        <v>12.833955927144046</v>
      </c>
      <c r="H430" s="48">
        <f>IF(D430=1,VLOOKUP(B430,Uvazky!B:G,6,0),
IF(D430=2,VLOOKUP(B430,Uvazky!B:H,7,0),
IF(D430=3,VLOOKUP(B430,Uvazky!B:I,8,0),
"Nezdrav_Personal_Alebo_Nerelevant")))</f>
        <v>0.1</v>
      </c>
      <c r="I430">
        <f>VLOOKUP(B430,Uvazky!B:E,4,0)</f>
        <v>9</v>
      </c>
      <c r="J430" t="s">
        <v>88</v>
      </c>
      <c r="K430" t="str">
        <f>VLOOKUP(B430,Uvazky!B:D,3,0)</f>
        <v>Ortopedická ambulancia</v>
      </c>
      <c r="L430" t="str">
        <f>VLOOKUP(B430,Uvazky!B:B,1,0)</f>
        <v>2-011-39</v>
      </c>
    </row>
    <row r="431" spans="1:12" x14ac:dyDescent="0.2">
      <c r="A431" t="s">
        <v>22</v>
      </c>
      <c r="B431" s="1" t="s">
        <v>190</v>
      </c>
      <c r="C431" s="2">
        <v>448.23975976851472</v>
      </c>
      <c r="D431">
        <v>2</v>
      </c>
      <c r="E431" t="str">
        <f t="shared" si="18"/>
        <v>011</v>
      </c>
      <c r="F431" t="str">
        <f t="shared" si="19"/>
        <v>2-011-39_2</v>
      </c>
      <c r="G431" s="2">
        <f t="shared" si="20"/>
        <v>448.23975976851472</v>
      </c>
      <c r="H431" s="48">
        <f>IF(D431=1,VLOOKUP(B431,Uvazky!B:G,6,0),
IF(D431=2,VLOOKUP(B431,Uvazky!B:H,7,0),
IF(D431=3,VLOOKUP(B431,Uvazky!B:I,8,0),
"Nezdrav_Personal_Alebo_Nerelevant")))</f>
        <v>0.25</v>
      </c>
      <c r="I431">
        <f>VLOOKUP(B431,Uvazky!B:E,4,0)</f>
        <v>9</v>
      </c>
      <c r="J431" t="s">
        <v>88</v>
      </c>
      <c r="K431" t="str">
        <f>VLOOKUP(B431,Uvazky!B:D,3,0)</f>
        <v>Ortopedická ambulancia</v>
      </c>
      <c r="L431" t="str">
        <f>VLOOKUP(B431,Uvazky!B:B,1,0)</f>
        <v>2-011-39</v>
      </c>
    </row>
    <row r="432" spans="1:12" x14ac:dyDescent="0.2">
      <c r="A432" t="s">
        <v>23</v>
      </c>
      <c r="B432" s="1" t="s">
        <v>190</v>
      </c>
      <c r="C432" s="2">
        <v>193.80831873531662</v>
      </c>
      <c r="D432">
        <v>1</v>
      </c>
      <c r="E432" t="str">
        <f t="shared" si="18"/>
        <v>011</v>
      </c>
      <c r="F432" t="str">
        <f t="shared" si="19"/>
        <v>2-011-39_1</v>
      </c>
      <c r="G432" s="2">
        <f t="shared" si="20"/>
        <v>193.80831873531662</v>
      </c>
      <c r="H432" s="48">
        <f>IF(D432=1,VLOOKUP(B432,Uvazky!B:G,6,0),
IF(D432=2,VLOOKUP(B432,Uvazky!B:H,7,0),
IF(D432=3,VLOOKUP(B432,Uvazky!B:I,8,0),
"Nezdrav_Personal_Alebo_Nerelevant")))</f>
        <v>0.6</v>
      </c>
      <c r="I432">
        <f>VLOOKUP(B432,Uvazky!B:E,4,0)</f>
        <v>9</v>
      </c>
      <c r="J432" t="s">
        <v>88</v>
      </c>
      <c r="K432" t="str">
        <f>VLOOKUP(B432,Uvazky!B:D,3,0)</f>
        <v>Ortopedická ambulancia</v>
      </c>
      <c r="L432" t="str">
        <f>VLOOKUP(B432,Uvazky!B:B,1,0)</f>
        <v>2-011-39</v>
      </c>
    </row>
    <row r="433" spans="1:12" x14ac:dyDescent="0.2">
      <c r="A433" t="s">
        <v>24</v>
      </c>
      <c r="B433" s="1" t="s">
        <v>190</v>
      </c>
      <c r="C433" s="2">
        <v>2.4763729607245701</v>
      </c>
      <c r="D433">
        <v>3</v>
      </c>
      <c r="E433" t="str">
        <f t="shared" si="18"/>
        <v>011</v>
      </c>
      <c r="F433" t="str">
        <f t="shared" si="19"/>
        <v>2-011-39_3</v>
      </c>
      <c r="G433" s="2">
        <f t="shared" si="20"/>
        <v>2.4763729607245701</v>
      </c>
      <c r="H433" s="48">
        <f>IF(D433=1,VLOOKUP(B433,Uvazky!B:G,6,0),
IF(D433=2,VLOOKUP(B433,Uvazky!B:H,7,0),
IF(D433=3,VLOOKUP(B433,Uvazky!B:I,8,0),
"Nezdrav_Personal_Alebo_Nerelevant")))</f>
        <v>0.1</v>
      </c>
      <c r="I433">
        <f>VLOOKUP(B433,Uvazky!B:E,4,0)</f>
        <v>9</v>
      </c>
      <c r="J433" t="s">
        <v>88</v>
      </c>
      <c r="K433" t="str">
        <f>VLOOKUP(B433,Uvazky!B:D,3,0)</f>
        <v>Ortopedická ambulancia</v>
      </c>
      <c r="L433" t="str">
        <f>VLOOKUP(B433,Uvazky!B:B,1,0)</f>
        <v>2-011-39</v>
      </c>
    </row>
    <row r="434" spans="1:12" x14ac:dyDescent="0.2">
      <c r="A434" t="s">
        <v>25</v>
      </c>
      <c r="B434" s="1" t="s">
        <v>190</v>
      </c>
      <c r="C434" s="2">
        <v>4.5559685477995044</v>
      </c>
      <c r="D434">
        <v>2</v>
      </c>
      <c r="E434" t="str">
        <f t="shared" si="18"/>
        <v>011</v>
      </c>
      <c r="F434" t="str">
        <f t="shared" si="19"/>
        <v>2-011-39_2</v>
      </c>
      <c r="G434" s="2">
        <f t="shared" si="20"/>
        <v>4.5559685477995044</v>
      </c>
      <c r="H434" s="48">
        <f>IF(D434=1,VLOOKUP(B434,Uvazky!B:G,6,0),
IF(D434=2,VLOOKUP(B434,Uvazky!B:H,7,0),
IF(D434=3,VLOOKUP(B434,Uvazky!B:I,8,0),
"Nezdrav_Personal_Alebo_Nerelevant")))</f>
        <v>0.25</v>
      </c>
      <c r="I434">
        <f>VLOOKUP(B434,Uvazky!B:E,4,0)</f>
        <v>9</v>
      </c>
      <c r="J434" t="s">
        <v>88</v>
      </c>
      <c r="K434" t="str">
        <f>VLOOKUP(B434,Uvazky!B:D,3,0)</f>
        <v>Ortopedická ambulancia</v>
      </c>
      <c r="L434" t="str">
        <f>VLOOKUP(B434,Uvazky!B:B,1,0)</f>
        <v>2-011-39</v>
      </c>
    </row>
    <row r="435" spans="1:12" x14ac:dyDescent="0.2">
      <c r="A435" t="s">
        <v>26</v>
      </c>
      <c r="B435" s="1" t="s">
        <v>190</v>
      </c>
      <c r="C435" s="2">
        <v>1901.6347788376008</v>
      </c>
      <c r="D435">
        <v>1</v>
      </c>
      <c r="E435" t="str">
        <f t="shared" si="18"/>
        <v>011</v>
      </c>
      <c r="F435" t="str">
        <f t="shared" si="19"/>
        <v>2-011-39_1</v>
      </c>
      <c r="G435" s="2">
        <f t="shared" si="20"/>
        <v>1901.6347788376008</v>
      </c>
      <c r="H435" s="48">
        <f>IF(D435=1,VLOOKUP(B435,Uvazky!B:G,6,0),
IF(D435=2,VLOOKUP(B435,Uvazky!B:H,7,0),
IF(D435=3,VLOOKUP(B435,Uvazky!B:I,8,0),
"Nezdrav_Personal_Alebo_Nerelevant")))</f>
        <v>0.6</v>
      </c>
      <c r="I435">
        <f>VLOOKUP(B435,Uvazky!B:E,4,0)</f>
        <v>9</v>
      </c>
      <c r="J435" t="s">
        <v>88</v>
      </c>
      <c r="K435" t="str">
        <f>VLOOKUP(B435,Uvazky!B:D,3,0)</f>
        <v>Ortopedická ambulancia</v>
      </c>
      <c r="L435" t="str">
        <f>VLOOKUP(B435,Uvazky!B:B,1,0)</f>
        <v>2-011-39</v>
      </c>
    </row>
    <row r="436" spans="1:12" x14ac:dyDescent="0.2">
      <c r="A436" t="s">
        <v>27</v>
      </c>
      <c r="B436" s="1" t="s">
        <v>190</v>
      </c>
      <c r="C436" s="2">
        <v>0.58442112281671121</v>
      </c>
      <c r="D436">
        <v>3</v>
      </c>
      <c r="E436" t="str">
        <f t="shared" si="18"/>
        <v>011</v>
      </c>
      <c r="F436" t="str">
        <f t="shared" si="19"/>
        <v>2-011-39_3</v>
      </c>
      <c r="G436" s="2">
        <f t="shared" si="20"/>
        <v>0.58442112281671121</v>
      </c>
      <c r="H436" s="48">
        <f>IF(D436=1,VLOOKUP(B436,Uvazky!B:G,6,0),
IF(D436=2,VLOOKUP(B436,Uvazky!B:H,7,0),
IF(D436=3,VLOOKUP(B436,Uvazky!B:I,8,0),
"Nezdrav_Personal_Alebo_Nerelevant")))</f>
        <v>0.1</v>
      </c>
      <c r="I436">
        <f>VLOOKUP(B436,Uvazky!B:E,4,0)</f>
        <v>9</v>
      </c>
      <c r="J436" t="s">
        <v>88</v>
      </c>
      <c r="K436" t="str">
        <f>VLOOKUP(B436,Uvazky!B:D,3,0)</f>
        <v>Ortopedická ambulancia</v>
      </c>
      <c r="L436" t="str">
        <f>VLOOKUP(B436,Uvazky!B:B,1,0)</f>
        <v>2-011-39</v>
      </c>
    </row>
    <row r="437" spans="1:12" x14ac:dyDescent="0.2">
      <c r="A437" t="s">
        <v>28</v>
      </c>
      <c r="B437" s="1" t="s">
        <v>190</v>
      </c>
      <c r="C437" s="2">
        <v>632.76171249041647</v>
      </c>
      <c r="D437">
        <v>2</v>
      </c>
      <c r="E437" t="str">
        <f t="shared" si="18"/>
        <v>011</v>
      </c>
      <c r="F437" t="str">
        <f t="shared" si="19"/>
        <v>2-011-39_2</v>
      </c>
      <c r="G437" s="2">
        <f t="shared" si="20"/>
        <v>632.76171249041647</v>
      </c>
      <c r="H437" s="48">
        <f>IF(D437=1,VLOOKUP(B437,Uvazky!B:G,6,0),
IF(D437=2,VLOOKUP(B437,Uvazky!B:H,7,0),
IF(D437=3,VLOOKUP(B437,Uvazky!B:I,8,0),
"Nezdrav_Personal_Alebo_Nerelevant")))</f>
        <v>0.25</v>
      </c>
      <c r="I437">
        <f>VLOOKUP(B437,Uvazky!B:E,4,0)</f>
        <v>9</v>
      </c>
      <c r="J437" t="s">
        <v>88</v>
      </c>
      <c r="K437" t="str">
        <f>VLOOKUP(B437,Uvazky!B:D,3,0)</f>
        <v>Ortopedická ambulancia</v>
      </c>
      <c r="L437" t="str">
        <f>VLOOKUP(B437,Uvazky!B:B,1,0)</f>
        <v>2-011-39</v>
      </c>
    </row>
    <row r="438" spans="1:12" x14ac:dyDescent="0.2">
      <c r="A438" t="s">
        <v>29</v>
      </c>
      <c r="B438" s="1" t="s">
        <v>190</v>
      </c>
      <c r="C438" s="2">
        <v>24.641584287376123</v>
      </c>
      <c r="D438">
        <v>1</v>
      </c>
      <c r="E438" t="str">
        <f t="shared" si="18"/>
        <v>011</v>
      </c>
      <c r="F438" t="str">
        <f t="shared" si="19"/>
        <v>2-011-39_1</v>
      </c>
      <c r="G438" s="2">
        <f t="shared" si="20"/>
        <v>24.641584287376123</v>
      </c>
      <c r="H438" s="48">
        <f>IF(D438=1,VLOOKUP(B438,Uvazky!B:G,6,0),
IF(D438=2,VLOOKUP(B438,Uvazky!B:H,7,0),
IF(D438=3,VLOOKUP(B438,Uvazky!B:I,8,0),
"Nezdrav_Personal_Alebo_Nerelevant")))</f>
        <v>0.6</v>
      </c>
      <c r="I438">
        <f>VLOOKUP(B438,Uvazky!B:E,4,0)</f>
        <v>9</v>
      </c>
      <c r="J438" t="s">
        <v>88</v>
      </c>
      <c r="K438" t="str">
        <f>VLOOKUP(B438,Uvazky!B:D,3,0)</f>
        <v>Ortopedická ambulancia</v>
      </c>
      <c r="L438" t="str">
        <f>VLOOKUP(B438,Uvazky!B:B,1,0)</f>
        <v>2-011-39</v>
      </c>
    </row>
    <row r="439" spans="1:12" x14ac:dyDescent="0.2">
      <c r="A439" t="s">
        <v>30</v>
      </c>
      <c r="B439" s="1" t="s">
        <v>190</v>
      </c>
      <c r="C439" s="2">
        <v>1.0059353028963838</v>
      </c>
      <c r="D439">
        <v>3</v>
      </c>
      <c r="E439" t="str">
        <f t="shared" si="18"/>
        <v>011</v>
      </c>
      <c r="F439" t="str">
        <f t="shared" si="19"/>
        <v>2-011-39_3</v>
      </c>
      <c r="G439" s="2">
        <f t="shared" si="20"/>
        <v>1.0059353028963838</v>
      </c>
      <c r="H439" s="48">
        <f>IF(D439=1,VLOOKUP(B439,Uvazky!B:G,6,0),
IF(D439=2,VLOOKUP(B439,Uvazky!B:H,7,0),
IF(D439=3,VLOOKUP(B439,Uvazky!B:I,8,0),
"Nezdrav_Personal_Alebo_Nerelevant")))</f>
        <v>0.1</v>
      </c>
      <c r="I439">
        <f>VLOOKUP(B439,Uvazky!B:E,4,0)</f>
        <v>9</v>
      </c>
      <c r="J439" t="s">
        <v>88</v>
      </c>
      <c r="K439" t="str">
        <f>VLOOKUP(B439,Uvazky!B:D,3,0)</f>
        <v>Ortopedická ambulancia</v>
      </c>
      <c r="L439" t="str">
        <f>VLOOKUP(B439,Uvazky!B:B,1,0)</f>
        <v>2-011-39</v>
      </c>
    </row>
    <row r="440" spans="1:12" x14ac:dyDescent="0.2">
      <c r="A440" t="s">
        <v>31</v>
      </c>
      <c r="B440" s="1" t="s">
        <v>190</v>
      </c>
      <c r="C440" s="2">
        <v>14.951538153652473</v>
      </c>
      <c r="D440">
        <v>2</v>
      </c>
      <c r="E440" t="str">
        <f t="shared" si="18"/>
        <v>011</v>
      </c>
      <c r="F440" t="str">
        <f t="shared" si="19"/>
        <v>2-011-39_2</v>
      </c>
      <c r="G440" s="2">
        <f t="shared" si="20"/>
        <v>14.951538153652473</v>
      </c>
      <c r="H440" s="48">
        <f>IF(D440=1,VLOOKUP(B440,Uvazky!B:G,6,0),
IF(D440=2,VLOOKUP(B440,Uvazky!B:H,7,0),
IF(D440=3,VLOOKUP(B440,Uvazky!B:I,8,0),
"Nezdrav_Personal_Alebo_Nerelevant")))</f>
        <v>0.25</v>
      </c>
      <c r="I440">
        <f>VLOOKUP(B440,Uvazky!B:E,4,0)</f>
        <v>9</v>
      </c>
      <c r="J440" t="s">
        <v>88</v>
      </c>
      <c r="K440" t="str">
        <f>VLOOKUP(B440,Uvazky!B:D,3,0)</f>
        <v>Ortopedická ambulancia</v>
      </c>
      <c r="L440" t="str">
        <f>VLOOKUP(B440,Uvazky!B:B,1,0)</f>
        <v>2-011-39</v>
      </c>
    </row>
    <row r="441" spans="1:12" x14ac:dyDescent="0.2">
      <c r="A441" t="s">
        <v>32</v>
      </c>
      <c r="B441" s="1" t="s">
        <v>190</v>
      </c>
      <c r="C441" s="2">
        <v>8.1533979508847381</v>
      </c>
      <c r="D441">
        <v>1</v>
      </c>
      <c r="E441" t="str">
        <f t="shared" si="18"/>
        <v>011</v>
      </c>
      <c r="F441" t="str">
        <f t="shared" si="19"/>
        <v>2-011-39_1</v>
      </c>
      <c r="G441" s="2">
        <f t="shared" si="20"/>
        <v>8.1533979508847381</v>
      </c>
      <c r="H441" s="48">
        <f>IF(D441=1,VLOOKUP(B441,Uvazky!B:G,6,0),
IF(D441=2,VLOOKUP(B441,Uvazky!B:H,7,0),
IF(D441=3,VLOOKUP(B441,Uvazky!B:I,8,0),
"Nezdrav_Personal_Alebo_Nerelevant")))</f>
        <v>0.6</v>
      </c>
      <c r="I441">
        <f>VLOOKUP(B441,Uvazky!B:E,4,0)</f>
        <v>9</v>
      </c>
      <c r="J441" t="s">
        <v>88</v>
      </c>
      <c r="K441" t="str">
        <f>VLOOKUP(B441,Uvazky!B:D,3,0)</f>
        <v>Ortopedická ambulancia</v>
      </c>
      <c r="L441" t="str">
        <f>VLOOKUP(B441,Uvazky!B:B,1,0)</f>
        <v>2-011-39</v>
      </c>
    </row>
    <row r="442" spans="1:12" x14ac:dyDescent="0.2">
      <c r="A442" t="s">
        <v>33</v>
      </c>
      <c r="B442" s="1" t="s">
        <v>190</v>
      </c>
      <c r="C442" s="2">
        <v>88.818388834068983</v>
      </c>
      <c r="D442">
        <v>3</v>
      </c>
      <c r="E442" t="str">
        <f t="shared" si="18"/>
        <v>011</v>
      </c>
      <c r="F442" t="str">
        <f t="shared" si="19"/>
        <v>2-011-39_3</v>
      </c>
      <c r="G442" s="2">
        <f t="shared" si="20"/>
        <v>88.818388834068983</v>
      </c>
      <c r="H442" s="48">
        <f>IF(D442=1,VLOOKUP(B442,Uvazky!B:G,6,0),
IF(D442=2,VLOOKUP(B442,Uvazky!B:H,7,0),
IF(D442=3,VLOOKUP(B442,Uvazky!B:I,8,0),
"Nezdrav_Personal_Alebo_Nerelevant")))</f>
        <v>0.1</v>
      </c>
      <c r="I442">
        <f>VLOOKUP(B442,Uvazky!B:E,4,0)</f>
        <v>9</v>
      </c>
      <c r="J442" t="s">
        <v>88</v>
      </c>
      <c r="K442" t="str">
        <f>VLOOKUP(B442,Uvazky!B:D,3,0)</f>
        <v>Ortopedická ambulancia</v>
      </c>
      <c r="L442" t="str">
        <f>VLOOKUP(B442,Uvazky!B:B,1,0)</f>
        <v>2-011-39</v>
      </c>
    </row>
    <row r="443" spans="1:12" x14ac:dyDescent="0.2">
      <c r="A443" t="s">
        <v>34</v>
      </c>
      <c r="B443" s="1" t="s">
        <v>190</v>
      </c>
      <c r="C443" s="2">
        <v>76.82482117252006</v>
      </c>
      <c r="D443">
        <v>2</v>
      </c>
      <c r="E443" t="str">
        <f t="shared" si="18"/>
        <v>011</v>
      </c>
      <c r="F443" t="str">
        <f t="shared" si="19"/>
        <v>2-011-39_2</v>
      </c>
      <c r="G443" s="2">
        <f t="shared" si="20"/>
        <v>76.82482117252006</v>
      </c>
      <c r="H443" s="48">
        <f>IF(D443=1,VLOOKUP(B443,Uvazky!B:G,6,0),
IF(D443=2,VLOOKUP(B443,Uvazky!B:H,7,0),
IF(D443=3,VLOOKUP(B443,Uvazky!B:I,8,0),
"Nezdrav_Personal_Alebo_Nerelevant")))</f>
        <v>0.25</v>
      </c>
      <c r="I443">
        <f>VLOOKUP(B443,Uvazky!B:E,4,0)</f>
        <v>9</v>
      </c>
      <c r="J443" t="s">
        <v>88</v>
      </c>
      <c r="K443" t="str">
        <f>VLOOKUP(B443,Uvazky!B:D,3,0)</f>
        <v>Ortopedická ambulancia</v>
      </c>
      <c r="L443" t="str">
        <f>VLOOKUP(B443,Uvazky!B:B,1,0)</f>
        <v>2-011-39</v>
      </c>
    </row>
    <row r="444" spans="1:12" x14ac:dyDescent="0.2">
      <c r="A444" t="s">
        <v>35</v>
      </c>
      <c r="B444" s="1" t="s">
        <v>190</v>
      </c>
      <c r="C444" s="2">
        <v>3.1360575252464079E-2</v>
      </c>
      <c r="D444">
        <v>1</v>
      </c>
      <c r="E444" t="str">
        <f t="shared" si="18"/>
        <v>011</v>
      </c>
      <c r="F444" t="str">
        <f t="shared" si="19"/>
        <v>2-011-39_1</v>
      </c>
      <c r="G444" s="2">
        <f t="shared" si="20"/>
        <v>3.1360575252464079E-2</v>
      </c>
      <c r="H444" s="48">
        <f>IF(D444=1,VLOOKUP(B444,Uvazky!B:G,6,0),
IF(D444=2,VLOOKUP(B444,Uvazky!B:H,7,0),
IF(D444=3,VLOOKUP(B444,Uvazky!B:I,8,0),
"Nezdrav_Personal_Alebo_Nerelevant")))</f>
        <v>0.6</v>
      </c>
      <c r="I444">
        <f>VLOOKUP(B444,Uvazky!B:E,4,0)</f>
        <v>9</v>
      </c>
      <c r="J444" t="s">
        <v>88</v>
      </c>
      <c r="K444" t="str">
        <f>VLOOKUP(B444,Uvazky!B:D,3,0)</f>
        <v>Ortopedická ambulancia</v>
      </c>
      <c r="L444" t="str">
        <f>VLOOKUP(B444,Uvazky!B:B,1,0)</f>
        <v>2-011-39</v>
      </c>
    </row>
    <row r="445" spans="1:12" x14ac:dyDescent="0.2">
      <c r="A445" t="s">
        <v>36</v>
      </c>
      <c r="B445" s="1" t="s">
        <v>190</v>
      </c>
      <c r="C445" s="2">
        <v>7.8927058376786317</v>
      </c>
      <c r="D445">
        <v>3</v>
      </c>
      <c r="E445" t="str">
        <f t="shared" si="18"/>
        <v>011</v>
      </c>
      <c r="F445" t="str">
        <f t="shared" si="19"/>
        <v>2-011-39_3</v>
      </c>
      <c r="G445" s="2">
        <f t="shared" si="20"/>
        <v>7.8927058376786317</v>
      </c>
      <c r="H445" s="48">
        <f>IF(D445=1,VLOOKUP(B445,Uvazky!B:G,6,0),
IF(D445=2,VLOOKUP(B445,Uvazky!B:H,7,0),
IF(D445=3,VLOOKUP(B445,Uvazky!B:I,8,0),
"Nezdrav_Personal_Alebo_Nerelevant")))</f>
        <v>0.1</v>
      </c>
      <c r="I445">
        <f>VLOOKUP(B445,Uvazky!B:E,4,0)</f>
        <v>9</v>
      </c>
      <c r="J445" t="s">
        <v>88</v>
      </c>
      <c r="K445" t="str">
        <f>VLOOKUP(B445,Uvazky!B:D,3,0)</f>
        <v>Ortopedická ambulancia</v>
      </c>
      <c r="L445" t="str">
        <f>VLOOKUP(B445,Uvazky!B:B,1,0)</f>
        <v>2-011-39</v>
      </c>
    </row>
    <row r="446" spans="1:12" x14ac:dyDescent="0.2">
      <c r="A446" t="s">
        <v>37</v>
      </c>
      <c r="B446" s="1" t="s">
        <v>190</v>
      </c>
      <c r="C446" s="2">
        <v>51.79805154858046</v>
      </c>
      <c r="D446">
        <v>2</v>
      </c>
      <c r="E446" t="str">
        <f t="shared" si="18"/>
        <v>011</v>
      </c>
      <c r="F446" t="str">
        <f t="shared" si="19"/>
        <v>2-011-39_2</v>
      </c>
      <c r="G446" s="2">
        <f t="shared" si="20"/>
        <v>51.79805154858046</v>
      </c>
      <c r="H446" s="48">
        <f>IF(D446=1,VLOOKUP(B446,Uvazky!B:G,6,0),
IF(D446=2,VLOOKUP(B446,Uvazky!B:H,7,0),
IF(D446=3,VLOOKUP(B446,Uvazky!B:I,8,0),
"Nezdrav_Personal_Alebo_Nerelevant")))</f>
        <v>0.25</v>
      </c>
      <c r="I446">
        <f>VLOOKUP(B446,Uvazky!B:E,4,0)</f>
        <v>9</v>
      </c>
      <c r="J446" t="s">
        <v>88</v>
      </c>
      <c r="K446" t="str">
        <f>VLOOKUP(B446,Uvazky!B:D,3,0)</f>
        <v>Ortopedická ambulancia</v>
      </c>
      <c r="L446" t="str">
        <f>VLOOKUP(B446,Uvazky!B:B,1,0)</f>
        <v>2-011-39</v>
      </c>
    </row>
    <row r="447" spans="1:12" x14ac:dyDescent="0.2">
      <c r="A447" t="s">
        <v>38</v>
      </c>
      <c r="B447" s="1" t="s">
        <v>190</v>
      </c>
      <c r="C447" s="2">
        <v>2.4912682392449894</v>
      </c>
      <c r="D447">
        <v>1</v>
      </c>
      <c r="E447" t="str">
        <f t="shared" si="18"/>
        <v>011</v>
      </c>
      <c r="F447" t="str">
        <f t="shared" si="19"/>
        <v>2-011-39_1</v>
      </c>
      <c r="G447" s="2">
        <f t="shared" si="20"/>
        <v>2.4912682392449894</v>
      </c>
      <c r="H447" s="48">
        <f>IF(D447=1,VLOOKUP(B447,Uvazky!B:G,6,0),
IF(D447=2,VLOOKUP(B447,Uvazky!B:H,7,0),
IF(D447=3,VLOOKUP(B447,Uvazky!B:I,8,0),
"Nezdrav_Personal_Alebo_Nerelevant")))</f>
        <v>0.6</v>
      </c>
      <c r="I447">
        <f>VLOOKUP(B447,Uvazky!B:E,4,0)</f>
        <v>9</v>
      </c>
      <c r="J447" t="s">
        <v>88</v>
      </c>
      <c r="K447" t="str">
        <f>VLOOKUP(B447,Uvazky!B:D,3,0)</f>
        <v>Ortopedická ambulancia</v>
      </c>
      <c r="L447" t="str">
        <f>VLOOKUP(B447,Uvazky!B:B,1,0)</f>
        <v>2-011-39</v>
      </c>
    </row>
    <row r="448" spans="1:12" x14ac:dyDescent="0.2">
      <c r="A448" t="s">
        <v>4</v>
      </c>
      <c r="B448" s="1" t="s">
        <v>191</v>
      </c>
      <c r="C448" s="2">
        <v>37.119334974910203</v>
      </c>
      <c r="D448">
        <v>1</v>
      </c>
      <c r="E448" t="str">
        <f t="shared" si="18"/>
        <v>013</v>
      </c>
      <c r="F448" t="str">
        <f t="shared" si="19"/>
        <v>2-013-49_1</v>
      </c>
      <c r="G448" s="2">
        <f t="shared" si="20"/>
        <v>37.119334974910203</v>
      </c>
      <c r="H448" s="48">
        <f>IF(D448=1,VLOOKUP(B448,Uvazky!B:G,6,0),
IF(D448=2,VLOOKUP(B448,Uvazky!B:H,7,0),
IF(D448=3,VLOOKUP(B448,Uvazky!B:I,8,0),
"Nezdrav_Personal_Alebo_Nerelevant")))</f>
        <v>1</v>
      </c>
      <c r="I448">
        <f>VLOOKUP(B448,Uvazky!B:E,4,0)</f>
        <v>9</v>
      </c>
      <c r="J448" t="s">
        <v>88</v>
      </c>
      <c r="K448" t="str">
        <f>VLOOKUP(B448,Uvazky!B:D,3,0)</f>
        <v>Traumatologická ambulancia</v>
      </c>
      <c r="L448" t="str">
        <f>VLOOKUP(B448,Uvazky!B:B,1,0)</f>
        <v>2-013-49</v>
      </c>
    </row>
    <row r="449" spans="1:12" x14ac:dyDescent="0.2">
      <c r="A449" t="s">
        <v>5</v>
      </c>
      <c r="B449" s="1" t="s">
        <v>191</v>
      </c>
      <c r="C449" s="2">
        <v>20461.571235140975</v>
      </c>
      <c r="D449">
        <v>1</v>
      </c>
      <c r="E449" t="str">
        <f t="shared" si="18"/>
        <v>013</v>
      </c>
      <c r="F449" t="str">
        <f t="shared" si="19"/>
        <v>2-013-49_1</v>
      </c>
      <c r="G449" s="2">
        <f t="shared" si="20"/>
        <v>20461.571235140975</v>
      </c>
      <c r="H449" s="48">
        <f>IF(D449=1,VLOOKUP(B449,Uvazky!B:G,6,0),
IF(D449=2,VLOOKUP(B449,Uvazky!B:H,7,0),
IF(D449=3,VLOOKUP(B449,Uvazky!B:I,8,0),
"Nezdrav_Personal_Alebo_Nerelevant")))</f>
        <v>1</v>
      </c>
      <c r="I449">
        <f>VLOOKUP(B449,Uvazky!B:E,4,0)</f>
        <v>9</v>
      </c>
      <c r="J449" t="s">
        <v>88</v>
      </c>
      <c r="K449" t="str">
        <f>VLOOKUP(B449,Uvazky!B:D,3,0)</f>
        <v>Traumatologická ambulancia</v>
      </c>
      <c r="L449" t="str">
        <f>VLOOKUP(B449,Uvazky!B:B,1,0)</f>
        <v>2-013-49</v>
      </c>
    </row>
    <row r="450" spans="1:12" x14ac:dyDescent="0.2">
      <c r="A450" t="s">
        <v>6</v>
      </c>
      <c r="B450" s="1" t="s">
        <v>191</v>
      </c>
      <c r="C450" s="2">
        <v>779.69141541856243</v>
      </c>
      <c r="D450">
        <v>3</v>
      </c>
      <c r="E450" t="str">
        <f t="shared" ref="E450:E513" si="21">MID(B450,3,3)</f>
        <v>013</v>
      </c>
      <c r="F450" t="str">
        <f t="shared" ref="F450:F513" si="22">B450&amp;"_"&amp;D450</f>
        <v>2-013-49_3</v>
      </c>
      <c r="G450" s="2">
        <f t="shared" ref="G450:G513" si="23">C450</f>
        <v>779.69141541856243</v>
      </c>
      <c r="H450" s="48">
        <f>IF(D450=1,VLOOKUP(B450,Uvazky!B:G,6,0),
IF(D450=2,VLOOKUP(B450,Uvazky!B:H,7,0),
IF(D450=3,VLOOKUP(B450,Uvazky!B:I,8,0),
"Nezdrav_Personal_Alebo_Nerelevant")))</f>
        <v>0.15</v>
      </c>
      <c r="I450">
        <f>VLOOKUP(B450,Uvazky!B:E,4,0)</f>
        <v>9</v>
      </c>
      <c r="J450" t="s">
        <v>88</v>
      </c>
      <c r="K450" t="str">
        <f>VLOOKUP(B450,Uvazky!B:D,3,0)</f>
        <v>Traumatologická ambulancia</v>
      </c>
      <c r="L450" t="str">
        <f>VLOOKUP(B450,Uvazky!B:B,1,0)</f>
        <v>2-013-49</v>
      </c>
    </row>
    <row r="451" spans="1:12" x14ac:dyDescent="0.2">
      <c r="A451" t="s">
        <v>7</v>
      </c>
      <c r="B451" s="1" t="s">
        <v>191</v>
      </c>
      <c r="C451" s="2">
        <v>228.48243239263292</v>
      </c>
      <c r="D451">
        <v>2</v>
      </c>
      <c r="E451" t="str">
        <f t="shared" si="21"/>
        <v>013</v>
      </c>
      <c r="F451" t="str">
        <f t="shared" si="22"/>
        <v>2-013-49_2</v>
      </c>
      <c r="G451" s="2">
        <f t="shared" si="23"/>
        <v>228.48243239263292</v>
      </c>
      <c r="H451" s="48">
        <f>IF(D451=1,VLOOKUP(B451,Uvazky!B:G,6,0),
IF(D451=2,VLOOKUP(B451,Uvazky!B:H,7,0),
IF(D451=3,VLOOKUP(B451,Uvazky!B:I,8,0),
"Nezdrav_Personal_Alebo_Nerelevant")))</f>
        <v>0.5</v>
      </c>
      <c r="I451">
        <f>VLOOKUP(B451,Uvazky!B:E,4,0)</f>
        <v>9</v>
      </c>
      <c r="J451" t="s">
        <v>88</v>
      </c>
      <c r="K451" t="str">
        <f>VLOOKUP(B451,Uvazky!B:D,3,0)</f>
        <v>Traumatologická ambulancia</v>
      </c>
      <c r="L451" t="str">
        <f>VLOOKUP(B451,Uvazky!B:B,1,0)</f>
        <v>2-013-49</v>
      </c>
    </row>
    <row r="452" spans="1:12" x14ac:dyDescent="0.2">
      <c r="A452" t="s">
        <v>8</v>
      </c>
      <c r="B452" s="1" t="s">
        <v>191</v>
      </c>
      <c r="C452" s="2">
        <v>2029.0700775971859</v>
      </c>
      <c r="D452">
        <v>1</v>
      </c>
      <c r="E452" t="str">
        <f t="shared" si="21"/>
        <v>013</v>
      </c>
      <c r="F452" t="str">
        <f t="shared" si="22"/>
        <v>2-013-49_1</v>
      </c>
      <c r="G452" s="2">
        <f t="shared" si="23"/>
        <v>2029.0700775971859</v>
      </c>
      <c r="H452" s="48">
        <f>IF(D452=1,VLOOKUP(B452,Uvazky!B:G,6,0),
IF(D452=2,VLOOKUP(B452,Uvazky!B:H,7,0),
IF(D452=3,VLOOKUP(B452,Uvazky!B:I,8,0),
"Nezdrav_Personal_Alebo_Nerelevant")))</f>
        <v>1</v>
      </c>
      <c r="I452">
        <f>VLOOKUP(B452,Uvazky!B:E,4,0)</f>
        <v>9</v>
      </c>
      <c r="J452" t="s">
        <v>88</v>
      </c>
      <c r="K452" t="str">
        <f>VLOOKUP(B452,Uvazky!B:D,3,0)</f>
        <v>Traumatologická ambulancia</v>
      </c>
      <c r="L452" t="str">
        <f>VLOOKUP(B452,Uvazky!B:B,1,0)</f>
        <v>2-013-49</v>
      </c>
    </row>
    <row r="453" spans="1:12" x14ac:dyDescent="0.2">
      <c r="A453" t="s">
        <v>9</v>
      </c>
      <c r="B453" s="1" t="s">
        <v>191</v>
      </c>
      <c r="C453" s="2">
        <v>109.11827881332167</v>
      </c>
      <c r="D453">
        <v>3</v>
      </c>
      <c r="E453" t="str">
        <f t="shared" si="21"/>
        <v>013</v>
      </c>
      <c r="F453" t="str">
        <f t="shared" si="22"/>
        <v>2-013-49_3</v>
      </c>
      <c r="G453" s="2">
        <f t="shared" si="23"/>
        <v>109.11827881332167</v>
      </c>
      <c r="H453" s="48">
        <f>IF(D453=1,VLOOKUP(B453,Uvazky!B:G,6,0),
IF(D453=2,VLOOKUP(B453,Uvazky!B:H,7,0),
IF(D453=3,VLOOKUP(B453,Uvazky!B:I,8,0),
"Nezdrav_Personal_Alebo_Nerelevant")))</f>
        <v>0.15</v>
      </c>
      <c r="I453">
        <f>VLOOKUP(B453,Uvazky!B:E,4,0)</f>
        <v>9</v>
      </c>
      <c r="J453" t="s">
        <v>88</v>
      </c>
      <c r="K453" t="str">
        <f>VLOOKUP(B453,Uvazky!B:D,3,0)</f>
        <v>Traumatologická ambulancia</v>
      </c>
      <c r="L453" t="str">
        <f>VLOOKUP(B453,Uvazky!B:B,1,0)</f>
        <v>2-013-49</v>
      </c>
    </row>
    <row r="454" spans="1:12" x14ac:dyDescent="0.2">
      <c r="A454" t="s">
        <v>10</v>
      </c>
      <c r="B454" s="1" t="s">
        <v>191</v>
      </c>
      <c r="C454" s="2">
        <v>344.49231853656636</v>
      </c>
      <c r="D454">
        <v>2</v>
      </c>
      <c r="E454" t="str">
        <f t="shared" si="21"/>
        <v>013</v>
      </c>
      <c r="F454" t="str">
        <f t="shared" si="22"/>
        <v>2-013-49_2</v>
      </c>
      <c r="G454" s="2">
        <f t="shared" si="23"/>
        <v>344.49231853656636</v>
      </c>
      <c r="H454" s="48">
        <f>IF(D454=1,VLOOKUP(B454,Uvazky!B:G,6,0),
IF(D454=2,VLOOKUP(B454,Uvazky!B:H,7,0),
IF(D454=3,VLOOKUP(B454,Uvazky!B:I,8,0),
"Nezdrav_Personal_Alebo_Nerelevant")))</f>
        <v>0.5</v>
      </c>
      <c r="I454">
        <f>VLOOKUP(B454,Uvazky!B:E,4,0)</f>
        <v>9</v>
      </c>
      <c r="J454" t="s">
        <v>88</v>
      </c>
      <c r="K454" t="str">
        <f>VLOOKUP(B454,Uvazky!B:D,3,0)</f>
        <v>Traumatologická ambulancia</v>
      </c>
      <c r="L454" t="str">
        <f>VLOOKUP(B454,Uvazky!B:B,1,0)</f>
        <v>2-013-49</v>
      </c>
    </row>
    <row r="455" spans="1:12" x14ac:dyDescent="0.2">
      <c r="A455" t="s">
        <v>11</v>
      </c>
      <c r="B455" s="1" t="s">
        <v>191</v>
      </c>
      <c r="C455" s="2">
        <v>248.03048893829285</v>
      </c>
      <c r="D455">
        <v>1</v>
      </c>
      <c r="E455" t="str">
        <f t="shared" si="21"/>
        <v>013</v>
      </c>
      <c r="F455" t="str">
        <f t="shared" si="22"/>
        <v>2-013-49_1</v>
      </c>
      <c r="G455" s="2">
        <f t="shared" si="23"/>
        <v>248.03048893829285</v>
      </c>
      <c r="H455" s="48">
        <f>IF(D455=1,VLOOKUP(B455,Uvazky!B:G,6,0),
IF(D455=2,VLOOKUP(B455,Uvazky!B:H,7,0),
IF(D455=3,VLOOKUP(B455,Uvazky!B:I,8,0),
"Nezdrav_Personal_Alebo_Nerelevant")))</f>
        <v>1</v>
      </c>
      <c r="I455">
        <f>VLOOKUP(B455,Uvazky!B:E,4,0)</f>
        <v>9</v>
      </c>
      <c r="J455" t="s">
        <v>88</v>
      </c>
      <c r="K455" t="str">
        <f>VLOOKUP(B455,Uvazky!B:D,3,0)</f>
        <v>Traumatologická ambulancia</v>
      </c>
      <c r="L455" t="str">
        <f>VLOOKUP(B455,Uvazky!B:B,1,0)</f>
        <v>2-013-49</v>
      </c>
    </row>
    <row r="456" spans="1:12" x14ac:dyDescent="0.2">
      <c r="A456" t="s">
        <v>12</v>
      </c>
      <c r="B456" s="1" t="s">
        <v>191</v>
      </c>
      <c r="C456" s="2">
        <v>27.968342202351959</v>
      </c>
      <c r="D456">
        <v>3</v>
      </c>
      <c r="E456" t="str">
        <f t="shared" si="21"/>
        <v>013</v>
      </c>
      <c r="F456" t="str">
        <f t="shared" si="22"/>
        <v>2-013-49_3</v>
      </c>
      <c r="G456" s="2">
        <f t="shared" si="23"/>
        <v>27.968342202351959</v>
      </c>
      <c r="H456" s="48">
        <f>IF(D456=1,VLOOKUP(B456,Uvazky!B:G,6,0),
IF(D456=2,VLOOKUP(B456,Uvazky!B:H,7,0),
IF(D456=3,VLOOKUP(B456,Uvazky!B:I,8,0),
"Nezdrav_Personal_Alebo_Nerelevant")))</f>
        <v>0.15</v>
      </c>
      <c r="I456">
        <f>VLOOKUP(B456,Uvazky!B:E,4,0)</f>
        <v>9</v>
      </c>
      <c r="J456" t="s">
        <v>88</v>
      </c>
      <c r="K456" t="str">
        <f>VLOOKUP(B456,Uvazky!B:D,3,0)</f>
        <v>Traumatologická ambulancia</v>
      </c>
      <c r="L456" t="str">
        <f>VLOOKUP(B456,Uvazky!B:B,1,0)</f>
        <v>2-013-49</v>
      </c>
    </row>
    <row r="457" spans="1:12" x14ac:dyDescent="0.2">
      <c r="A457" t="s">
        <v>13</v>
      </c>
      <c r="B457" s="1" t="s">
        <v>191</v>
      </c>
      <c r="C457" s="2">
        <v>32.9355191371872</v>
      </c>
      <c r="D457">
        <v>2</v>
      </c>
      <c r="E457" t="str">
        <f t="shared" si="21"/>
        <v>013</v>
      </c>
      <c r="F457" t="str">
        <f t="shared" si="22"/>
        <v>2-013-49_2</v>
      </c>
      <c r="G457" s="2">
        <f t="shared" si="23"/>
        <v>32.9355191371872</v>
      </c>
      <c r="H457" s="48">
        <f>IF(D457=1,VLOOKUP(B457,Uvazky!B:G,6,0),
IF(D457=2,VLOOKUP(B457,Uvazky!B:H,7,0),
IF(D457=3,VLOOKUP(B457,Uvazky!B:I,8,0),
"Nezdrav_Personal_Alebo_Nerelevant")))</f>
        <v>0.5</v>
      </c>
      <c r="I457">
        <f>VLOOKUP(B457,Uvazky!B:E,4,0)</f>
        <v>9</v>
      </c>
      <c r="J457" t="s">
        <v>88</v>
      </c>
      <c r="K457" t="str">
        <f>VLOOKUP(B457,Uvazky!B:D,3,0)</f>
        <v>Traumatologická ambulancia</v>
      </c>
      <c r="L457" t="str">
        <f>VLOOKUP(B457,Uvazky!B:B,1,0)</f>
        <v>2-013-49</v>
      </c>
    </row>
    <row r="458" spans="1:12" x14ac:dyDescent="0.2">
      <c r="A458" t="s">
        <v>14</v>
      </c>
      <c r="B458" s="1" t="s">
        <v>191</v>
      </c>
      <c r="C458" s="2">
        <v>1088.0619473805721</v>
      </c>
      <c r="D458">
        <v>1</v>
      </c>
      <c r="E458" t="str">
        <f t="shared" si="21"/>
        <v>013</v>
      </c>
      <c r="F458" t="str">
        <f t="shared" si="22"/>
        <v>2-013-49_1</v>
      </c>
      <c r="G458" s="2">
        <f t="shared" si="23"/>
        <v>1088.0619473805721</v>
      </c>
      <c r="H458" s="48">
        <f>IF(D458=1,VLOOKUP(B458,Uvazky!B:G,6,0),
IF(D458=2,VLOOKUP(B458,Uvazky!B:H,7,0),
IF(D458=3,VLOOKUP(B458,Uvazky!B:I,8,0),
"Nezdrav_Personal_Alebo_Nerelevant")))</f>
        <v>1</v>
      </c>
      <c r="I458">
        <f>VLOOKUP(B458,Uvazky!B:E,4,0)</f>
        <v>9</v>
      </c>
      <c r="J458" t="s">
        <v>88</v>
      </c>
      <c r="K458" t="str">
        <f>VLOOKUP(B458,Uvazky!B:D,3,0)</f>
        <v>Traumatologická ambulancia</v>
      </c>
      <c r="L458" t="str">
        <f>VLOOKUP(B458,Uvazky!B:B,1,0)</f>
        <v>2-013-49</v>
      </c>
    </row>
    <row r="459" spans="1:12" x14ac:dyDescent="0.2">
      <c r="A459" t="s">
        <v>15</v>
      </c>
      <c r="B459" s="1" t="s">
        <v>191</v>
      </c>
      <c r="C459" s="2">
        <v>284.52324373218772</v>
      </c>
      <c r="D459">
        <v>3</v>
      </c>
      <c r="E459" t="str">
        <f t="shared" si="21"/>
        <v>013</v>
      </c>
      <c r="F459" t="str">
        <f t="shared" si="22"/>
        <v>2-013-49_3</v>
      </c>
      <c r="G459" s="2">
        <f t="shared" si="23"/>
        <v>284.52324373218772</v>
      </c>
      <c r="H459" s="48">
        <f>IF(D459=1,VLOOKUP(B459,Uvazky!B:G,6,0),
IF(D459=2,VLOOKUP(B459,Uvazky!B:H,7,0),
IF(D459=3,VLOOKUP(B459,Uvazky!B:I,8,0),
"Nezdrav_Personal_Alebo_Nerelevant")))</f>
        <v>0.15</v>
      </c>
      <c r="I459">
        <f>VLOOKUP(B459,Uvazky!B:E,4,0)</f>
        <v>9</v>
      </c>
      <c r="J459" t="s">
        <v>88</v>
      </c>
      <c r="K459" t="str">
        <f>VLOOKUP(B459,Uvazky!B:D,3,0)</f>
        <v>Traumatologická ambulancia</v>
      </c>
      <c r="L459" t="str">
        <f>VLOOKUP(B459,Uvazky!B:B,1,0)</f>
        <v>2-013-49</v>
      </c>
    </row>
    <row r="460" spans="1:12" x14ac:dyDescent="0.2">
      <c r="A460" t="s">
        <v>16</v>
      </c>
      <c r="B460" s="1" t="s">
        <v>191</v>
      </c>
      <c r="C460" s="2">
        <v>513.8213752451029</v>
      </c>
      <c r="D460">
        <v>2</v>
      </c>
      <c r="E460" t="str">
        <f t="shared" si="21"/>
        <v>013</v>
      </c>
      <c r="F460" t="str">
        <f t="shared" si="22"/>
        <v>2-013-49_2</v>
      </c>
      <c r="G460" s="2">
        <f t="shared" si="23"/>
        <v>513.8213752451029</v>
      </c>
      <c r="H460" s="48">
        <f>IF(D460=1,VLOOKUP(B460,Uvazky!B:G,6,0),
IF(D460=2,VLOOKUP(B460,Uvazky!B:H,7,0),
IF(D460=3,VLOOKUP(B460,Uvazky!B:I,8,0),
"Nezdrav_Personal_Alebo_Nerelevant")))</f>
        <v>0.5</v>
      </c>
      <c r="I460">
        <f>VLOOKUP(B460,Uvazky!B:E,4,0)</f>
        <v>9</v>
      </c>
      <c r="J460" t="s">
        <v>88</v>
      </c>
      <c r="K460" t="str">
        <f>VLOOKUP(B460,Uvazky!B:D,3,0)</f>
        <v>Traumatologická ambulancia</v>
      </c>
      <c r="L460" t="str">
        <f>VLOOKUP(B460,Uvazky!B:B,1,0)</f>
        <v>2-013-49</v>
      </c>
    </row>
    <row r="461" spans="1:12" x14ac:dyDescent="0.2">
      <c r="A461" t="s">
        <v>17</v>
      </c>
      <c r="B461" s="1" t="s">
        <v>191</v>
      </c>
      <c r="C461" s="2">
        <v>119.81789463993188</v>
      </c>
      <c r="D461">
        <v>1</v>
      </c>
      <c r="E461" t="str">
        <f t="shared" si="21"/>
        <v>013</v>
      </c>
      <c r="F461" t="str">
        <f t="shared" si="22"/>
        <v>2-013-49_1</v>
      </c>
      <c r="G461" s="2">
        <f t="shared" si="23"/>
        <v>119.81789463993188</v>
      </c>
      <c r="H461" s="48">
        <f>IF(D461=1,VLOOKUP(B461,Uvazky!B:G,6,0),
IF(D461=2,VLOOKUP(B461,Uvazky!B:H,7,0),
IF(D461=3,VLOOKUP(B461,Uvazky!B:I,8,0),
"Nezdrav_Personal_Alebo_Nerelevant")))</f>
        <v>1</v>
      </c>
      <c r="I461">
        <f>VLOOKUP(B461,Uvazky!B:E,4,0)</f>
        <v>9</v>
      </c>
      <c r="J461" t="s">
        <v>88</v>
      </c>
      <c r="K461" t="str">
        <f>VLOOKUP(B461,Uvazky!B:D,3,0)</f>
        <v>Traumatologická ambulancia</v>
      </c>
      <c r="L461" t="str">
        <f>VLOOKUP(B461,Uvazky!B:B,1,0)</f>
        <v>2-013-49</v>
      </c>
    </row>
    <row r="462" spans="1:12" x14ac:dyDescent="0.2">
      <c r="A462" t="s">
        <v>18</v>
      </c>
      <c r="B462" s="1" t="s">
        <v>191</v>
      </c>
      <c r="C462" s="2">
        <v>0.24939293651319616</v>
      </c>
      <c r="D462">
        <v>3</v>
      </c>
      <c r="E462" t="str">
        <f t="shared" si="21"/>
        <v>013</v>
      </c>
      <c r="F462" t="str">
        <f t="shared" si="22"/>
        <v>2-013-49_3</v>
      </c>
      <c r="G462" s="2">
        <f t="shared" si="23"/>
        <v>0.24939293651319616</v>
      </c>
      <c r="H462" s="48">
        <f>IF(D462=1,VLOOKUP(B462,Uvazky!B:G,6,0),
IF(D462=2,VLOOKUP(B462,Uvazky!B:H,7,0),
IF(D462=3,VLOOKUP(B462,Uvazky!B:I,8,0),
"Nezdrav_Personal_Alebo_Nerelevant")))</f>
        <v>0.15</v>
      </c>
      <c r="I462">
        <f>VLOOKUP(B462,Uvazky!B:E,4,0)</f>
        <v>9</v>
      </c>
      <c r="J462" t="s">
        <v>88</v>
      </c>
      <c r="K462" t="str">
        <f>VLOOKUP(B462,Uvazky!B:D,3,0)</f>
        <v>Traumatologická ambulancia</v>
      </c>
      <c r="L462" t="str">
        <f>VLOOKUP(B462,Uvazky!B:B,1,0)</f>
        <v>2-013-49</v>
      </c>
    </row>
    <row r="463" spans="1:12" x14ac:dyDescent="0.2">
      <c r="A463" t="s">
        <v>19</v>
      </c>
      <c r="B463" s="1" t="s">
        <v>191</v>
      </c>
      <c r="C463" s="2">
        <v>4.4604281517662958</v>
      </c>
      <c r="D463">
        <v>2</v>
      </c>
      <c r="E463" t="str">
        <f t="shared" si="21"/>
        <v>013</v>
      </c>
      <c r="F463" t="str">
        <f t="shared" si="22"/>
        <v>2-013-49_2</v>
      </c>
      <c r="G463" s="2">
        <f t="shared" si="23"/>
        <v>4.4604281517662958</v>
      </c>
      <c r="H463" s="48">
        <f>IF(D463=1,VLOOKUP(B463,Uvazky!B:G,6,0),
IF(D463=2,VLOOKUP(B463,Uvazky!B:H,7,0),
IF(D463=3,VLOOKUP(B463,Uvazky!B:I,8,0),
"Nezdrav_Personal_Alebo_Nerelevant")))</f>
        <v>0.5</v>
      </c>
      <c r="I463">
        <f>VLOOKUP(B463,Uvazky!B:E,4,0)</f>
        <v>9</v>
      </c>
      <c r="J463" t="s">
        <v>88</v>
      </c>
      <c r="K463" t="str">
        <f>VLOOKUP(B463,Uvazky!B:D,3,0)</f>
        <v>Traumatologická ambulancia</v>
      </c>
      <c r="L463" t="str">
        <f>VLOOKUP(B463,Uvazky!B:B,1,0)</f>
        <v>2-013-49</v>
      </c>
    </row>
    <row r="464" spans="1:12" x14ac:dyDescent="0.2">
      <c r="A464" t="s">
        <v>20</v>
      </c>
      <c r="B464" s="1" t="s">
        <v>191</v>
      </c>
      <c r="C464" s="2">
        <v>15.907180994595528</v>
      </c>
      <c r="D464">
        <v>1</v>
      </c>
      <c r="E464" t="str">
        <f t="shared" si="21"/>
        <v>013</v>
      </c>
      <c r="F464" t="str">
        <f t="shared" si="22"/>
        <v>2-013-49_1</v>
      </c>
      <c r="G464" s="2">
        <f t="shared" si="23"/>
        <v>15.907180994595528</v>
      </c>
      <c r="H464" s="48">
        <f>IF(D464=1,VLOOKUP(B464,Uvazky!B:G,6,0),
IF(D464=2,VLOOKUP(B464,Uvazky!B:H,7,0),
IF(D464=3,VLOOKUP(B464,Uvazky!B:I,8,0),
"Nezdrav_Personal_Alebo_Nerelevant")))</f>
        <v>1</v>
      </c>
      <c r="I464">
        <f>VLOOKUP(B464,Uvazky!B:E,4,0)</f>
        <v>9</v>
      </c>
      <c r="J464" t="s">
        <v>88</v>
      </c>
      <c r="K464" t="str">
        <f>VLOOKUP(B464,Uvazky!B:D,3,0)</f>
        <v>Traumatologická ambulancia</v>
      </c>
      <c r="L464" t="str">
        <f>VLOOKUP(B464,Uvazky!B:B,1,0)</f>
        <v>2-013-49</v>
      </c>
    </row>
    <row r="465" spans="1:12" x14ac:dyDescent="0.2">
      <c r="A465" t="s">
        <v>21</v>
      </c>
      <c r="B465" s="1" t="s">
        <v>191</v>
      </c>
      <c r="C465" s="2">
        <v>32.362542100446241</v>
      </c>
      <c r="D465">
        <v>3</v>
      </c>
      <c r="E465" t="str">
        <f t="shared" si="21"/>
        <v>013</v>
      </c>
      <c r="F465" t="str">
        <f t="shared" si="22"/>
        <v>2-013-49_3</v>
      </c>
      <c r="G465" s="2">
        <f t="shared" si="23"/>
        <v>32.362542100446241</v>
      </c>
      <c r="H465" s="48">
        <f>IF(D465=1,VLOOKUP(B465,Uvazky!B:G,6,0),
IF(D465=2,VLOOKUP(B465,Uvazky!B:H,7,0),
IF(D465=3,VLOOKUP(B465,Uvazky!B:I,8,0),
"Nezdrav_Personal_Alebo_Nerelevant")))</f>
        <v>0.15</v>
      </c>
      <c r="I465">
        <f>VLOOKUP(B465,Uvazky!B:E,4,0)</f>
        <v>9</v>
      </c>
      <c r="J465" t="s">
        <v>88</v>
      </c>
      <c r="K465" t="str">
        <f>VLOOKUP(B465,Uvazky!B:D,3,0)</f>
        <v>Traumatologická ambulancia</v>
      </c>
      <c r="L465" t="str">
        <f>VLOOKUP(B465,Uvazky!B:B,1,0)</f>
        <v>2-013-49</v>
      </c>
    </row>
    <row r="466" spans="1:12" x14ac:dyDescent="0.2">
      <c r="A466" t="s">
        <v>22</v>
      </c>
      <c r="B466" s="1" t="s">
        <v>191</v>
      </c>
      <c r="C466" s="2">
        <v>21.731414869201323</v>
      </c>
      <c r="D466">
        <v>2</v>
      </c>
      <c r="E466" t="str">
        <f t="shared" si="21"/>
        <v>013</v>
      </c>
      <c r="F466" t="str">
        <f t="shared" si="22"/>
        <v>2-013-49_2</v>
      </c>
      <c r="G466" s="2">
        <f t="shared" si="23"/>
        <v>21.731414869201323</v>
      </c>
      <c r="H466" s="48">
        <f>IF(D466=1,VLOOKUP(B466,Uvazky!B:G,6,0),
IF(D466=2,VLOOKUP(B466,Uvazky!B:H,7,0),
IF(D466=3,VLOOKUP(B466,Uvazky!B:I,8,0),
"Nezdrav_Personal_Alebo_Nerelevant")))</f>
        <v>0.5</v>
      </c>
      <c r="I466">
        <f>VLOOKUP(B466,Uvazky!B:E,4,0)</f>
        <v>9</v>
      </c>
      <c r="J466" t="s">
        <v>88</v>
      </c>
      <c r="K466" t="str">
        <f>VLOOKUP(B466,Uvazky!B:D,3,0)</f>
        <v>Traumatologická ambulancia</v>
      </c>
      <c r="L466" t="str">
        <f>VLOOKUP(B466,Uvazky!B:B,1,0)</f>
        <v>2-013-49</v>
      </c>
    </row>
    <row r="467" spans="1:12" x14ac:dyDescent="0.2">
      <c r="A467" t="s">
        <v>23</v>
      </c>
      <c r="B467" s="1" t="s">
        <v>191</v>
      </c>
      <c r="C467" s="2">
        <v>157.7819661638222</v>
      </c>
      <c r="D467">
        <v>1</v>
      </c>
      <c r="E467" t="str">
        <f t="shared" si="21"/>
        <v>013</v>
      </c>
      <c r="F467" t="str">
        <f t="shared" si="22"/>
        <v>2-013-49_1</v>
      </c>
      <c r="G467" s="2">
        <f t="shared" si="23"/>
        <v>157.7819661638222</v>
      </c>
      <c r="H467" s="48">
        <f>IF(D467=1,VLOOKUP(B467,Uvazky!B:G,6,0),
IF(D467=2,VLOOKUP(B467,Uvazky!B:H,7,0),
IF(D467=3,VLOOKUP(B467,Uvazky!B:I,8,0),
"Nezdrav_Personal_Alebo_Nerelevant")))</f>
        <v>1</v>
      </c>
      <c r="I467">
        <f>VLOOKUP(B467,Uvazky!B:E,4,0)</f>
        <v>9</v>
      </c>
      <c r="J467" t="s">
        <v>88</v>
      </c>
      <c r="K467" t="str">
        <f>VLOOKUP(B467,Uvazky!B:D,3,0)</f>
        <v>Traumatologická ambulancia</v>
      </c>
      <c r="L467" t="str">
        <f>VLOOKUP(B467,Uvazky!B:B,1,0)</f>
        <v>2-013-49</v>
      </c>
    </row>
    <row r="468" spans="1:12" x14ac:dyDescent="0.2">
      <c r="A468" t="s">
        <v>24</v>
      </c>
      <c r="B468" s="1" t="s">
        <v>191</v>
      </c>
      <c r="C468" s="2">
        <v>22.217716233675205</v>
      </c>
      <c r="D468">
        <v>3</v>
      </c>
      <c r="E468" t="str">
        <f t="shared" si="21"/>
        <v>013</v>
      </c>
      <c r="F468" t="str">
        <f t="shared" si="22"/>
        <v>2-013-49_3</v>
      </c>
      <c r="G468" s="2">
        <f t="shared" si="23"/>
        <v>22.217716233675205</v>
      </c>
      <c r="H468" s="48">
        <f>IF(D468=1,VLOOKUP(B468,Uvazky!B:G,6,0),
IF(D468=2,VLOOKUP(B468,Uvazky!B:H,7,0),
IF(D468=3,VLOOKUP(B468,Uvazky!B:I,8,0),
"Nezdrav_Personal_Alebo_Nerelevant")))</f>
        <v>0.15</v>
      </c>
      <c r="I468">
        <f>VLOOKUP(B468,Uvazky!B:E,4,0)</f>
        <v>9</v>
      </c>
      <c r="J468" t="s">
        <v>88</v>
      </c>
      <c r="K468" t="str">
        <f>VLOOKUP(B468,Uvazky!B:D,3,0)</f>
        <v>Traumatologická ambulancia</v>
      </c>
      <c r="L468" t="str">
        <f>VLOOKUP(B468,Uvazky!B:B,1,0)</f>
        <v>2-013-49</v>
      </c>
    </row>
    <row r="469" spans="1:12" x14ac:dyDescent="0.2">
      <c r="A469" t="s">
        <v>25</v>
      </c>
      <c r="B469" s="1" t="s">
        <v>191</v>
      </c>
      <c r="C469" s="2">
        <v>17.917239981659339</v>
      </c>
      <c r="D469">
        <v>2</v>
      </c>
      <c r="E469" t="str">
        <f t="shared" si="21"/>
        <v>013</v>
      </c>
      <c r="F469" t="str">
        <f t="shared" si="22"/>
        <v>2-013-49_2</v>
      </c>
      <c r="G469" s="2">
        <f t="shared" si="23"/>
        <v>17.917239981659339</v>
      </c>
      <c r="H469" s="48">
        <f>IF(D469=1,VLOOKUP(B469,Uvazky!B:G,6,0),
IF(D469=2,VLOOKUP(B469,Uvazky!B:H,7,0),
IF(D469=3,VLOOKUP(B469,Uvazky!B:I,8,0),
"Nezdrav_Personal_Alebo_Nerelevant")))</f>
        <v>0.5</v>
      </c>
      <c r="I469">
        <f>VLOOKUP(B469,Uvazky!B:E,4,0)</f>
        <v>9</v>
      </c>
      <c r="J469" t="s">
        <v>88</v>
      </c>
      <c r="K469" t="str">
        <f>VLOOKUP(B469,Uvazky!B:D,3,0)</f>
        <v>Traumatologická ambulancia</v>
      </c>
      <c r="L469" t="str">
        <f>VLOOKUP(B469,Uvazky!B:B,1,0)</f>
        <v>2-013-49</v>
      </c>
    </row>
    <row r="470" spans="1:12" x14ac:dyDescent="0.2">
      <c r="A470" t="s">
        <v>26</v>
      </c>
      <c r="B470" s="1" t="s">
        <v>191</v>
      </c>
      <c r="C470" s="2">
        <v>580.14655737777764</v>
      </c>
      <c r="D470">
        <v>1</v>
      </c>
      <c r="E470" t="str">
        <f t="shared" si="21"/>
        <v>013</v>
      </c>
      <c r="F470" t="str">
        <f t="shared" si="22"/>
        <v>2-013-49_1</v>
      </c>
      <c r="G470" s="2">
        <f t="shared" si="23"/>
        <v>580.14655737777764</v>
      </c>
      <c r="H470" s="48">
        <f>IF(D470=1,VLOOKUP(B470,Uvazky!B:G,6,0),
IF(D470=2,VLOOKUP(B470,Uvazky!B:H,7,0),
IF(D470=3,VLOOKUP(B470,Uvazky!B:I,8,0),
"Nezdrav_Personal_Alebo_Nerelevant")))</f>
        <v>1</v>
      </c>
      <c r="I470">
        <f>VLOOKUP(B470,Uvazky!B:E,4,0)</f>
        <v>9</v>
      </c>
      <c r="J470" t="s">
        <v>88</v>
      </c>
      <c r="K470" t="str">
        <f>VLOOKUP(B470,Uvazky!B:D,3,0)</f>
        <v>Traumatologická ambulancia</v>
      </c>
      <c r="L470" t="str">
        <f>VLOOKUP(B470,Uvazky!B:B,1,0)</f>
        <v>2-013-49</v>
      </c>
    </row>
    <row r="471" spans="1:12" x14ac:dyDescent="0.2">
      <c r="A471" t="s">
        <v>27</v>
      </c>
      <c r="B471" s="1" t="s">
        <v>191</v>
      </c>
      <c r="C471" s="2">
        <v>129.4731243388114</v>
      </c>
      <c r="D471">
        <v>3</v>
      </c>
      <c r="E471" t="str">
        <f t="shared" si="21"/>
        <v>013</v>
      </c>
      <c r="F471" t="str">
        <f t="shared" si="22"/>
        <v>2-013-49_3</v>
      </c>
      <c r="G471" s="2">
        <f t="shared" si="23"/>
        <v>129.4731243388114</v>
      </c>
      <c r="H471" s="48">
        <f>IF(D471=1,VLOOKUP(B471,Uvazky!B:G,6,0),
IF(D471=2,VLOOKUP(B471,Uvazky!B:H,7,0),
IF(D471=3,VLOOKUP(B471,Uvazky!B:I,8,0),
"Nezdrav_Personal_Alebo_Nerelevant")))</f>
        <v>0.15</v>
      </c>
      <c r="I471">
        <f>VLOOKUP(B471,Uvazky!B:E,4,0)</f>
        <v>9</v>
      </c>
      <c r="J471" t="s">
        <v>88</v>
      </c>
      <c r="K471" t="str">
        <f>VLOOKUP(B471,Uvazky!B:D,3,0)</f>
        <v>Traumatologická ambulancia</v>
      </c>
      <c r="L471" t="str">
        <f>VLOOKUP(B471,Uvazky!B:B,1,0)</f>
        <v>2-013-49</v>
      </c>
    </row>
    <row r="472" spans="1:12" x14ac:dyDescent="0.2">
      <c r="A472" t="s">
        <v>28</v>
      </c>
      <c r="B472" s="1" t="s">
        <v>191</v>
      </c>
      <c r="C472" s="2">
        <v>137.66905210013348</v>
      </c>
      <c r="D472">
        <v>2</v>
      </c>
      <c r="E472" t="str">
        <f t="shared" si="21"/>
        <v>013</v>
      </c>
      <c r="F472" t="str">
        <f t="shared" si="22"/>
        <v>2-013-49_2</v>
      </c>
      <c r="G472" s="2">
        <f t="shared" si="23"/>
        <v>137.66905210013348</v>
      </c>
      <c r="H472" s="48">
        <f>IF(D472=1,VLOOKUP(B472,Uvazky!B:G,6,0),
IF(D472=2,VLOOKUP(B472,Uvazky!B:H,7,0),
IF(D472=3,VLOOKUP(B472,Uvazky!B:I,8,0),
"Nezdrav_Personal_Alebo_Nerelevant")))</f>
        <v>0.5</v>
      </c>
      <c r="I472">
        <f>VLOOKUP(B472,Uvazky!B:E,4,0)</f>
        <v>9</v>
      </c>
      <c r="J472" t="s">
        <v>88</v>
      </c>
      <c r="K472" t="str">
        <f>VLOOKUP(B472,Uvazky!B:D,3,0)</f>
        <v>Traumatologická ambulancia</v>
      </c>
      <c r="L472" t="str">
        <f>VLOOKUP(B472,Uvazky!B:B,1,0)</f>
        <v>2-013-49</v>
      </c>
    </row>
    <row r="473" spans="1:12" x14ac:dyDescent="0.2">
      <c r="A473" t="s">
        <v>29</v>
      </c>
      <c r="B473" s="1" t="s">
        <v>191</v>
      </c>
      <c r="C473" s="2">
        <v>15.281556109789149</v>
      </c>
      <c r="D473">
        <v>1</v>
      </c>
      <c r="E473" t="str">
        <f t="shared" si="21"/>
        <v>013</v>
      </c>
      <c r="F473" t="str">
        <f t="shared" si="22"/>
        <v>2-013-49_1</v>
      </c>
      <c r="G473" s="2">
        <f t="shared" si="23"/>
        <v>15.281556109789149</v>
      </c>
      <c r="H473" s="48">
        <f>IF(D473=1,VLOOKUP(B473,Uvazky!B:G,6,0),
IF(D473=2,VLOOKUP(B473,Uvazky!B:H,7,0),
IF(D473=3,VLOOKUP(B473,Uvazky!B:I,8,0),
"Nezdrav_Personal_Alebo_Nerelevant")))</f>
        <v>1</v>
      </c>
      <c r="I473">
        <f>VLOOKUP(B473,Uvazky!B:E,4,0)</f>
        <v>9</v>
      </c>
      <c r="J473" t="s">
        <v>88</v>
      </c>
      <c r="K473" t="str">
        <f>VLOOKUP(B473,Uvazky!B:D,3,0)</f>
        <v>Traumatologická ambulancia</v>
      </c>
      <c r="L473" t="str">
        <f>VLOOKUP(B473,Uvazky!B:B,1,0)</f>
        <v>2-013-49</v>
      </c>
    </row>
    <row r="474" spans="1:12" x14ac:dyDescent="0.2">
      <c r="A474" t="s">
        <v>30</v>
      </c>
      <c r="B474" s="1" t="s">
        <v>191</v>
      </c>
      <c r="C474" s="2">
        <v>1.7589683385759014</v>
      </c>
      <c r="D474">
        <v>3</v>
      </c>
      <c r="E474" t="str">
        <f t="shared" si="21"/>
        <v>013</v>
      </c>
      <c r="F474" t="str">
        <f t="shared" si="22"/>
        <v>2-013-49_3</v>
      </c>
      <c r="G474" s="2">
        <f t="shared" si="23"/>
        <v>1.7589683385759014</v>
      </c>
      <c r="H474" s="48">
        <f>IF(D474=1,VLOOKUP(B474,Uvazky!B:G,6,0),
IF(D474=2,VLOOKUP(B474,Uvazky!B:H,7,0),
IF(D474=3,VLOOKUP(B474,Uvazky!B:I,8,0),
"Nezdrav_Personal_Alebo_Nerelevant")))</f>
        <v>0.15</v>
      </c>
      <c r="I474">
        <f>VLOOKUP(B474,Uvazky!B:E,4,0)</f>
        <v>9</v>
      </c>
      <c r="J474" t="s">
        <v>88</v>
      </c>
      <c r="K474" t="str">
        <f>VLOOKUP(B474,Uvazky!B:D,3,0)</f>
        <v>Traumatologická ambulancia</v>
      </c>
      <c r="L474" t="str">
        <f>VLOOKUP(B474,Uvazky!B:B,1,0)</f>
        <v>2-013-49</v>
      </c>
    </row>
    <row r="475" spans="1:12" x14ac:dyDescent="0.2">
      <c r="A475" t="s">
        <v>31</v>
      </c>
      <c r="B475" s="1" t="s">
        <v>191</v>
      </c>
      <c r="C475" s="2">
        <v>0.42422418744073759</v>
      </c>
      <c r="D475">
        <v>2</v>
      </c>
      <c r="E475" t="str">
        <f t="shared" si="21"/>
        <v>013</v>
      </c>
      <c r="F475" t="str">
        <f t="shared" si="22"/>
        <v>2-013-49_2</v>
      </c>
      <c r="G475" s="2">
        <f t="shared" si="23"/>
        <v>0.42422418744073759</v>
      </c>
      <c r="H475" s="48">
        <f>IF(D475=1,VLOOKUP(B475,Uvazky!B:G,6,0),
IF(D475=2,VLOOKUP(B475,Uvazky!B:H,7,0),
IF(D475=3,VLOOKUP(B475,Uvazky!B:I,8,0),
"Nezdrav_Personal_Alebo_Nerelevant")))</f>
        <v>0.5</v>
      </c>
      <c r="I475">
        <f>VLOOKUP(B475,Uvazky!B:E,4,0)</f>
        <v>9</v>
      </c>
      <c r="J475" t="s">
        <v>88</v>
      </c>
      <c r="K475" t="str">
        <f>VLOOKUP(B475,Uvazky!B:D,3,0)</f>
        <v>Traumatologická ambulancia</v>
      </c>
      <c r="L475" t="str">
        <f>VLOOKUP(B475,Uvazky!B:B,1,0)</f>
        <v>2-013-49</v>
      </c>
    </row>
    <row r="476" spans="1:12" x14ac:dyDescent="0.2">
      <c r="A476" t="s">
        <v>32</v>
      </c>
      <c r="B476" s="1" t="s">
        <v>191</v>
      </c>
      <c r="C476" s="2">
        <v>28.145012489535919</v>
      </c>
      <c r="D476">
        <v>1</v>
      </c>
      <c r="E476" t="str">
        <f t="shared" si="21"/>
        <v>013</v>
      </c>
      <c r="F476" t="str">
        <f t="shared" si="22"/>
        <v>2-013-49_1</v>
      </c>
      <c r="G476" s="2">
        <f t="shared" si="23"/>
        <v>28.145012489535919</v>
      </c>
      <c r="H476" s="48">
        <f>IF(D476=1,VLOOKUP(B476,Uvazky!B:G,6,0),
IF(D476=2,VLOOKUP(B476,Uvazky!B:H,7,0),
IF(D476=3,VLOOKUP(B476,Uvazky!B:I,8,0),
"Nezdrav_Personal_Alebo_Nerelevant")))</f>
        <v>1</v>
      </c>
      <c r="I476">
        <f>VLOOKUP(B476,Uvazky!B:E,4,0)</f>
        <v>9</v>
      </c>
      <c r="J476" t="s">
        <v>88</v>
      </c>
      <c r="K476" t="str">
        <f>VLOOKUP(B476,Uvazky!B:D,3,0)</f>
        <v>Traumatologická ambulancia</v>
      </c>
      <c r="L476" t="str">
        <f>VLOOKUP(B476,Uvazky!B:B,1,0)</f>
        <v>2-013-49</v>
      </c>
    </row>
    <row r="477" spans="1:12" x14ac:dyDescent="0.2">
      <c r="A477" t="s">
        <v>33</v>
      </c>
      <c r="B477" s="1" t="s">
        <v>191</v>
      </c>
      <c r="C477" s="2">
        <v>2.3111917938362447</v>
      </c>
      <c r="D477">
        <v>3</v>
      </c>
      <c r="E477" t="str">
        <f t="shared" si="21"/>
        <v>013</v>
      </c>
      <c r="F477" t="str">
        <f t="shared" si="22"/>
        <v>2-013-49_3</v>
      </c>
      <c r="G477" s="2">
        <f t="shared" si="23"/>
        <v>2.3111917938362447</v>
      </c>
      <c r="H477" s="48">
        <f>IF(D477=1,VLOOKUP(B477,Uvazky!B:G,6,0),
IF(D477=2,VLOOKUP(B477,Uvazky!B:H,7,0),
IF(D477=3,VLOOKUP(B477,Uvazky!B:I,8,0),
"Nezdrav_Personal_Alebo_Nerelevant")))</f>
        <v>0.15</v>
      </c>
      <c r="I477">
        <f>VLOOKUP(B477,Uvazky!B:E,4,0)</f>
        <v>9</v>
      </c>
      <c r="J477" t="s">
        <v>88</v>
      </c>
      <c r="K477" t="str">
        <f>VLOOKUP(B477,Uvazky!B:D,3,0)</f>
        <v>Traumatologická ambulancia</v>
      </c>
      <c r="L477" t="str">
        <f>VLOOKUP(B477,Uvazky!B:B,1,0)</f>
        <v>2-013-49</v>
      </c>
    </row>
    <row r="478" spans="1:12" x14ac:dyDescent="0.2">
      <c r="A478" t="s">
        <v>34</v>
      </c>
      <c r="B478" s="1" t="s">
        <v>191</v>
      </c>
      <c r="C478" s="2">
        <v>40.151048635133719</v>
      </c>
      <c r="D478">
        <v>2</v>
      </c>
      <c r="E478" t="str">
        <f t="shared" si="21"/>
        <v>013</v>
      </c>
      <c r="F478" t="str">
        <f t="shared" si="22"/>
        <v>2-013-49_2</v>
      </c>
      <c r="G478" s="2">
        <f t="shared" si="23"/>
        <v>40.151048635133719</v>
      </c>
      <c r="H478" s="48">
        <f>IF(D478=1,VLOOKUP(B478,Uvazky!B:G,6,0),
IF(D478=2,VLOOKUP(B478,Uvazky!B:H,7,0),
IF(D478=3,VLOOKUP(B478,Uvazky!B:I,8,0),
"Nezdrav_Personal_Alebo_Nerelevant")))</f>
        <v>0.5</v>
      </c>
      <c r="I478">
        <f>VLOOKUP(B478,Uvazky!B:E,4,0)</f>
        <v>9</v>
      </c>
      <c r="J478" t="s">
        <v>88</v>
      </c>
      <c r="K478" t="str">
        <f>VLOOKUP(B478,Uvazky!B:D,3,0)</f>
        <v>Traumatologická ambulancia</v>
      </c>
      <c r="L478" t="str">
        <f>VLOOKUP(B478,Uvazky!B:B,1,0)</f>
        <v>2-013-49</v>
      </c>
    </row>
    <row r="479" spans="1:12" x14ac:dyDescent="0.2">
      <c r="A479" t="s">
        <v>35</v>
      </c>
      <c r="B479" s="1" t="s">
        <v>191</v>
      </c>
      <c r="C479" s="2">
        <v>14.590330898997541</v>
      </c>
      <c r="D479">
        <v>1</v>
      </c>
      <c r="E479" t="str">
        <f t="shared" si="21"/>
        <v>013</v>
      </c>
      <c r="F479" t="str">
        <f t="shared" si="22"/>
        <v>2-013-49_1</v>
      </c>
      <c r="G479" s="2">
        <f t="shared" si="23"/>
        <v>14.590330898997541</v>
      </c>
      <c r="H479" s="48">
        <f>IF(D479=1,VLOOKUP(B479,Uvazky!B:G,6,0),
IF(D479=2,VLOOKUP(B479,Uvazky!B:H,7,0),
IF(D479=3,VLOOKUP(B479,Uvazky!B:I,8,0),
"Nezdrav_Personal_Alebo_Nerelevant")))</f>
        <v>1</v>
      </c>
      <c r="I479">
        <f>VLOOKUP(B479,Uvazky!B:E,4,0)</f>
        <v>9</v>
      </c>
      <c r="J479" t="s">
        <v>88</v>
      </c>
      <c r="K479" t="str">
        <f>VLOOKUP(B479,Uvazky!B:D,3,0)</f>
        <v>Traumatologická ambulancia</v>
      </c>
      <c r="L479" t="str">
        <f>VLOOKUP(B479,Uvazky!B:B,1,0)</f>
        <v>2-013-49</v>
      </c>
    </row>
    <row r="480" spans="1:12" x14ac:dyDescent="0.2">
      <c r="A480" t="s">
        <v>36</v>
      </c>
      <c r="B480" s="1" t="s">
        <v>191</v>
      </c>
      <c r="C480" s="2">
        <v>5.683280997656631</v>
      </c>
      <c r="D480">
        <v>3</v>
      </c>
      <c r="E480" t="str">
        <f t="shared" si="21"/>
        <v>013</v>
      </c>
      <c r="F480" t="str">
        <f t="shared" si="22"/>
        <v>2-013-49_3</v>
      </c>
      <c r="G480" s="2">
        <f t="shared" si="23"/>
        <v>5.683280997656631</v>
      </c>
      <c r="H480" s="48">
        <f>IF(D480=1,VLOOKUP(B480,Uvazky!B:G,6,0),
IF(D480=2,VLOOKUP(B480,Uvazky!B:H,7,0),
IF(D480=3,VLOOKUP(B480,Uvazky!B:I,8,0),
"Nezdrav_Personal_Alebo_Nerelevant")))</f>
        <v>0.15</v>
      </c>
      <c r="I480">
        <f>VLOOKUP(B480,Uvazky!B:E,4,0)</f>
        <v>9</v>
      </c>
      <c r="J480" t="s">
        <v>88</v>
      </c>
      <c r="K480" t="str">
        <f>VLOOKUP(B480,Uvazky!B:D,3,0)</f>
        <v>Traumatologická ambulancia</v>
      </c>
      <c r="L480" t="str">
        <f>VLOOKUP(B480,Uvazky!B:B,1,0)</f>
        <v>2-013-49</v>
      </c>
    </row>
    <row r="481" spans="1:12" x14ac:dyDescent="0.2">
      <c r="A481" t="s">
        <v>37</v>
      </c>
      <c r="B481" s="1" t="s">
        <v>191</v>
      </c>
      <c r="C481" s="2">
        <v>6.6644230720026929</v>
      </c>
      <c r="D481">
        <v>2</v>
      </c>
      <c r="E481" t="str">
        <f t="shared" si="21"/>
        <v>013</v>
      </c>
      <c r="F481" t="str">
        <f t="shared" si="22"/>
        <v>2-013-49_2</v>
      </c>
      <c r="G481" s="2">
        <f t="shared" si="23"/>
        <v>6.6644230720026929</v>
      </c>
      <c r="H481" s="48">
        <f>IF(D481=1,VLOOKUP(B481,Uvazky!B:G,6,0),
IF(D481=2,VLOOKUP(B481,Uvazky!B:H,7,0),
IF(D481=3,VLOOKUP(B481,Uvazky!B:I,8,0),
"Nezdrav_Personal_Alebo_Nerelevant")))</f>
        <v>0.5</v>
      </c>
      <c r="I481">
        <f>VLOOKUP(B481,Uvazky!B:E,4,0)</f>
        <v>9</v>
      </c>
      <c r="J481" t="s">
        <v>88</v>
      </c>
      <c r="K481" t="str">
        <f>VLOOKUP(B481,Uvazky!B:D,3,0)</f>
        <v>Traumatologická ambulancia</v>
      </c>
      <c r="L481" t="str">
        <f>VLOOKUP(B481,Uvazky!B:B,1,0)</f>
        <v>2-013-49</v>
      </c>
    </row>
    <row r="482" spans="1:12" x14ac:dyDescent="0.2">
      <c r="A482" t="s">
        <v>38</v>
      </c>
      <c r="B482" s="1" t="s">
        <v>191</v>
      </c>
      <c r="C482" s="2">
        <v>4.3712424725588193</v>
      </c>
      <c r="D482">
        <v>1</v>
      </c>
      <c r="E482" t="str">
        <f t="shared" si="21"/>
        <v>013</v>
      </c>
      <c r="F482" t="str">
        <f t="shared" si="22"/>
        <v>2-013-49_1</v>
      </c>
      <c r="G482" s="2">
        <f t="shared" si="23"/>
        <v>4.3712424725588193</v>
      </c>
      <c r="H482" s="48">
        <f>IF(D482=1,VLOOKUP(B482,Uvazky!B:G,6,0),
IF(D482=2,VLOOKUP(B482,Uvazky!B:H,7,0),
IF(D482=3,VLOOKUP(B482,Uvazky!B:I,8,0),
"Nezdrav_Personal_Alebo_Nerelevant")))</f>
        <v>1</v>
      </c>
      <c r="I482">
        <f>VLOOKUP(B482,Uvazky!B:E,4,0)</f>
        <v>9</v>
      </c>
      <c r="J482" t="s">
        <v>88</v>
      </c>
      <c r="K482" t="str">
        <f>VLOOKUP(B482,Uvazky!B:D,3,0)</f>
        <v>Traumatologická ambulancia</v>
      </c>
      <c r="L482" t="str">
        <f>VLOOKUP(B482,Uvazky!B:B,1,0)</f>
        <v>2-013-49</v>
      </c>
    </row>
    <row r="483" spans="1:12" x14ac:dyDescent="0.2">
      <c r="A483" t="s">
        <v>4</v>
      </c>
      <c r="B483" s="1" t="s">
        <v>293</v>
      </c>
      <c r="C483" s="2">
        <v>151.04996166129351</v>
      </c>
      <c r="D483">
        <v>1</v>
      </c>
      <c r="E483" t="str">
        <f t="shared" si="21"/>
        <v>975</v>
      </c>
      <c r="F483" t="str">
        <f t="shared" si="22"/>
        <v>8-975-49_1</v>
      </c>
      <c r="G483" s="2">
        <f t="shared" si="23"/>
        <v>151.04996166129351</v>
      </c>
      <c r="H483" s="48">
        <f>IF(D483=1,VLOOKUP(B483,Uvazky!B:G,6,0),
IF(D483=2,VLOOKUP(B483,Uvazky!B:H,7,0),
IF(D483=3,VLOOKUP(B483,Uvazky!B:I,8,0),
"Nezdrav_Personal_Alebo_Nerelevant")))</f>
        <v>0.15</v>
      </c>
      <c r="I483">
        <f>VLOOKUP(B483,Uvazky!B:E,4,0)</f>
        <v>9</v>
      </c>
      <c r="J483" t="s">
        <v>88</v>
      </c>
      <c r="K483" t="str">
        <f>VLOOKUP(B483,Uvazky!B:D,3,0)</f>
        <v>Urgentný príjem</v>
      </c>
      <c r="L483" t="str">
        <f>VLOOKUP(B483,Uvazky!B:B,1,0)</f>
        <v>8-975-49</v>
      </c>
    </row>
    <row r="484" spans="1:12" x14ac:dyDescent="0.2">
      <c r="A484" t="s">
        <v>5</v>
      </c>
      <c r="B484" s="1" t="s">
        <v>293</v>
      </c>
      <c r="C484" s="2">
        <v>118579.31575711379</v>
      </c>
      <c r="D484">
        <v>1</v>
      </c>
      <c r="E484" t="str">
        <f t="shared" si="21"/>
        <v>975</v>
      </c>
      <c r="F484" t="str">
        <f t="shared" si="22"/>
        <v>8-975-49_1</v>
      </c>
      <c r="G484" s="2">
        <f t="shared" si="23"/>
        <v>118579.31575711379</v>
      </c>
      <c r="H484" s="48">
        <f>IF(D484=1,VLOOKUP(B484,Uvazky!B:G,6,0),
IF(D484=2,VLOOKUP(B484,Uvazky!B:H,7,0),
IF(D484=3,VLOOKUP(B484,Uvazky!B:I,8,0),
"Nezdrav_Personal_Alebo_Nerelevant")))</f>
        <v>0.15</v>
      </c>
      <c r="I484">
        <f>VLOOKUP(B484,Uvazky!B:E,4,0)</f>
        <v>9</v>
      </c>
      <c r="J484" t="s">
        <v>88</v>
      </c>
      <c r="K484" t="str">
        <f>VLOOKUP(B484,Uvazky!B:D,3,0)</f>
        <v>Urgentný príjem</v>
      </c>
      <c r="L484" t="str">
        <f>VLOOKUP(B484,Uvazky!B:B,1,0)</f>
        <v>8-975-49</v>
      </c>
    </row>
    <row r="485" spans="1:12" x14ac:dyDescent="0.2">
      <c r="A485" t="s">
        <v>6</v>
      </c>
      <c r="B485" s="1" t="s">
        <v>293</v>
      </c>
      <c r="C485" s="2">
        <v>84228.785949500758</v>
      </c>
      <c r="D485">
        <v>3</v>
      </c>
      <c r="E485" t="str">
        <f t="shared" si="21"/>
        <v>975</v>
      </c>
      <c r="F485" t="str">
        <f t="shared" si="22"/>
        <v>8-975-49_3</v>
      </c>
      <c r="G485" s="2">
        <f t="shared" si="23"/>
        <v>84228.785949500758</v>
      </c>
      <c r="H485" s="48">
        <f>IF(D485=1,VLOOKUP(B485,Uvazky!B:G,6,0),
IF(D485=2,VLOOKUP(B485,Uvazky!B:H,7,0),
IF(D485=3,VLOOKUP(B485,Uvazky!B:I,8,0),
"Nezdrav_Personal_Alebo_Nerelevant")))</f>
        <v>2.75</v>
      </c>
      <c r="I485">
        <f>VLOOKUP(B485,Uvazky!B:E,4,0)</f>
        <v>9</v>
      </c>
      <c r="J485" t="s">
        <v>88</v>
      </c>
      <c r="K485" t="str">
        <f>VLOOKUP(B485,Uvazky!B:D,3,0)</f>
        <v>Urgentný príjem</v>
      </c>
      <c r="L485" t="str">
        <f>VLOOKUP(B485,Uvazky!B:B,1,0)</f>
        <v>8-975-49</v>
      </c>
    </row>
    <row r="486" spans="1:12" x14ac:dyDescent="0.2">
      <c r="A486" t="s">
        <v>7</v>
      </c>
      <c r="B486" s="1" t="s">
        <v>293</v>
      </c>
      <c r="C486" s="2">
        <v>173141.20947832215</v>
      </c>
      <c r="D486">
        <v>2</v>
      </c>
      <c r="E486" t="str">
        <f t="shared" si="21"/>
        <v>975</v>
      </c>
      <c r="F486" t="str">
        <f t="shared" si="22"/>
        <v>8-975-49_2</v>
      </c>
      <c r="G486" s="2">
        <f t="shared" si="23"/>
        <v>173141.20947832215</v>
      </c>
      <c r="H486" s="48">
        <f>IF(D486=1,VLOOKUP(B486,Uvazky!B:G,6,0),
IF(D486=2,VLOOKUP(B486,Uvazky!B:H,7,0),
IF(D486=3,VLOOKUP(B486,Uvazky!B:I,8,0),
"Nezdrav_Personal_Alebo_Nerelevant")))</f>
        <v>7.5</v>
      </c>
      <c r="I486">
        <f>VLOOKUP(B486,Uvazky!B:E,4,0)</f>
        <v>9</v>
      </c>
      <c r="J486" t="s">
        <v>88</v>
      </c>
      <c r="K486" t="str">
        <f>VLOOKUP(B486,Uvazky!B:D,3,0)</f>
        <v>Urgentný príjem</v>
      </c>
      <c r="L486" t="str">
        <f>VLOOKUP(B486,Uvazky!B:B,1,0)</f>
        <v>8-975-49</v>
      </c>
    </row>
    <row r="487" spans="1:12" x14ac:dyDescent="0.2">
      <c r="A487" t="s">
        <v>8</v>
      </c>
      <c r="B487" s="1" t="s">
        <v>293</v>
      </c>
      <c r="C487" s="2">
        <v>22401.114269342354</v>
      </c>
      <c r="D487">
        <v>1</v>
      </c>
      <c r="E487" t="str">
        <f t="shared" si="21"/>
        <v>975</v>
      </c>
      <c r="F487" t="str">
        <f t="shared" si="22"/>
        <v>8-975-49_1</v>
      </c>
      <c r="G487" s="2">
        <f t="shared" si="23"/>
        <v>22401.114269342354</v>
      </c>
      <c r="H487" s="48">
        <f>IF(D487=1,VLOOKUP(B487,Uvazky!B:G,6,0),
IF(D487=2,VLOOKUP(B487,Uvazky!B:H,7,0),
IF(D487=3,VLOOKUP(B487,Uvazky!B:I,8,0),
"Nezdrav_Personal_Alebo_Nerelevant")))</f>
        <v>0.15</v>
      </c>
      <c r="I487">
        <f>VLOOKUP(B487,Uvazky!B:E,4,0)</f>
        <v>9</v>
      </c>
      <c r="J487" t="s">
        <v>88</v>
      </c>
      <c r="K487" t="str">
        <f>VLOOKUP(B487,Uvazky!B:D,3,0)</f>
        <v>Urgentný príjem</v>
      </c>
      <c r="L487" t="str">
        <f>VLOOKUP(B487,Uvazky!B:B,1,0)</f>
        <v>8-975-49</v>
      </c>
    </row>
    <row r="488" spans="1:12" x14ac:dyDescent="0.2">
      <c r="A488" t="s">
        <v>9</v>
      </c>
      <c r="B488" s="1" t="s">
        <v>293</v>
      </c>
      <c r="C488" s="2">
        <v>5842.0019798607991</v>
      </c>
      <c r="D488">
        <v>3</v>
      </c>
      <c r="E488" t="str">
        <f t="shared" si="21"/>
        <v>975</v>
      </c>
      <c r="F488" t="str">
        <f t="shared" si="22"/>
        <v>8-975-49_3</v>
      </c>
      <c r="G488" s="2">
        <f t="shared" si="23"/>
        <v>5842.0019798607991</v>
      </c>
      <c r="H488" s="48">
        <f>IF(D488=1,VLOOKUP(B488,Uvazky!B:G,6,0),
IF(D488=2,VLOOKUP(B488,Uvazky!B:H,7,0),
IF(D488=3,VLOOKUP(B488,Uvazky!B:I,8,0),
"Nezdrav_Personal_Alebo_Nerelevant")))</f>
        <v>2.75</v>
      </c>
      <c r="I488">
        <f>VLOOKUP(B488,Uvazky!B:E,4,0)</f>
        <v>9</v>
      </c>
      <c r="J488" t="s">
        <v>88</v>
      </c>
      <c r="K488" t="str">
        <f>VLOOKUP(B488,Uvazky!B:D,3,0)</f>
        <v>Urgentný príjem</v>
      </c>
      <c r="L488" t="str">
        <f>VLOOKUP(B488,Uvazky!B:B,1,0)</f>
        <v>8-975-49</v>
      </c>
    </row>
    <row r="489" spans="1:12" x14ac:dyDescent="0.2">
      <c r="A489" t="s">
        <v>10</v>
      </c>
      <c r="B489" s="1" t="s">
        <v>293</v>
      </c>
      <c r="C489" s="2">
        <v>49416.574564118717</v>
      </c>
      <c r="D489">
        <v>2</v>
      </c>
      <c r="E489" t="str">
        <f t="shared" si="21"/>
        <v>975</v>
      </c>
      <c r="F489" t="str">
        <f t="shared" si="22"/>
        <v>8-975-49_2</v>
      </c>
      <c r="G489" s="2">
        <f t="shared" si="23"/>
        <v>49416.574564118717</v>
      </c>
      <c r="H489" s="48">
        <f>IF(D489=1,VLOOKUP(B489,Uvazky!B:G,6,0),
IF(D489=2,VLOOKUP(B489,Uvazky!B:H,7,0),
IF(D489=3,VLOOKUP(B489,Uvazky!B:I,8,0),
"Nezdrav_Personal_Alebo_Nerelevant")))</f>
        <v>7.5</v>
      </c>
      <c r="I489">
        <f>VLOOKUP(B489,Uvazky!B:E,4,0)</f>
        <v>9</v>
      </c>
      <c r="J489" t="s">
        <v>88</v>
      </c>
      <c r="K489" t="str">
        <f>VLOOKUP(B489,Uvazky!B:D,3,0)</f>
        <v>Urgentný príjem</v>
      </c>
      <c r="L489" t="str">
        <f>VLOOKUP(B489,Uvazky!B:B,1,0)</f>
        <v>8-975-49</v>
      </c>
    </row>
    <row r="490" spans="1:12" x14ac:dyDescent="0.2">
      <c r="A490" t="s">
        <v>11</v>
      </c>
      <c r="B490" s="1" t="s">
        <v>293</v>
      </c>
      <c r="C490" s="2">
        <v>4205.6687970119528</v>
      </c>
      <c r="D490">
        <v>1</v>
      </c>
      <c r="E490" t="str">
        <f t="shared" si="21"/>
        <v>975</v>
      </c>
      <c r="F490" t="str">
        <f t="shared" si="22"/>
        <v>8-975-49_1</v>
      </c>
      <c r="G490" s="2">
        <f t="shared" si="23"/>
        <v>4205.6687970119528</v>
      </c>
      <c r="H490" s="48">
        <f>IF(D490=1,VLOOKUP(B490,Uvazky!B:G,6,0),
IF(D490=2,VLOOKUP(B490,Uvazky!B:H,7,0),
IF(D490=3,VLOOKUP(B490,Uvazky!B:I,8,0),
"Nezdrav_Personal_Alebo_Nerelevant")))</f>
        <v>0.15</v>
      </c>
      <c r="I490">
        <f>VLOOKUP(B490,Uvazky!B:E,4,0)</f>
        <v>9</v>
      </c>
      <c r="J490" t="s">
        <v>88</v>
      </c>
      <c r="K490" t="str">
        <f>VLOOKUP(B490,Uvazky!B:D,3,0)</f>
        <v>Urgentný príjem</v>
      </c>
      <c r="L490" t="str">
        <f>VLOOKUP(B490,Uvazky!B:B,1,0)</f>
        <v>8-975-49</v>
      </c>
    </row>
    <row r="491" spans="1:12" x14ac:dyDescent="0.2">
      <c r="A491" t="s">
        <v>12</v>
      </c>
      <c r="B491" s="1" t="s">
        <v>293</v>
      </c>
      <c r="C491" s="2">
        <v>530.68082236494934</v>
      </c>
      <c r="D491">
        <v>3</v>
      </c>
      <c r="E491" t="str">
        <f t="shared" si="21"/>
        <v>975</v>
      </c>
      <c r="F491" t="str">
        <f t="shared" si="22"/>
        <v>8-975-49_3</v>
      </c>
      <c r="G491" s="2">
        <f t="shared" si="23"/>
        <v>530.68082236494934</v>
      </c>
      <c r="H491" s="48">
        <f>IF(D491=1,VLOOKUP(B491,Uvazky!B:G,6,0),
IF(D491=2,VLOOKUP(B491,Uvazky!B:H,7,0),
IF(D491=3,VLOOKUP(B491,Uvazky!B:I,8,0),
"Nezdrav_Personal_Alebo_Nerelevant")))</f>
        <v>2.75</v>
      </c>
      <c r="I491">
        <f>VLOOKUP(B491,Uvazky!B:E,4,0)</f>
        <v>9</v>
      </c>
      <c r="J491" t="s">
        <v>88</v>
      </c>
      <c r="K491" t="str">
        <f>VLOOKUP(B491,Uvazky!B:D,3,0)</f>
        <v>Urgentný príjem</v>
      </c>
      <c r="L491" t="str">
        <f>VLOOKUP(B491,Uvazky!B:B,1,0)</f>
        <v>8-975-49</v>
      </c>
    </row>
    <row r="492" spans="1:12" x14ac:dyDescent="0.2">
      <c r="A492" t="s">
        <v>13</v>
      </c>
      <c r="B492" s="1" t="s">
        <v>293</v>
      </c>
      <c r="C492" s="2">
        <v>4808.5389018473516</v>
      </c>
      <c r="D492">
        <v>2</v>
      </c>
      <c r="E492" t="str">
        <f t="shared" si="21"/>
        <v>975</v>
      </c>
      <c r="F492" t="str">
        <f t="shared" si="22"/>
        <v>8-975-49_2</v>
      </c>
      <c r="G492" s="2">
        <f t="shared" si="23"/>
        <v>4808.5389018473516</v>
      </c>
      <c r="H492" s="48">
        <f>IF(D492=1,VLOOKUP(B492,Uvazky!B:G,6,0),
IF(D492=2,VLOOKUP(B492,Uvazky!B:H,7,0),
IF(D492=3,VLOOKUP(B492,Uvazky!B:I,8,0),
"Nezdrav_Personal_Alebo_Nerelevant")))</f>
        <v>7.5</v>
      </c>
      <c r="I492">
        <f>VLOOKUP(B492,Uvazky!B:E,4,0)</f>
        <v>9</v>
      </c>
      <c r="J492" t="s">
        <v>88</v>
      </c>
      <c r="K492" t="str">
        <f>VLOOKUP(B492,Uvazky!B:D,3,0)</f>
        <v>Urgentný príjem</v>
      </c>
      <c r="L492" t="str">
        <f>VLOOKUP(B492,Uvazky!B:B,1,0)</f>
        <v>8-975-49</v>
      </c>
    </row>
    <row r="493" spans="1:12" x14ac:dyDescent="0.2">
      <c r="A493" t="s">
        <v>14</v>
      </c>
      <c r="B493" s="1" t="s">
        <v>293</v>
      </c>
      <c r="C493" s="2">
        <v>22571.239287562144</v>
      </c>
      <c r="D493">
        <v>1</v>
      </c>
      <c r="E493" t="str">
        <f t="shared" si="21"/>
        <v>975</v>
      </c>
      <c r="F493" t="str">
        <f t="shared" si="22"/>
        <v>8-975-49_1</v>
      </c>
      <c r="G493" s="2">
        <f t="shared" si="23"/>
        <v>22571.239287562144</v>
      </c>
      <c r="H493" s="48">
        <f>IF(D493=1,VLOOKUP(B493,Uvazky!B:G,6,0),
IF(D493=2,VLOOKUP(B493,Uvazky!B:H,7,0),
IF(D493=3,VLOOKUP(B493,Uvazky!B:I,8,0),
"Nezdrav_Personal_Alebo_Nerelevant")))</f>
        <v>0.15</v>
      </c>
      <c r="I493">
        <f>VLOOKUP(B493,Uvazky!B:E,4,0)</f>
        <v>9</v>
      </c>
      <c r="J493" t="s">
        <v>88</v>
      </c>
      <c r="K493" t="str">
        <f>VLOOKUP(B493,Uvazky!B:D,3,0)</f>
        <v>Urgentný príjem</v>
      </c>
      <c r="L493" t="str">
        <f>VLOOKUP(B493,Uvazky!B:B,1,0)</f>
        <v>8-975-49</v>
      </c>
    </row>
    <row r="494" spans="1:12" x14ac:dyDescent="0.2">
      <c r="A494" t="s">
        <v>15</v>
      </c>
      <c r="B494" s="1" t="s">
        <v>293</v>
      </c>
      <c r="C494" s="2">
        <v>5454.1922128579736</v>
      </c>
      <c r="D494">
        <v>3</v>
      </c>
      <c r="E494" t="str">
        <f t="shared" si="21"/>
        <v>975</v>
      </c>
      <c r="F494" t="str">
        <f t="shared" si="22"/>
        <v>8-975-49_3</v>
      </c>
      <c r="G494" s="2">
        <f t="shared" si="23"/>
        <v>5454.1922128579736</v>
      </c>
      <c r="H494" s="48">
        <f>IF(D494=1,VLOOKUP(B494,Uvazky!B:G,6,0),
IF(D494=2,VLOOKUP(B494,Uvazky!B:H,7,0),
IF(D494=3,VLOOKUP(B494,Uvazky!B:I,8,0),
"Nezdrav_Personal_Alebo_Nerelevant")))</f>
        <v>2.75</v>
      </c>
      <c r="I494">
        <f>VLOOKUP(B494,Uvazky!B:E,4,0)</f>
        <v>9</v>
      </c>
      <c r="J494" t="s">
        <v>88</v>
      </c>
      <c r="K494" t="str">
        <f>VLOOKUP(B494,Uvazky!B:D,3,0)</f>
        <v>Urgentný príjem</v>
      </c>
      <c r="L494" t="str">
        <f>VLOOKUP(B494,Uvazky!B:B,1,0)</f>
        <v>8-975-49</v>
      </c>
    </row>
    <row r="495" spans="1:12" x14ac:dyDescent="0.2">
      <c r="A495" t="s">
        <v>16</v>
      </c>
      <c r="B495" s="1" t="s">
        <v>293</v>
      </c>
      <c r="C495" s="2">
        <v>64837.620731117073</v>
      </c>
      <c r="D495">
        <v>2</v>
      </c>
      <c r="E495" t="str">
        <f t="shared" si="21"/>
        <v>975</v>
      </c>
      <c r="F495" t="str">
        <f t="shared" si="22"/>
        <v>8-975-49_2</v>
      </c>
      <c r="G495" s="2">
        <f t="shared" si="23"/>
        <v>64837.620731117073</v>
      </c>
      <c r="H495" s="48">
        <f>IF(D495=1,VLOOKUP(B495,Uvazky!B:G,6,0),
IF(D495=2,VLOOKUP(B495,Uvazky!B:H,7,0),
IF(D495=3,VLOOKUP(B495,Uvazky!B:I,8,0),
"Nezdrav_Personal_Alebo_Nerelevant")))</f>
        <v>7.5</v>
      </c>
      <c r="I495">
        <f>VLOOKUP(B495,Uvazky!B:E,4,0)</f>
        <v>9</v>
      </c>
      <c r="J495" t="s">
        <v>88</v>
      </c>
      <c r="K495" t="str">
        <f>VLOOKUP(B495,Uvazky!B:D,3,0)</f>
        <v>Urgentný príjem</v>
      </c>
      <c r="L495" t="str">
        <f>VLOOKUP(B495,Uvazky!B:B,1,0)</f>
        <v>8-975-49</v>
      </c>
    </row>
    <row r="496" spans="1:12" x14ac:dyDescent="0.2">
      <c r="A496" t="s">
        <v>17</v>
      </c>
      <c r="B496" s="1" t="s">
        <v>293</v>
      </c>
      <c r="C496" s="2">
        <v>1078.2830785565948</v>
      </c>
      <c r="D496">
        <v>1</v>
      </c>
      <c r="E496" t="str">
        <f t="shared" si="21"/>
        <v>975</v>
      </c>
      <c r="F496" t="str">
        <f t="shared" si="22"/>
        <v>8-975-49_1</v>
      </c>
      <c r="G496" s="2">
        <f t="shared" si="23"/>
        <v>1078.2830785565948</v>
      </c>
      <c r="H496" s="48">
        <f>IF(D496=1,VLOOKUP(B496,Uvazky!B:G,6,0),
IF(D496=2,VLOOKUP(B496,Uvazky!B:H,7,0),
IF(D496=3,VLOOKUP(B496,Uvazky!B:I,8,0),
"Nezdrav_Personal_Alebo_Nerelevant")))</f>
        <v>0.15</v>
      </c>
      <c r="I496">
        <f>VLOOKUP(B496,Uvazky!B:E,4,0)</f>
        <v>9</v>
      </c>
      <c r="J496" t="s">
        <v>88</v>
      </c>
      <c r="K496" t="str">
        <f>VLOOKUP(B496,Uvazky!B:D,3,0)</f>
        <v>Urgentný príjem</v>
      </c>
      <c r="L496" t="str">
        <f>VLOOKUP(B496,Uvazky!B:B,1,0)</f>
        <v>8-975-49</v>
      </c>
    </row>
    <row r="497" spans="1:12" x14ac:dyDescent="0.2">
      <c r="A497" t="s">
        <v>18</v>
      </c>
      <c r="B497" s="1" t="s">
        <v>293</v>
      </c>
      <c r="C497" s="2">
        <v>531.5516940384498</v>
      </c>
      <c r="D497">
        <v>3</v>
      </c>
      <c r="E497" t="str">
        <f t="shared" si="21"/>
        <v>975</v>
      </c>
      <c r="F497" t="str">
        <f t="shared" si="22"/>
        <v>8-975-49_3</v>
      </c>
      <c r="G497" s="2">
        <f t="shared" si="23"/>
        <v>531.5516940384498</v>
      </c>
      <c r="H497" s="48">
        <f>IF(D497=1,VLOOKUP(B497,Uvazky!B:G,6,0),
IF(D497=2,VLOOKUP(B497,Uvazky!B:H,7,0),
IF(D497=3,VLOOKUP(B497,Uvazky!B:I,8,0),
"Nezdrav_Personal_Alebo_Nerelevant")))</f>
        <v>2.75</v>
      </c>
      <c r="I497">
        <f>VLOOKUP(B497,Uvazky!B:E,4,0)</f>
        <v>9</v>
      </c>
      <c r="J497" t="s">
        <v>88</v>
      </c>
      <c r="K497" t="str">
        <f>VLOOKUP(B497,Uvazky!B:D,3,0)</f>
        <v>Urgentný príjem</v>
      </c>
      <c r="L497" t="str">
        <f>VLOOKUP(B497,Uvazky!B:B,1,0)</f>
        <v>8-975-49</v>
      </c>
    </row>
    <row r="498" spans="1:12" x14ac:dyDescent="0.2">
      <c r="A498" t="s">
        <v>19</v>
      </c>
      <c r="B498" s="1" t="s">
        <v>293</v>
      </c>
      <c r="C498" s="2">
        <v>1539.8664733977989</v>
      </c>
      <c r="D498">
        <v>2</v>
      </c>
      <c r="E498" t="str">
        <f t="shared" si="21"/>
        <v>975</v>
      </c>
      <c r="F498" t="str">
        <f t="shared" si="22"/>
        <v>8-975-49_2</v>
      </c>
      <c r="G498" s="2">
        <f t="shared" si="23"/>
        <v>1539.8664733977989</v>
      </c>
      <c r="H498" s="48">
        <f>IF(D498=1,VLOOKUP(B498,Uvazky!B:G,6,0),
IF(D498=2,VLOOKUP(B498,Uvazky!B:H,7,0),
IF(D498=3,VLOOKUP(B498,Uvazky!B:I,8,0),
"Nezdrav_Personal_Alebo_Nerelevant")))</f>
        <v>7.5</v>
      </c>
      <c r="I498">
        <f>VLOOKUP(B498,Uvazky!B:E,4,0)</f>
        <v>9</v>
      </c>
      <c r="J498" t="s">
        <v>88</v>
      </c>
      <c r="K498" t="str">
        <f>VLOOKUP(B498,Uvazky!B:D,3,0)</f>
        <v>Urgentný príjem</v>
      </c>
      <c r="L498" t="str">
        <f>VLOOKUP(B498,Uvazky!B:B,1,0)</f>
        <v>8-975-49</v>
      </c>
    </row>
    <row r="499" spans="1:12" x14ac:dyDescent="0.2">
      <c r="A499" t="s">
        <v>20</v>
      </c>
      <c r="B499" s="1" t="s">
        <v>293</v>
      </c>
      <c r="C499" s="2">
        <v>1621.4248254000699</v>
      </c>
      <c r="D499">
        <v>1</v>
      </c>
      <c r="E499" t="str">
        <f t="shared" si="21"/>
        <v>975</v>
      </c>
      <c r="F499" t="str">
        <f t="shared" si="22"/>
        <v>8-975-49_1</v>
      </c>
      <c r="G499" s="2">
        <f t="shared" si="23"/>
        <v>1621.4248254000699</v>
      </c>
      <c r="H499" s="48">
        <f>IF(D499=1,VLOOKUP(B499,Uvazky!B:G,6,0),
IF(D499=2,VLOOKUP(B499,Uvazky!B:H,7,0),
IF(D499=3,VLOOKUP(B499,Uvazky!B:I,8,0),
"Nezdrav_Personal_Alebo_Nerelevant")))</f>
        <v>0.15</v>
      </c>
      <c r="I499">
        <f>VLOOKUP(B499,Uvazky!B:E,4,0)</f>
        <v>9</v>
      </c>
      <c r="J499" t="s">
        <v>88</v>
      </c>
      <c r="K499" t="str">
        <f>VLOOKUP(B499,Uvazky!B:D,3,0)</f>
        <v>Urgentný príjem</v>
      </c>
      <c r="L499" t="str">
        <f>VLOOKUP(B499,Uvazky!B:B,1,0)</f>
        <v>8-975-49</v>
      </c>
    </row>
    <row r="500" spans="1:12" x14ac:dyDescent="0.2">
      <c r="A500" t="s">
        <v>21</v>
      </c>
      <c r="B500" s="1" t="s">
        <v>293</v>
      </c>
      <c r="C500" s="2">
        <v>2582.4299947750042</v>
      </c>
      <c r="D500">
        <v>3</v>
      </c>
      <c r="E500" t="str">
        <f t="shared" si="21"/>
        <v>975</v>
      </c>
      <c r="F500" t="str">
        <f t="shared" si="22"/>
        <v>8-975-49_3</v>
      </c>
      <c r="G500" s="2">
        <f t="shared" si="23"/>
        <v>2582.4299947750042</v>
      </c>
      <c r="H500" s="48">
        <f>IF(D500=1,VLOOKUP(B500,Uvazky!B:G,6,0),
IF(D500=2,VLOOKUP(B500,Uvazky!B:H,7,0),
IF(D500=3,VLOOKUP(B500,Uvazky!B:I,8,0),
"Nezdrav_Personal_Alebo_Nerelevant")))</f>
        <v>2.75</v>
      </c>
      <c r="I500">
        <f>VLOOKUP(B500,Uvazky!B:E,4,0)</f>
        <v>9</v>
      </c>
      <c r="J500" t="s">
        <v>88</v>
      </c>
      <c r="K500" t="str">
        <f>VLOOKUP(B500,Uvazky!B:D,3,0)</f>
        <v>Urgentný príjem</v>
      </c>
      <c r="L500" t="str">
        <f>VLOOKUP(B500,Uvazky!B:B,1,0)</f>
        <v>8-975-49</v>
      </c>
    </row>
    <row r="501" spans="1:12" x14ac:dyDescent="0.2">
      <c r="A501" t="s">
        <v>22</v>
      </c>
      <c r="B501" s="1" t="s">
        <v>293</v>
      </c>
      <c r="C501" s="2">
        <v>2680.1197981338655</v>
      </c>
      <c r="D501">
        <v>2</v>
      </c>
      <c r="E501" t="str">
        <f t="shared" si="21"/>
        <v>975</v>
      </c>
      <c r="F501" t="str">
        <f t="shared" si="22"/>
        <v>8-975-49_2</v>
      </c>
      <c r="G501" s="2">
        <f t="shared" si="23"/>
        <v>2680.1197981338655</v>
      </c>
      <c r="H501" s="48">
        <f>IF(D501=1,VLOOKUP(B501,Uvazky!B:G,6,0),
IF(D501=2,VLOOKUP(B501,Uvazky!B:H,7,0),
IF(D501=3,VLOOKUP(B501,Uvazky!B:I,8,0),
"Nezdrav_Personal_Alebo_Nerelevant")))</f>
        <v>7.5</v>
      </c>
      <c r="I501">
        <f>VLOOKUP(B501,Uvazky!B:E,4,0)</f>
        <v>9</v>
      </c>
      <c r="J501" t="s">
        <v>88</v>
      </c>
      <c r="K501" t="str">
        <f>VLOOKUP(B501,Uvazky!B:D,3,0)</f>
        <v>Urgentný príjem</v>
      </c>
      <c r="L501" t="str">
        <f>VLOOKUP(B501,Uvazky!B:B,1,0)</f>
        <v>8-975-49</v>
      </c>
    </row>
    <row r="502" spans="1:12" x14ac:dyDescent="0.2">
      <c r="A502" t="s">
        <v>23</v>
      </c>
      <c r="B502" s="1" t="s">
        <v>293</v>
      </c>
      <c r="C502" s="2">
        <v>1187.8026765620757</v>
      </c>
      <c r="D502">
        <v>1</v>
      </c>
      <c r="E502" t="str">
        <f t="shared" si="21"/>
        <v>975</v>
      </c>
      <c r="F502" t="str">
        <f t="shared" si="22"/>
        <v>8-975-49_1</v>
      </c>
      <c r="G502" s="2">
        <f t="shared" si="23"/>
        <v>1187.8026765620757</v>
      </c>
      <c r="H502" s="48">
        <f>IF(D502=1,VLOOKUP(B502,Uvazky!B:G,6,0),
IF(D502=2,VLOOKUP(B502,Uvazky!B:H,7,0),
IF(D502=3,VLOOKUP(B502,Uvazky!B:I,8,0),
"Nezdrav_Personal_Alebo_Nerelevant")))</f>
        <v>0.15</v>
      </c>
      <c r="I502">
        <f>VLOOKUP(B502,Uvazky!B:E,4,0)</f>
        <v>9</v>
      </c>
      <c r="J502" t="s">
        <v>88</v>
      </c>
      <c r="K502" t="str">
        <f>VLOOKUP(B502,Uvazky!B:D,3,0)</f>
        <v>Urgentný príjem</v>
      </c>
      <c r="L502" t="str">
        <f>VLOOKUP(B502,Uvazky!B:B,1,0)</f>
        <v>8-975-49</v>
      </c>
    </row>
    <row r="503" spans="1:12" x14ac:dyDescent="0.2">
      <c r="A503" t="s">
        <v>24</v>
      </c>
      <c r="B503" s="1" t="s">
        <v>293</v>
      </c>
      <c r="C503" s="2">
        <v>722.66783608308106</v>
      </c>
      <c r="D503">
        <v>3</v>
      </c>
      <c r="E503" t="str">
        <f t="shared" si="21"/>
        <v>975</v>
      </c>
      <c r="F503" t="str">
        <f t="shared" si="22"/>
        <v>8-975-49_3</v>
      </c>
      <c r="G503" s="2">
        <f t="shared" si="23"/>
        <v>722.66783608308106</v>
      </c>
      <c r="H503" s="48">
        <f>IF(D503=1,VLOOKUP(B503,Uvazky!B:G,6,0),
IF(D503=2,VLOOKUP(B503,Uvazky!B:H,7,0),
IF(D503=3,VLOOKUP(B503,Uvazky!B:I,8,0),
"Nezdrav_Personal_Alebo_Nerelevant")))</f>
        <v>2.75</v>
      </c>
      <c r="I503">
        <f>VLOOKUP(B503,Uvazky!B:E,4,0)</f>
        <v>9</v>
      </c>
      <c r="J503" t="s">
        <v>88</v>
      </c>
      <c r="K503" t="str">
        <f>VLOOKUP(B503,Uvazky!B:D,3,0)</f>
        <v>Urgentný príjem</v>
      </c>
      <c r="L503" t="str">
        <f>VLOOKUP(B503,Uvazky!B:B,1,0)</f>
        <v>8-975-49</v>
      </c>
    </row>
    <row r="504" spans="1:12" x14ac:dyDescent="0.2">
      <c r="A504" t="s">
        <v>25</v>
      </c>
      <c r="B504" s="1" t="s">
        <v>293</v>
      </c>
      <c r="C504" s="2">
        <v>3895.0745280617271</v>
      </c>
      <c r="D504">
        <v>2</v>
      </c>
      <c r="E504" t="str">
        <f t="shared" si="21"/>
        <v>975</v>
      </c>
      <c r="F504" t="str">
        <f t="shared" si="22"/>
        <v>8-975-49_2</v>
      </c>
      <c r="G504" s="2">
        <f t="shared" si="23"/>
        <v>3895.0745280617271</v>
      </c>
      <c r="H504" s="48">
        <f>IF(D504=1,VLOOKUP(B504,Uvazky!B:G,6,0),
IF(D504=2,VLOOKUP(B504,Uvazky!B:H,7,0),
IF(D504=3,VLOOKUP(B504,Uvazky!B:I,8,0),
"Nezdrav_Personal_Alebo_Nerelevant")))</f>
        <v>7.5</v>
      </c>
      <c r="I504">
        <f>VLOOKUP(B504,Uvazky!B:E,4,0)</f>
        <v>9</v>
      </c>
      <c r="J504" t="s">
        <v>88</v>
      </c>
      <c r="K504" t="str">
        <f>VLOOKUP(B504,Uvazky!B:D,3,0)</f>
        <v>Urgentný príjem</v>
      </c>
      <c r="L504" t="str">
        <f>VLOOKUP(B504,Uvazky!B:B,1,0)</f>
        <v>8-975-49</v>
      </c>
    </row>
    <row r="505" spans="1:12" x14ac:dyDescent="0.2">
      <c r="A505" t="s">
        <v>26</v>
      </c>
      <c r="B505" s="1" t="s">
        <v>293</v>
      </c>
      <c r="C505" s="2">
        <v>12781.43061982687</v>
      </c>
      <c r="D505">
        <v>1</v>
      </c>
      <c r="E505" t="str">
        <f t="shared" si="21"/>
        <v>975</v>
      </c>
      <c r="F505" t="str">
        <f t="shared" si="22"/>
        <v>8-975-49_1</v>
      </c>
      <c r="G505" s="2">
        <f t="shared" si="23"/>
        <v>12781.43061982687</v>
      </c>
      <c r="H505" s="48">
        <f>IF(D505=1,VLOOKUP(B505,Uvazky!B:G,6,0),
IF(D505=2,VLOOKUP(B505,Uvazky!B:H,7,0),
IF(D505=3,VLOOKUP(B505,Uvazky!B:I,8,0),
"Nezdrav_Personal_Alebo_Nerelevant")))</f>
        <v>0.15</v>
      </c>
      <c r="I505">
        <f>VLOOKUP(B505,Uvazky!B:E,4,0)</f>
        <v>9</v>
      </c>
      <c r="J505" t="s">
        <v>88</v>
      </c>
      <c r="K505" t="str">
        <f>VLOOKUP(B505,Uvazky!B:D,3,0)</f>
        <v>Urgentný príjem</v>
      </c>
      <c r="L505" t="str">
        <f>VLOOKUP(B505,Uvazky!B:B,1,0)</f>
        <v>8-975-49</v>
      </c>
    </row>
    <row r="506" spans="1:12" x14ac:dyDescent="0.2">
      <c r="A506" t="s">
        <v>27</v>
      </c>
      <c r="B506" s="1" t="s">
        <v>293</v>
      </c>
      <c r="C506" s="2">
        <v>5155.1356870798818</v>
      </c>
      <c r="D506">
        <v>3</v>
      </c>
      <c r="E506" t="str">
        <f t="shared" si="21"/>
        <v>975</v>
      </c>
      <c r="F506" t="str">
        <f t="shared" si="22"/>
        <v>8-975-49_3</v>
      </c>
      <c r="G506" s="2">
        <f t="shared" si="23"/>
        <v>5155.1356870798818</v>
      </c>
      <c r="H506" s="48">
        <f>IF(D506=1,VLOOKUP(B506,Uvazky!B:G,6,0),
IF(D506=2,VLOOKUP(B506,Uvazky!B:H,7,0),
IF(D506=3,VLOOKUP(B506,Uvazky!B:I,8,0),
"Nezdrav_Personal_Alebo_Nerelevant")))</f>
        <v>2.75</v>
      </c>
      <c r="I506">
        <f>VLOOKUP(B506,Uvazky!B:E,4,0)</f>
        <v>9</v>
      </c>
      <c r="J506" t="s">
        <v>88</v>
      </c>
      <c r="K506" t="str">
        <f>VLOOKUP(B506,Uvazky!B:D,3,0)</f>
        <v>Urgentný príjem</v>
      </c>
      <c r="L506" t="str">
        <f>VLOOKUP(B506,Uvazky!B:B,1,0)</f>
        <v>8-975-49</v>
      </c>
    </row>
    <row r="507" spans="1:12" x14ac:dyDescent="0.2">
      <c r="A507" t="s">
        <v>28</v>
      </c>
      <c r="B507" s="1" t="s">
        <v>293</v>
      </c>
      <c r="C507" s="2">
        <v>9267.4554027270424</v>
      </c>
      <c r="D507">
        <v>2</v>
      </c>
      <c r="E507" t="str">
        <f t="shared" si="21"/>
        <v>975</v>
      </c>
      <c r="F507" t="str">
        <f t="shared" si="22"/>
        <v>8-975-49_2</v>
      </c>
      <c r="G507" s="2">
        <f t="shared" si="23"/>
        <v>9267.4554027270424</v>
      </c>
      <c r="H507" s="48">
        <f>IF(D507=1,VLOOKUP(B507,Uvazky!B:G,6,0),
IF(D507=2,VLOOKUP(B507,Uvazky!B:H,7,0),
IF(D507=3,VLOOKUP(B507,Uvazky!B:I,8,0),
"Nezdrav_Personal_Alebo_Nerelevant")))</f>
        <v>7.5</v>
      </c>
      <c r="I507">
        <f>VLOOKUP(B507,Uvazky!B:E,4,0)</f>
        <v>9</v>
      </c>
      <c r="J507" t="s">
        <v>88</v>
      </c>
      <c r="K507" t="str">
        <f>VLOOKUP(B507,Uvazky!B:D,3,0)</f>
        <v>Urgentný príjem</v>
      </c>
      <c r="L507" t="str">
        <f>VLOOKUP(B507,Uvazky!B:B,1,0)</f>
        <v>8-975-49</v>
      </c>
    </row>
    <row r="508" spans="1:12" x14ac:dyDescent="0.2">
      <c r="A508" t="s">
        <v>29</v>
      </c>
      <c r="B508" s="1" t="s">
        <v>293</v>
      </c>
      <c r="C508" s="2">
        <v>1109.3522333983476</v>
      </c>
      <c r="D508">
        <v>1</v>
      </c>
      <c r="E508" t="str">
        <f t="shared" si="21"/>
        <v>975</v>
      </c>
      <c r="F508" t="str">
        <f t="shared" si="22"/>
        <v>8-975-49_1</v>
      </c>
      <c r="G508" s="2">
        <f t="shared" si="23"/>
        <v>1109.3522333983476</v>
      </c>
      <c r="H508" s="48">
        <f>IF(D508=1,VLOOKUP(B508,Uvazky!B:G,6,0),
IF(D508=2,VLOOKUP(B508,Uvazky!B:H,7,0),
IF(D508=3,VLOOKUP(B508,Uvazky!B:I,8,0),
"Nezdrav_Personal_Alebo_Nerelevant")))</f>
        <v>0.15</v>
      </c>
      <c r="I508">
        <f>VLOOKUP(B508,Uvazky!B:E,4,0)</f>
        <v>9</v>
      </c>
      <c r="J508" t="s">
        <v>88</v>
      </c>
      <c r="K508" t="str">
        <f>VLOOKUP(B508,Uvazky!B:D,3,0)</f>
        <v>Urgentný príjem</v>
      </c>
      <c r="L508" t="str">
        <f>VLOOKUP(B508,Uvazky!B:B,1,0)</f>
        <v>8-975-49</v>
      </c>
    </row>
    <row r="509" spans="1:12" x14ac:dyDescent="0.2">
      <c r="A509" t="s">
        <v>30</v>
      </c>
      <c r="B509" s="1" t="s">
        <v>293</v>
      </c>
      <c r="C509" s="2">
        <v>46.846966946386658</v>
      </c>
      <c r="D509">
        <v>3</v>
      </c>
      <c r="E509" t="str">
        <f t="shared" si="21"/>
        <v>975</v>
      </c>
      <c r="F509" t="str">
        <f t="shared" si="22"/>
        <v>8-975-49_3</v>
      </c>
      <c r="G509" s="2">
        <f t="shared" si="23"/>
        <v>46.846966946386658</v>
      </c>
      <c r="H509" s="48">
        <f>IF(D509=1,VLOOKUP(B509,Uvazky!B:G,6,0),
IF(D509=2,VLOOKUP(B509,Uvazky!B:H,7,0),
IF(D509=3,VLOOKUP(B509,Uvazky!B:I,8,0),
"Nezdrav_Personal_Alebo_Nerelevant")))</f>
        <v>2.75</v>
      </c>
      <c r="I509">
        <f>VLOOKUP(B509,Uvazky!B:E,4,0)</f>
        <v>9</v>
      </c>
      <c r="J509" t="s">
        <v>88</v>
      </c>
      <c r="K509" t="str">
        <f>VLOOKUP(B509,Uvazky!B:D,3,0)</f>
        <v>Urgentný príjem</v>
      </c>
      <c r="L509" t="str">
        <f>VLOOKUP(B509,Uvazky!B:B,1,0)</f>
        <v>8-975-49</v>
      </c>
    </row>
    <row r="510" spans="1:12" x14ac:dyDescent="0.2">
      <c r="A510" t="s">
        <v>31</v>
      </c>
      <c r="B510" s="1" t="s">
        <v>293</v>
      </c>
      <c r="C510" s="2">
        <v>580.06865763604674</v>
      </c>
      <c r="D510">
        <v>2</v>
      </c>
      <c r="E510" t="str">
        <f t="shared" si="21"/>
        <v>975</v>
      </c>
      <c r="F510" t="str">
        <f t="shared" si="22"/>
        <v>8-975-49_2</v>
      </c>
      <c r="G510" s="2">
        <f t="shared" si="23"/>
        <v>580.06865763604674</v>
      </c>
      <c r="H510" s="48">
        <f>IF(D510=1,VLOOKUP(B510,Uvazky!B:G,6,0),
IF(D510=2,VLOOKUP(B510,Uvazky!B:H,7,0),
IF(D510=3,VLOOKUP(B510,Uvazky!B:I,8,0),
"Nezdrav_Personal_Alebo_Nerelevant")))</f>
        <v>7.5</v>
      </c>
      <c r="I510">
        <f>VLOOKUP(B510,Uvazky!B:E,4,0)</f>
        <v>9</v>
      </c>
      <c r="J510" t="s">
        <v>88</v>
      </c>
      <c r="K510" t="str">
        <f>VLOOKUP(B510,Uvazky!B:D,3,0)</f>
        <v>Urgentný príjem</v>
      </c>
      <c r="L510" t="str">
        <f>VLOOKUP(B510,Uvazky!B:B,1,0)</f>
        <v>8-975-49</v>
      </c>
    </row>
    <row r="511" spans="1:12" x14ac:dyDescent="0.2">
      <c r="A511" t="s">
        <v>32</v>
      </c>
      <c r="B511" s="1" t="s">
        <v>293</v>
      </c>
      <c r="C511" s="2">
        <v>1373.0030770962328</v>
      </c>
      <c r="D511">
        <v>1</v>
      </c>
      <c r="E511" t="str">
        <f t="shared" si="21"/>
        <v>975</v>
      </c>
      <c r="F511" t="str">
        <f t="shared" si="22"/>
        <v>8-975-49_1</v>
      </c>
      <c r="G511" s="2">
        <f t="shared" si="23"/>
        <v>1373.0030770962328</v>
      </c>
      <c r="H511" s="48">
        <f>IF(D511=1,VLOOKUP(B511,Uvazky!B:G,6,0),
IF(D511=2,VLOOKUP(B511,Uvazky!B:H,7,0),
IF(D511=3,VLOOKUP(B511,Uvazky!B:I,8,0),
"Nezdrav_Personal_Alebo_Nerelevant")))</f>
        <v>0.15</v>
      </c>
      <c r="I511">
        <f>VLOOKUP(B511,Uvazky!B:E,4,0)</f>
        <v>9</v>
      </c>
      <c r="J511" t="s">
        <v>88</v>
      </c>
      <c r="K511" t="str">
        <f>VLOOKUP(B511,Uvazky!B:D,3,0)</f>
        <v>Urgentný príjem</v>
      </c>
      <c r="L511" t="str">
        <f>VLOOKUP(B511,Uvazky!B:B,1,0)</f>
        <v>8-975-49</v>
      </c>
    </row>
    <row r="512" spans="1:12" x14ac:dyDescent="0.2">
      <c r="A512" t="s">
        <v>33</v>
      </c>
      <c r="B512" s="1" t="s">
        <v>293</v>
      </c>
      <c r="C512" s="2">
        <v>1759.643902894195</v>
      </c>
      <c r="D512">
        <v>3</v>
      </c>
      <c r="E512" t="str">
        <f t="shared" si="21"/>
        <v>975</v>
      </c>
      <c r="F512" t="str">
        <f t="shared" si="22"/>
        <v>8-975-49_3</v>
      </c>
      <c r="G512" s="2">
        <f t="shared" si="23"/>
        <v>1759.643902894195</v>
      </c>
      <c r="H512" s="48">
        <f>IF(D512=1,VLOOKUP(B512,Uvazky!B:G,6,0),
IF(D512=2,VLOOKUP(B512,Uvazky!B:H,7,0),
IF(D512=3,VLOOKUP(B512,Uvazky!B:I,8,0),
"Nezdrav_Personal_Alebo_Nerelevant")))</f>
        <v>2.75</v>
      </c>
      <c r="I512">
        <f>VLOOKUP(B512,Uvazky!B:E,4,0)</f>
        <v>9</v>
      </c>
      <c r="J512" t="s">
        <v>88</v>
      </c>
      <c r="K512" t="str">
        <f>VLOOKUP(B512,Uvazky!B:D,3,0)</f>
        <v>Urgentný príjem</v>
      </c>
      <c r="L512" t="str">
        <f>VLOOKUP(B512,Uvazky!B:B,1,0)</f>
        <v>8-975-49</v>
      </c>
    </row>
    <row r="513" spans="1:12" x14ac:dyDescent="0.2">
      <c r="A513" t="s">
        <v>34</v>
      </c>
      <c r="B513" s="1" t="s">
        <v>293</v>
      </c>
      <c r="C513" s="2">
        <v>1887.21319473371</v>
      </c>
      <c r="D513">
        <v>2</v>
      </c>
      <c r="E513" t="str">
        <f t="shared" si="21"/>
        <v>975</v>
      </c>
      <c r="F513" t="str">
        <f t="shared" si="22"/>
        <v>8-975-49_2</v>
      </c>
      <c r="G513" s="2">
        <f t="shared" si="23"/>
        <v>1887.21319473371</v>
      </c>
      <c r="H513" s="48">
        <f>IF(D513=1,VLOOKUP(B513,Uvazky!B:G,6,0),
IF(D513=2,VLOOKUP(B513,Uvazky!B:H,7,0),
IF(D513=3,VLOOKUP(B513,Uvazky!B:I,8,0),
"Nezdrav_Personal_Alebo_Nerelevant")))</f>
        <v>7.5</v>
      </c>
      <c r="I513">
        <f>VLOOKUP(B513,Uvazky!B:E,4,0)</f>
        <v>9</v>
      </c>
      <c r="J513" t="s">
        <v>88</v>
      </c>
      <c r="K513" t="str">
        <f>VLOOKUP(B513,Uvazky!B:D,3,0)</f>
        <v>Urgentný príjem</v>
      </c>
      <c r="L513" t="str">
        <f>VLOOKUP(B513,Uvazky!B:B,1,0)</f>
        <v>8-975-49</v>
      </c>
    </row>
    <row r="514" spans="1:12" x14ac:dyDescent="0.2">
      <c r="A514" t="s">
        <v>35</v>
      </c>
      <c r="B514" s="1" t="s">
        <v>293</v>
      </c>
      <c r="C514" s="2">
        <v>1106.6931149988338</v>
      </c>
      <c r="D514">
        <v>1</v>
      </c>
      <c r="E514" t="str">
        <f t="shared" ref="E514:E577" si="24">MID(B514,3,3)</f>
        <v>975</v>
      </c>
      <c r="F514" t="str">
        <f t="shared" ref="F514:F577" si="25">B514&amp;"_"&amp;D514</f>
        <v>8-975-49_1</v>
      </c>
      <c r="G514" s="2">
        <f t="shared" ref="G514:G577" si="26">C514</f>
        <v>1106.6931149988338</v>
      </c>
      <c r="H514" s="48">
        <f>IF(D514=1,VLOOKUP(B514,Uvazky!B:G,6,0),
IF(D514=2,VLOOKUP(B514,Uvazky!B:H,7,0),
IF(D514=3,VLOOKUP(B514,Uvazky!B:I,8,0),
"Nezdrav_Personal_Alebo_Nerelevant")))</f>
        <v>0.15</v>
      </c>
      <c r="I514">
        <f>VLOOKUP(B514,Uvazky!B:E,4,0)</f>
        <v>9</v>
      </c>
      <c r="J514" t="s">
        <v>88</v>
      </c>
      <c r="K514" t="str">
        <f>VLOOKUP(B514,Uvazky!B:D,3,0)</f>
        <v>Urgentný príjem</v>
      </c>
      <c r="L514" t="str">
        <f>VLOOKUP(B514,Uvazky!B:B,1,0)</f>
        <v>8-975-49</v>
      </c>
    </row>
    <row r="515" spans="1:12" x14ac:dyDescent="0.2">
      <c r="A515" t="s">
        <v>36</v>
      </c>
      <c r="B515" s="1" t="s">
        <v>293</v>
      </c>
      <c r="C515" s="2">
        <v>155.53309838957901</v>
      </c>
      <c r="D515">
        <v>3</v>
      </c>
      <c r="E515" t="str">
        <f t="shared" si="24"/>
        <v>975</v>
      </c>
      <c r="F515" t="str">
        <f t="shared" si="25"/>
        <v>8-975-49_3</v>
      </c>
      <c r="G515" s="2">
        <f t="shared" si="26"/>
        <v>155.53309838957901</v>
      </c>
      <c r="H515" s="48">
        <f>IF(D515=1,VLOOKUP(B515,Uvazky!B:G,6,0),
IF(D515=2,VLOOKUP(B515,Uvazky!B:H,7,0),
IF(D515=3,VLOOKUP(B515,Uvazky!B:I,8,0),
"Nezdrav_Personal_Alebo_Nerelevant")))</f>
        <v>2.75</v>
      </c>
      <c r="I515">
        <f>VLOOKUP(B515,Uvazky!B:E,4,0)</f>
        <v>9</v>
      </c>
      <c r="J515" t="s">
        <v>88</v>
      </c>
      <c r="K515" t="str">
        <f>VLOOKUP(B515,Uvazky!B:D,3,0)</f>
        <v>Urgentný príjem</v>
      </c>
      <c r="L515" t="str">
        <f>VLOOKUP(B515,Uvazky!B:B,1,0)</f>
        <v>8-975-49</v>
      </c>
    </row>
    <row r="516" spans="1:12" x14ac:dyDescent="0.2">
      <c r="A516" t="s">
        <v>37</v>
      </c>
      <c r="B516" s="1" t="s">
        <v>293</v>
      </c>
      <c r="C516" s="2">
        <v>3017.7540146023625</v>
      </c>
      <c r="D516">
        <v>2</v>
      </c>
      <c r="E516" t="str">
        <f t="shared" si="24"/>
        <v>975</v>
      </c>
      <c r="F516" t="str">
        <f t="shared" si="25"/>
        <v>8-975-49_2</v>
      </c>
      <c r="G516" s="2">
        <f t="shared" si="26"/>
        <v>3017.7540146023625</v>
      </c>
      <c r="H516" s="48">
        <f>IF(D516=1,VLOOKUP(B516,Uvazky!B:G,6,0),
IF(D516=2,VLOOKUP(B516,Uvazky!B:H,7,0),
IF(D516=3,VLOOKUP(B516,Uvazky!B:I,8,0),
"Nezdrav_Personal_Alebo_Nerelevant")))</f>
        <v>7.5</v>
      </c>
      <c r="I516">
        <f>VLOOKUP(B516,Uvazky!B:E,4,0)</f>
        <v>9</v>
      </c>
      <c r="J516" t="s">
        <v>88</v>
      </c>
      <c r="K516" t="str">
        <f>VLOOKUP(B516,Uvazky!B:D,3,0)</f>
        <v>Urgentný príjem</v>
      </c>
      <c r="L516" t="str">
        <f>VLOOKUP(B516,Uvazky!B:B,1,0)</f>
        <v>8-975-49</v>
      </c>
    </row>
    <row r="517" spans="1:12" x14ac:dyDescent="0.2">
      <c r="A517" t="s">
        <v>38</v>
      </c>
      <c r="B517" s="1" t="s">
        <v>293</v>
      </c>
      <c r="C517" s="2">
        <v>5420.7934668100188</v>
      </c>
      <c r="D517">
        <v>1</v>
      </c>
      <c r="E517" t="str">
        <f t="shared" si="24"/>
        <v>975</v>
      </c>
      <c r="F517" t="str">
        <f t="shared" si="25"/>
        <v>8-975-49_1</v>
      </c>
      <c r="G517" s="2">
        <f t="shared" si="26"/>
        <v>5420.7934668100188</v>
      </c>
      <c r="H517" s="48">
        <f>IF(D517=1,VLOOKUP(B517,Uvazky!B:G,6,0),
IF(D517=2,VLOOKUP(B517,Uvazky!B:H,7,0),
IF(D517=3,VLOOKUP(B517,Uvazky!B:I,8,0),
"Nezdrav_Personal_Alebo_Nerelevant")))</f>
        <v>0.15</v>
      </c>
      <c r="I517">
        <f>VLOOKUP(B517,Uvazky!B:E,4,0)</f>
        <v>9</v>
      </c>
      <c r="J517" t="s">
        <v>88</v>
      </c>
      <c r="K517" t="str">
        <f>VLOOKUP(B517,Uvazky!B:D,3,0)</f>
        <v>Urgentný príjem</v>
      </c>
      <c r="L517" t="str">
        <f>VLOOKUP(B517,Uvazky!B:B,1,0)</f>
        <v>8-975-49</v>
      </c>
    </row>
    <row r="518" spans="1:12" x14ac:dyDescent="0.2">
      <c r="A518" t="s">
        <v>41</v>
      </c>
      <c r="B518" s="1" t="s">
        <v>293</v>
      </c>
      <c r="C518" s="2">
        <v>1256.5018858797671</v>
      </c>
      <c r="D518">
        <v>2</v>
      </c>
      <c r="E518" t="str">
        <f t="shared" si="24"/>
        <v>975</v>
      </c>
      <c r="F518" t="str">
        <f t="shared" si="25"/>
        <v>8-975-49_2</v>
      </c>
      <c r="G518" s="2">
        <f t="shared" si="26"/>
        <v>1256.5018858797671</v>
      </c>
      <c r="H518" s="48">
        <f>IF(D518=1,VLOOKUP(B518,Uvazky!B:G,6,0),
IF(D518=2,VLOOKUP(B518,Uvazky!B:H,7,0),
IF(D518=3,VLOOKUP(B518,Uvazky!B:I,8,0),
"Nezdrav_Personal_Alebo_Nerelevant")))</f>
        <v>7.5</v>
      </c>
      <c r="I518">
        <f>VLOOKUP(B518,Uvazky!B:E,4,0)</f>
        <v>9</v>
      </c>
      <c r="J518" t="s">
        <v>88</v>
      </c>
      <c r="K518" t="str">
        <f>VLOOKUP(B518,Uvazky!B:D,3,0)</f>
        <v>Urgentný príjem</v>
      </c>
      <c r="L518" t="str">
        <f>VLOOKUP(B518,Uvazky!B:B,1,0)</f>
        <v>8-975-49</v>
      </c>
    </row>
    <row r="519" spans="1:12" x14ac:dyDescent="0.2">
      <c r="A519" t="s">
        <v>4</v>
      </c>
      <c r="B519" s="1" t="s">
        <v>193</v>
      </c>
      <c r="C519" s="2">
        <v>33.3054902393148</v>
      </c>
      <c r="D519">
        <v>1</v>
      </c>
      <c r="E519" t="str">
        <f t="shared" si="24"/>
        <v>049</v>
      </c>
      <c r="F519" t="str">
        <f t="shared" si="25"/>
        <v>2-049-78_1</v>
      </c>
      <c r="G519" s="2">
        <f t="shared" si="26"/>
        <v>33.3054902393148</v>
      </c>
      <c r="H519" s="48">
        <f>IF(D519=1,VLOOKUP(B519,Uvazky!B:G,6,0),
IF(D519=2,VLOOKUP(B519,Uvazky!B:H,7,0),
IF(D519=3,VLOOKUP(B519,Uvazky!B:I,8,0),
"Nezdrav_Personal_Alebo_Nerelevant")))</f>
        <v>4</v>
      </c>
      <c r="I519">
        <f>VLOOKUP(B519,Uvazky!B:E,4,0)</f>
        <v>9</v>
      </c>
      <c r="J519" t="s">
        <v>88</v>
      </c>
      <c r="K519" t="str">
        <f>VLOOKUP(B519,Uvazky!B:D,3,0)</f>
        <v>Kardiologická ambulancia</v>
      </c>
      <c r="L519" t="str">
        <f>VLOOKUP(B519,Uvazky!B:B,1,0)</f>
        <v>2-049-78</v>
      </c>
    </row>
    <row r="520" spans="1:12" x14ac:dyDescent="0.2">
      <c r="A520" t="s">
        <v>5</v>
      </c>
      <c r="B520" s="1" t="s">
        <v>193</v>
      </c>
      <c r="C520" s="2">
        <v>4924.590479293498</v>
      </c>
      <c r="D520">
        <v>1</v>
      </c>
      <c r="E520" t="str">
        <f t="shared" si="24"/>
        <v>049</v>
      </c>
      <c r="F520" t="str">
        <f t="shared" si="25"/>
        <v>2-049-78_1</v>
      </c>
      <c r="G520" s="2">
        <f t="shared" si="26"/>
        <v>4924.590479293498</v>
      </c>
      <c r="H520" s="48">
        <f>IF(D520=1,VLOOKUP(B520,Uvazky!B:G,6,0),
IF(D520=2,VLOOKUP(B520,Uvazky!B:H,7,0),
IF(D520=3,VLOOKUP(B520,Uvazky!B:I,8,0),
"Nezdrav_Personal_Alebo_Nerelevant")))</f>
        <v>4</v>
      </c>
      <c r="I520">
        <f>VLOOKUP(B520,Uvazky!B:E,4,0)</f>
        <v>9</v>
      </c>
      <c r="J520" t="s">
        <v>88</v>
      </c>
      <c r="K520" t="str">
        <f>VLOOKUP(B520,Uvazky!B:D,3,0)</f>
        <v>Kardiologická ambulancia</v>
      </c>
      <c r="L520" t="str">
        <f>VLOOKUP(B520,Uvazky!B:B,1,0)</f>
        <v>2-049-78</v>
      </c>
    </row>
    <row r="521" spans="1:12" x14ac:dyDescent="0.2">
      <c r="A521" t="s">
        <v>6</v>
      </c>
      <c r="B521" s="1" t="s">
        <v>193</v>
      </c>
      <c r="C521" s="2">
        <v>36.466800718709919</v>
      </c>
      <c r="D521">
        <v>3</v>
      </c>
      <c r="E521" t="str">
        <f t="shared" si="24"/>
        <v>049</v>
      </c>
      <c r="F521" t="str">
        <f t="shared" si="25"/>
        <v>2-049-78_3</v>
      </c>
      <c r="G521" s="2">
        <f t="shared" si="26"/>
        <v>36.466800718709919</v>
      </c>
      <c r="H521" s="48">
        <f>IF(D521=1,VLOOKUP(B521,Uvazky!B:G,6,0),
IF(D521=2,VLOOKUP(B521,Uvazky!B:H,7,0),
IF(D521=3,VLOOKUP(B521,Uvazky!B:I,8,0),
"Nezdrav_Personal_Alebo_Nerelevant")))</f>
        <v>0.25</v>
      </c>
      <c r="I521">
        <f>VLOOKUP(B521,Uvazky!B:E,4,0)</f>
        <v>9</v>
      </c>
      <c r="J521" t="s">
        <v>88</v>
      </c>
      <c r="K521" t="str">
        <f>VLOOKUP(B521,Uvazky!B:D,3,0)</f>
        <v>Kardiologická ambulancia</v>
      </c>
      <c r="L521" t="str">
        <f>VLOOKUP(B521,Uvazky!B:B,1,0)</f>
        <v>2-049-78</v>
      </c>
    </row>
    <row r="522" spans="1:12" x14ac:dyDescent="0.2">
      <c r="A522" t="s">
        <v>7</v>
      </c>
      <c r="B522" s="1" t="s">
        <v>193</v>
      </c>
      <c r="C522" s="2">
        <v>7302.7628596379</v>
      </c>
      <c r="D522">
        <v>2</v>
      </c>
      <c r="E522" t="str">
        <f t="shared" si="24"/>
        <v>049</v>
      </c>
      <c r="F522" t="str">
        <f t="shared" si="25"/>
        <v>2-049-78_2</v>
      </c>
      <c r="G522" s="2">
        <f t="shared" si="26"/>
        <v>7302.7628596379</v>
      </c>
      <c r="H522" s="48">
        <f>IF(D522=1,VLOOKUP(B522,Uvazky!B:G,6,0),
IF(D522=2,VLOOKUP(B522,Uvazky!B:H,7,0),
IF(D522=3,VLOOKUP(B522,Uvazky!B:I,8,0),
"Nezdrav_Personal_Alebo_Nerelevant")))</f>
        <v>0.5</v>
      </c>
      <c r="I522">
        <f>VLOOKUP(B522,Uvazky!B:E,4,0)</f>
        <v>9</v>
      </c>
      <c r="J522" t="s">
        <v>88</v>
      </c>
      <c r="K522" t="str">
        <f>VLOOKUP(B522,Uvazky!B:D,3,0)</f>
        <v>Kardiologická ambulancia</v>
      </c>
      <c r="L522" t="str">
        <f>VLOOKUP(B522,Uvazky!B:B,1,0)</f>
        <v>2-049-78</v>
      </c>
    </row>
    <row r="523" spans="1:12" x14ac:dyDescent="0.2">
      <c r="A523" t="s">
        <v>8</v>
      </c>
      <c r="B523" s="1" t="s">
        <v>193</v>
      </c>
      <c r="C523" s="2">
        <v>6239.1812473919144</v>
      </c>
      <c r="D523">
        <v>1</v>
      </c>
      <c r="E523" t="str">
        <f t="shared" si="24"/>
        <v>049</v>
      </c>
      <c r="F523" t="str">
        <f t="shared" si="25"/>
        <v>2-049-78_1</v>
      </c>
      <c r="G523" s="2">
        <f t="shared" si="26"/>
        <v>6239.1812473919144</v>
      </c>
      <c r="H523" s="48">
        <f>IF(D523=1,VLOOKUP(B523,Uvazky!B:G,6,0),
IF(D523=2,VLOOKUP(B523,Uvazky!B:H,7,0),
IF(D523=3,VLOOKUP(B523,Uvazky!B:I,8,0),
"Nezdrav_Personal_Alebo_Nerelevant")))</f>
        <v>4</v>
      </c>
      <c r="I523">
        <f>VLOOKUP(B523,Uvazky!B:E,4,0)</f>
        <v>9</v>
      </c>
      <c r="J523" t="s">
        <v>88</v>
      </c>
      <c r="K523" t="str">
        <f>VLOOKUP(B523,Uvazky!B:D,3,0)</f>
        <v>Kardiologická ambulancia</v>
      </c>
      <c r="L523" t="str">
        <f>VLOOKUP(B523,Uvazky!B:B,1,0)</f>
        <v>2-049-78</v>
      </c>
    </row>
    <row r="524" spans="1:12" x14ac:dyDescent="0.2">
      <c r="A524" t="s">
        <v>9</v>
      </c>
      <c r="B524" s="1" t="s">
        <v>193</v>
      </c>
      <c r="C524" s="2">
        <v>3.1674822154208924</v>
      </c>
      <c r="D524">
        <v>3</v>
      </c>
      <c r="E524" t="str">
        <f t="shared" si="24"/>
        <v>049</v>
      </c>
      <c r="F524" t="str">
        <f t="shared" si="25"/>
        <v>2-049-78_3</v>
      </c>
      <c r="G524" s="2">
        <f t="shared" si="26"/>
        <v>3.1674822154208924</v>
      </c>
      <c r="H524" s="48">
        <f>IF(D524=1,VLOOKUP(B524,Uvazky!B:G,6,0),
IF(D524=2,VLOOKUP(B524,Uvazky!B:H,7,0),
IF(D524=3,VLOOKUP(B524,Uvazky!B:I,8,0),
"Nezdrav_Personal_Alebo_Nerelevant")))</f>
        <v>0.25</v>
      </c>
      <c r="I524">
        <f>VLOOKUP(B524,Uvazky!B:E,4,0)</f>
        <v>9</v>
      </c>
      <c r="J524" t="s">
        <v>88</v>
      </c>
      <c r="K524" t="str">
        <f>VLOOKUP(B524,Uvazky!B:D,3,0)</f>
        <v>Kardiologická ambulancia</v>
      </c>
      <c r="L524" t="str">
        <f>VLOOKUP(B524,Uvazky!B:B,1,0)</f>
        <v>2-049-78</v>
      </c>
    </row>
    <row r="525" spans="1:12" x14ac:dyDescent="0.2">
      <c r="A525" t="s">
        <v>10</v>
      </c>
      <c r="B525" s="1" t="s">
        <v>193</v>
      </c>
      <c r="C525" s="2">
        <v>911.27039991580386</v>
      </c>
      <c r="D525">
        <v>2</v>
      </c>
      <c r="E525" t="str">
        <f t="shared" si="24"/>
        <v>049</v>
      </c>
      <c r="F525" t="str">
        <f t="shared" si="25"/>
        <v>2-049-78_2</v>
      </c>
      <c r="G525" s="2">
        <f t="shared" si="26"/>
        <v>911.27039991580386</v>
      </c>
      <c r="H525" s="48">
        <f>IF(D525=1,VLOOKUP(B525,Uvazky!B:G,6,0),
IF(D525=2,VLOOKUP(B525,Uvazky!B:H,7,0),
IF(D525=3,VLOOKUP(B525,Uvazky!B:I,8,0),
"Nezdrav_Personal_Alebo_Nerelevant")))</f>
        <v>0.5</v>
      </c>
      <c r="I525">
        <f>VLOOKUP(B525,Uvazky!B:E,4,0)</f>
        <v>9</v>
      </c>
      <c r="J525" t="s">
        <v>88</v>
      </c>
      <c r="K525" t="str">
        <f>VLOOKUP(B525,Uvazky!B:D,3,0)</f>
        <v>Kardiologická ambulancia</v>
      </c>
      <c r="L525" t="str">
        <f>VLOOKUP(B525,Uvazky!B:B,1,0)</f>
        <v>2-049-78</v>
      </c>
    </row>
    <row r="526" spans="1:12" x14ac:dyDescent="0.2">
      <c r="A526" t="s">
        <v>11</v>
      </c>
      <c r="B526" s="1" t="s">
        <v>193</v>
      </c>
      <c r="C526" s="2">
        <v>434.79282281101217</v>
      </c>
      <c r="D526">
        <v>1</v>
      </c>
      <c r="E526" t="str">
        <f t="shared" si="24"/>
        <v>049</v>
      </c>
      <c r="F526" t="str">
        <f t="shared" si="25"/>
        <v>2-049-78_1</v>
      </c>
      <c r="G526" s="2">
        <f t="shared" si="26"/>
        <v>434.79282281101217</v>
      </c>
      <c r="H526" s="48">
        <f>IF(D526=1,VLOOKUP(B526,Uvazky!B:G,6,0),
IF(D526=2,VLOOKUP(B526,Uvazky!B:H,7,0),
IF(D526=3,VLOOKUP(B526,Uvazky!B:I,8,0),
"Nezdrav_Personal_Alebo_Nerelevant")))</f>
        <v>4</v>
      </c>
      <c r="I526">
        <f>VLOOKUP(B526,Uvazky!B:E,4,0)</f>
        <v>9</v>
      </c>
      <c r="J526" t="s">
        <v>88</v>
      </c>
      <c r="K526" t="str">
        <f>VLOOKUP(B526,Uvazky!B:D,3,0)</f>
        <v>Kardiologická ambulancia</v>
      </c>
      <c r="L526" t="str">
        <f>VLOOKUP(B526,Uvazky!B:B,1,0)</f>
        <v>2-049-78</v>
      </c>
    </row>
    <row r="527" spans="1:12" x14ac:dyDescent="0.2">
      <c r="A527" t="s">
        <v>12</v>
      </c>
      <c r="B527" s="1" t="s">
        <v>193</v>
      </c>
      <c r="C527" s="2">
        <v>0.14444189951946432</v>
      </c>
      <c r="D527">
        <v>3</v>
      </c>
      <c r="E527" t="str">
        <f t="shared" si="24"/>
        <v>049</v>
      </c>
      <c r="F527" t="str">
        <f t="shared" si="25"/>
        <v>2-049-78_3</v>
      </c>
      <c r="G527" s="2">
        <f t="shared" si="26"/>
        <v>0.14444189951946432</v>
      </c>
      <c r="H527" s="48">
        <f>IF(D527=1,VLOOKUP(B527,Uvazky!B:G,6,0),
IF(D527=2,VLOOKUP(B527,Uvazky!B:H,7,0),
IF(D527=3,VLOOKUP(B527,Uvazky!B:I,8,0),
"Nezdrav_Personal_Alebo_Nerelevant")))</f>
        <v>0.25</v>
      </c>
      <c r="I527">
        <f>VLOOKUP(B527,Uvazky!B:E,4,0)</f>
        <v>9</v>
      </c>
      <c r="J527" t="s">
        <v>88</v>
      </c>
      <c r="K527" t="str">
        <f>VLOOKUP(B527,Uvazky!B:D,3,0)</f>
        <v>Kardiologická ambulancia</v>
      </c>
      <c r="L527" t="str">
        <f>VLOOKUP(B527,Uvazky!B:B,1,0)</f>
        <v>2-049-78</v>
      </c>
    </row>
    <row r="528" spans="1:12" x14ac:dyDescent="0.2">
      <c r="A528" t="s">
        <v>13</v>
      </c>
      <c r="B528" s="1" t="s">
        <v>193</v>
      </c>
      <c r="C528" s="2">
        <v>139.53395162862554</v>
      </c>
      <c r="D528">
        <v>2</v>
      </c>
      <c r="E528" t="str">
        <f t="shared" si="24"/>
        <v>049</v>
      </c>
      <c r="F528" t="str">
        <f t="shared" si="25"/>
        <v>2-049-78_2</v>
      </c>
      <c r="G528" s="2">
        <f t="shared" si="26"/>
        <v>139.53395162862554</v>
      </c>
      <c r="H528" s="48">
        <f>IF(D528=1,VLOOKUP(B528,Uvazky!B:G,6,0),
IF(D528=2,VLOOKUP(B528,Uvazky!B:H,7,0),
IF(D528=3,VLOOKUP(B528,Uvazky!B:I,8,0),
"Nezdrav_Personal_Alebo_Nerelevant")))</f>
        <v>0.5</v>
      </c>
      <c r="I528">
        <f>VLOOKUP(B528,Uvazky!B:E,4,0)</f>
        <v>9</v>
      </c>
      <c r="J528" t="s">
        <v>88</v>
      </c>
      <c r="K528" t="str">
        <f>VLOOKUP(B528,Uvazky!B:D,3,0)</f>
        <v>Kardiologická ambulancia</v>
      </c>
      <c r="L528" t="str">
        <f>VLOOKUP(B528,Uvazky!B:B,1,0)</f>
        <v>2-049-78</v>
      </c>
    </row>
    <row r="529" spans="1:12" x14ac:dyDescent="0.2">
      <c r="A529" t="s">
        <v>14</v>
      </c>
      <c r="B529" s="1" t="s">
        <v>193</v>
      </c>
      <c r="C529" s="2">
        <v>9789.7506818356669</v>
      </c>
      <c r="D529">
        <v>1</v>
      </c>
      <c r="E529" t="str">
        <f t="shared" si="24"/>
        <v>049</v>
      </c>
      <c r="F529" t="str">
        <f t="shared" si="25"/>
        <v>2-049-78_1</v>
      </c>
      <c r="G529" s="2">
        <f t="shared" si="26"/>
        <v>9789.7506818356669</v>
      </c>
      <c r="H529" s="48">
        <f>IF(D529=1,VLOOKUP(B529,Uvazky!B:G,6,0),
IF(D529=2,VLOOKUP(B529,Uvazky!B:H,7,0),
IF(D529=3,VLOOKUP(B529,Uvazky!B:I,8,0),
"Nezdrav_Personal_Alebo_Nerelevant")))</f>
        <v>4</v>
      </c>
      <c r="I529">
        <f>VLOOKUP(B529,Uvazky!B:E,4,0)</f>
        <v>9</v>
      </c>
      <c r="J529" t="s">
        <v>88</v>
      </c>
      <c r="K529" t="str">
        <f>VLOOKUP(B529,Uvazky!B:D,3,0)</f>
        <v>Kardiologická ambulancia</v>
      </c>
      <c r="L529" t="str">
        <f>VLOOKUP(B529,Uvazky!B:B,1,0)</f>
        <v>2-049-78</v>
      </c>
    </row>
    <row r="530" spans="1:12" x14ac:dyDescent="0.2">
      <c r="A530" t="s">
        <v>15</v>
      </c>
      <c r="B530" s="1" t="s">
        <v>193</v>
      </c>
      <c r="C530" s="2">
        <v>3.537573692783984</v>
      </c>
      <c r="D530">
        <v>3</v>
      </c>
      <c r="E530" t="str">
        <f t="shared" si="24"/>
        <v>049</v>
      </c>
      <c r="F530" t="str">
        <f t="shared" si="25"/>
        <v>2-049-78_3</v>
      </c>
      <c r="G530" s="2">
        <f t="shared" si="26"/>
        <v>3.537573692783984</v>
      </c>
      <c r="H530" s="48">
        <f>IF(D530=1,VLOOKUP(B530,Uvazky!B:G,6,0),
IF(D530=2,VLOOKUP(B530,Uvazky!B:H,7,0),
IF(D530=3,VLOOKUP(B530,Uvazky!B:I,8,0),
"Nezdrav_Personal_Alebo_Nerelevant")))</f>
        <v>0.25</v>
      </c>
      <c r="I530">
        <f>VLOOKUP(B530,Uvazky!B:E,4,0)</f>
        <v>9</v>
      </c>
      <c r="J530" t="s">
        <v>88</v>
      </c>
      <c r="K530" t="str">
        <f>VLOOKUP(B530,Uvazky!B:D,3,0)</f>
        <v>Kardiologická ambulancia</v>
      </c>
      <c r="L530" t="str">
        <f>VLOOKUP(B530,Uvazky!B:B,1,0)</f>
        <v>2-049-78</v>
      </c>
    </row>
    <row r="531" spans="1:12" x14ac:dyDescent="0.2">
      <c r="A531" t="s">
        <v>16</v>
      </c>
      <c r="B531" s="1" t="s">
        <v>193</v>
      </c>
      <c r="C531" s="2">
        <v>134.08194305500834</v>
      </c>
      <c r="D531">
        <v>2</v>
      </c>
      <c r="E531" t="str">
        <f t="shared" si="24"/>
        <v>049</v>
      </c>
      <c r="F531" t="str">
        <f t="shared" si="25"/>
        <v>2-049-78_2</v>
      </c>
      <c r="G531" s="2">
        <f t="shared" si="26"/>
        <v>134.08194305500834</v>
      </c>
      <c r="H531" s="48">
        <f>IF(D531=1,VLOOKUP(B531,Uvazky!B:G,6,0),
IF(D531=2,VLOOKUP(B531,Uvazky!B:H,7,0),
IF(D531=3,VLOOKUP(B531,Uvazky!B:I,8,0),
"Nezdrav_Personal_Alebo_Nerelevant")))</f>
        <v>0.5</v>
      </c>
      <c r="I531">
        <f>VLOOKUP(B531,Uvazky!B:E,4,0)</f>
        <v>9</v>
      </c>
      <c r="J531" t="s">
        <v>88</v>
      </c>
      <c r="K531" t="str">
        <f>VLOOKUP(B531,Uvazky!B:D,3,0)</f>
        <v>Kardiologická ambulancia</v>
      </c>
      <c r="L531" t="str">
        <f>VLOOKUP(B531,Uvazky!B:B,1,0)</f>
        <v>2-049-78</v>
      </c>
    </row>
    <row r="532" spans="1:12" x14ac:dyDescent="0.2">
      <c r="A532" t="s">
        <v>17</v>
      </c>
      <c r="B532" s="1" t="s">
        <v>193</v>
      </c>
      <c r="C532" s="2">
        <v>284.44252305318929</v>
      </c>
      <c r="D532">
        <v>1</v>
      </c>
      <c r="E532" t="str">
        <f t="shared" si="24"/>
        <v>049</v>
      </c>
      <c r="F532" t="str">
        <f t="shared" si="25"/>
        <v>2-049-78_1</v>
      </c>
      <c r="G532" s="2">
        <f t="shared" si="26"/>
        <v>284.44252305318929</v>
      </c>
      <c r="H532" s="48">
        <f>IF(D532=1,VLOOKUP(B532,Uvazky!B:G,6,0),
IF(D532=2,VLOOKUP(B532,Uvazky!B:H,7,0),
IF(D532=3,VLOOKUP(B532,Uvazky!B:I,8,0),
"Nezdrav_Personal_Alebo_Nerelevant")))</f>
        <v>4</v>
      </c>
      <c r="I532">
        <f>VLOOKUP(B532,Uvazky!B:E,4,0)</f>
        <v>9</v>
      </c>
      <c r="J532" t="s">
        <v>88</v>
      </c>
      <c r="K532" t="str">
        <f>VLOOKUP(B532,Uvazky!B:D,3,0)</f>
        <v>Kardiologická ambulancia</v>
      </c>
      <c r="L532" t="str">
        <f>VLOOKUP(B532,Uvazky!B:B,1,0)</f>
        <v>2-049-78</v>
      </c>
    </row>
    <row r="533" spans="1:12" x14ac:dyDescent="0.2">
      <c r="A533" t="s">
        <v>18</v>
      </c>
      <c r="B533" s="1" t="s">
        <v>193</v>
      </c>
      <c r="C533" s="2">
        <v>0.14543741166546814</v>
      </c>
      <c r="D533">
        <v>3</v>
      </c>
      <c r="E533" t="str">
        <f t="shared" si="24"/>
        <v>049</v>
      </c>
      <c r="F533" t="str">
        <f t="shared" si="25"/>
        <v>2-049-78_3</v>
      </c>
      <c r="G533" s="2">
        <f t="shared" si="26"/>
        <v>0.14543741166546814</v>
      </c>
      <c r="H533" s="48">
        <f>IF(D533=1,VLOOKUP(B533,Uvazky!B:G,6,0),
IF(D533=2,VLOOKUP(B533,Uvazky!B:H,7,0),
IF(D533=3,VLOOKUP(B533,Uvazky!B:I,8,0),
"Nezdrav_Personal_Alebo_Nerelevant")))</f>
        <v>0.25</v>
      </c>
      <c r="I533">
        <f>VLOOKUP(B533,Uvazky!B:E,4,0)</f>
        <v>9</v>
      </c>
      <c r="J533" t="s">
        <v>88</v>
      </c>
      <c r="K533" t="str">
        <f>VLOOKUP(B533,Uvazky!B:D,3,0)</f>
        <v>Kardiologická ambulancia</v>
      </c>
      <c r="L533" t="str">
        <f>VLOOKUP(B533,Uvazky!B:B,1,0)</f>
        <v>2-049-78</v>
      </c>
    </row>
    <row r="534" spans="1:12" x14ac:dyDescent="0.2">
      <c r="A534" t="s">
        <v>19</v>
      </c>
      <c r="B534" s="1" t="s">
        <v>193</v>
      </c>
      <c r="C534" s="2">
        <v>2.4797250547582088</v>
      </c>
      <c r="D534">
        <v>2</v>
      </c>
      <c r="E534" t="str">
        <f t="shared" si="24"/>
        <v>049</v>
      </c>
      <c r="F534" t="str">
        <f t="shared" si="25"/>
        <v>2-049-78_2</v>
      </c>
      <c r="G534" s="2">
        <f t="shared" si="26"/>
        <v>2.4797250547582088</v>
      </c>
      <c r="H534" s="48">
        <f>IF(D534=1,VLOOKUP(B534,Uvazky!B:G,6,0),
IF(D534=2,VLOOKUP(B534,Uvazky!B:H,7,0),
IF(D534=3,VLOOKUP(B534,Uvazky!B:I,8,0),
"Nezdrav_Personal_Alebo_Nerelevant")))</f>
        <v>0.5</v>
      </c>
      <c r="I534">
        <f>VLOOKUP(B534,Uvazky!B:E,4,0)</f>
        <v>9</v>
      </c>
      <c r="J534" t="s">
        <v>88</v>
      </c>
      <c r="K534" t="str">
        <f>VLOOKUP(B534,Uvazky!B:D,3,0)</f>
        <v>Kardiologická ambulancia</v>
      </c>
      <c r="L534" t="str">
        <f>VLOOKUP(B534,Uvazky!B:B,1,0)</f>
        <v>2-049-78</v>
      </c>
    </row>
    <row r="535" spans="1:12" x14ac:dyDescent="0.2">
      <c r="A535" t="s">
        <v>20</v>
      </c>
      <c r="B535" s="1" t="s">
        <v>193</v>
      </c>
      <c r="C535" s="2">
        <v>1809.9764818292042</v>
      </c>
      <c r="D535">
        <v>1</v>
      </c>
      <c r="E535" t="str">
        <f t="shared" si="24"/>
        <v>049</v>
      </c>
      <c r="F535" t="str">
        <f t="shared" si="25"/>
        <v>2-049-78_1</v>
      </c>
      <c r="G535" s="2">
        <f t="shared" si="26"/>
        <v>1809.9764818292042</v>
      </c>
      <c r="H535" s="48">
        <f>IF(D535=1,VLOOKUP(B535,Uvazky!B:G,6,0),
IF(D535=2,VLOOKUP(B535,Uvazky!B:H,7,0),
IF(D535=3,VLOOKUP(B535,Uvazky!B:I,8,0),
"Nezdrav_Personal_Alebo_Nerelevant")))</f>
        <v>4</v>
      </c>
      <c r="I535">
        <f>VLOOKUP(B535,Uvazky!B:E,4,0)</f>
        <v>9</v>
      </c>
      <c r="J535" t="s">
        <v>88</v>
      </c>
      <c r="K535" t="str">
        <f>VLOOKUP(B535,Uvazky!B:D,3,0)</f>
        <v>Kardiologická ambulancia</v>
      </c>
      <c r="L535" t="str">
        <f>VLOOKUP(B535,Uvazky!B:B,1,0)</f>
        <v>2-049-78</v>
      </c>
    </row>
    <row r="536" spans="1:12" x14ac:dyDescent="0.2">
      <c r="A536" t="s">
        <v>21</v>
      </c>
      <c r="B536" s="1" t="s">
        <v>193</v>
      </c>
      <c r="C536" s="2">
        <v>0.68295378649541949</v>
      </c>
      <c r="D536">
        <v>3</v>
      </c>
      <c r="E536" t="str">
        <f t="shared" si="24"/>
        <v>049</v>
      </c>
      <c r="F536" t="str">
        <f t="shared" si="25"/>
        <v>2-049-78_3</v>
      </c>
      <c r="G536" s="2">
        <f t="shared" si="26"/>
        <v>0.68295378649541949</v>
      </c>
      <c r="H536" s="48">
        <f>IF(D536=1,VLOOKUP(B536,Uvazky!B:G,6,0),
IF(D536=2,VLOOKUP(B536,Uvazky!B:H,7,0),
IF(D536=3,VLOOKUP(B536,Uvazky!B:I,8,0),
"Nezdrav_Personal_Alebo_Nerelevant")))</f>
        <v>0.25</v>
      </c>
      <c r="I536">
        <f>VLOOKUP(B536,Uvazky!B:E,4,0)</f>
        <v>9</v>
      </c>
      <c r="J536" t="s">
        <v>88</v>
      </c>
      <c r="K536" t="str">
        <f>VLOOKUP(B536,Uvazky!B:D,3,0)</f>
        <v>Kardiologická ambulancia</v>
      </c>
      <c r="L536" t="str">
        <f>VLOOKUP(B536,Uvazky!B:B,1,0)</f>
        <v>2-049-78</v>
      </c>
    </row>
    <row r="537" spans="1:12" x14ac:dyDescent="0.2">
      <c r="A537" t="s">
        <v>22</v>
      </c>
      <c r="B537" s="1" t="s">
        <v>193</v>
      </c>
      <c r="C537" s="2">
        <v>213.96976438745313</v>
      </c>
      <c r="D537">
        <v>2</v>
      </c>
      <c r="E537" t="str">
        <f t="shared" si="24"/>
        <v>049</v>
      </c>
      <c r="F537" t="str">
        <f t="shared" si="25"/>
        <v>2-049-78_2</v>
      </c>
      <c r="G537" s="2">
        <f t="shared" si="26"/>
        <v>213.96976438745313</v>
      </c>
      <c r="H537" s="48">
        <f>IF(D537=1,VLOOKUP(B537,Uvazky!B:G,6,0),
IF(D537=2,VLOOKUP(B537,Uvazky!B:H,7,0),
IF(D537=3,VLOOKUP(B537,Uvazky!B:I,8,0),
"Nezdrav_Personal_Alebo_Nerelevant")))</f>
        <v>0.5</v>
      </c>
      <c r="I537">
        <f>VLOOKUP(B537,Uvazky!B:E,4,0)</f>
        <v>9</v>
      </c>
      <c r="J537" t="s">
        <v>88</v>
      </c>
      <c r="K537" t="str">
        <f>VLOOKUP(B537,Uvazky!B:D,3,0)</f>
        <v>Kardiologická ambulancia</v>
      </c>
      <c r="L537" t="str">
        <f>VLOOKUP(B537,Uvazky!B:B,1,0)</f>
        <v>2-049-78</v>
      </c>
    </row>
    <row r="538" spans="1:12" x14ac:dyDescent="0.2">
      <c r="A538" t="s">
        <v>23</v>
      </c>
      <c r="B538" s="1" t="s">
        <v>193</v>
      </c>
      <c r="C538" s="2">
        <v>272.81035117016626</v>
      </c>
      <c r="D538">
        <v>1</v>
      </c>
      <c r="E538" t="str">
        <f t="shared" si="24"/>
        <v>049</v>
      </c>
      <c r="F538" t="str">
        <f t="shared" si="25"/>
        <v>2-049-78_1</v>
      </c>
      <c r="G538" s="2">
        <f t="shared" si="26"/>
        <v>272.81035117016626</v>
      </c>
      <c r="H538" s="48">
        <f>IF(D538=1,VLOOKUP(B538,Uvazky!B:G,6,0),
IF(D538=2,VLOOKUP(B538,Uvazky!B:H,7,0),
IF(D538=3,VLOOKUP(B538,Uvazky!B:I,8,0),
"Nezdrav_Personal_Alebo_Nerelevant")))</f>
        <v>4</v>
      </c>
      <c r="I538">
        <f>VLOOKUP(B538,Uvazky!B:E,4,0)</f>
        <v>9</v>
      </c>
      <c r="J538" t="s">
        <v>88</v>
      </c>
      <c r="K538" t="str">
        <f>VLOOKUP(B538,Uvazky!B:D,3,0)</f>
        <v>Kardiologická ambulancia</v>
      </c>
      <c r="L538" t="str">
        <f>VLOOKUP(B538,Uvazky!B:B,1,0)</f>
        <v>2-049-78</v>
      </c>
    </row>
    <row r="539" spans="1:12" x14ac:dyDescent="0.2">
      <c r="A539" t="s">
        <v>24</v>
      </c>
      <c r="B539" s="1" t="s">
        <v>193</v>
      </c>
      <c r="C539" s="2">
        <v>6.6668868503966472E-2</v>
      </c>
      <c r="D539">
        <v>3</v>
      </c>
      <c r="E539" t="str">
        <f t="shared" si="24"/>
        <v>049</v>
      </c>
      <c r="F539" t="str">
        <f t="shared" si="25"/>
        <v>2-049-78_3</v>
      </c>
      <c r="G539" s="2">
        <f t="shared" si="26"/>
        <v>6.6668868503966472E-2</v>
      </c>
      <c r="H539" s="48">
        <f>IF(D539=1,VLOOKUP(B539,Uvazky!B:G,6,0),
IF(D539=2,VLOOKUP(B539,Uvazky!B:H,7,0),
IF(D539=3,VLOOKUP(B539,Uvazky!B:I,8,0),
"Nezdrav_Personal_Alebo_Nerelevant")))</f>
        <v>0.25</v>
      </c>
      <c r="I539">
        <f>VLOOKUP(B539,Uvazky!B:E,4,0)</f>
        <v>9</v>
      </c>
      <c r="J539" t="s">
        <v>88</v>
      </c>
      <c r="K539" t="str">
        <f>VLOOKUP(B539,Uvazky!B:D,3,0)</f>
        <v>Kardiologická ambulancia</v>
      </c>
      <c r="L539" t="str">
        <f>VLOOKUP(B539,Uvazky!B:B,1,0)</f>
        <v>2-049-78</v>
      </c>
    </row>
    <row r="540" spans="1:12" x14ac:dyDescent="0.2">
      <c r="A540" t="s">
        <v>25</v>
      </c>
      <c r="B540" s="1" t="s">
        <v>193</v>
      </c>
      <c r="C540" s="2">
        <v>91.546977879517684</v>
      </c>
      <c r="D540">
        <v>2</v>
      </c>
      <c r="E540" t="str">
        <f t="shared" si="24"/>
        <v>049</v>
      </c>
      <c r="F540" t="str">
        <f t="shared" si="25"/>
        <v>2-049-78_2</v>
      </c>
      <c r="G540" s="2">
        <f t="shared" si="26"/>
        <v>91.546977879517684</v>
      </c>
      <c r="H540" s="48">
        <f>IF(D540=1,VLOOKUP(B540,Uvazky!B:G,6,0),
IF(D540=2,VLOOKUP(B540,Uvazky!B:H,7,0),
IF(D540=3,VLOOKUP(B540,Uvazky!B:I,8,0),
"Nezdrav_Personal_Alebo_Nerelevant")))</f>
        <v>0.5</v>
      </c>
      <c r="I540">
        <f>VLOOKUP(B540,Uvazky!B:E,4,0)</f>
        <v>9</v>
      </c>
      <c r="J540" t="s">
        <v>88</v>
      </c>
      <c r="K540" t="str">
        <f>VLOOKUP(B540,Uvazky!B:D,3,0)</f>
        <v>Kardiologická ambulancia</v>
      </c>
      <c r="L540" t="str">
        <f>VLOOKUP(B540,Uvazky!B:B,1,0)</f>
        <v>2-049-78</v>
      </c>
    </row>
    <row r="541" spans="1:12" x14ac:dyDescent="0.2">
      <c r="A541" t="s">
        <v>26</v>
      </c>
      <c r="B541" s="1" t="s">
        <v>193</v>
      </c>
      <c r="C541" s="2">
        <v>2923.2587884280938</v>
      </c>
      <c r="D541">
        <v>1</v>
      </c>
      <c r="E541" t="str">
        <f t="shared" si="24"/>
        <v>049</v>
      </c>
      <c r="F541" t="str">
        <f t="shared" si="25"/>
        <v>2-049-78_1</v>
      </c>
      <c r="G541" s="2">
        <f t="shared" si="26"/>
        <v>2923.2587884280938</v>
      </c>
      <c r="H541" s="48">
        <f>IF(D541=1,VLOOKUP(B541,Uvazky!B:G,6,0),
IF(D541=2,VLOOKUP(B541,Uvazky!B:H,7,0),
IF(D541=3,VLOOKUP(B541,Uvazky!B:I,8,0),
"Nezdrav_Personal_Alebo_Nerelevant")))</f>
        <v>4</v>
      </c>
      <c r="I541">
        <f>VLOOKUP(B541,Uvazky!B:E,4,0)</f>
        <v>9</v>
      </c>
      <c r="J541" t="s">
        <v>88</v>
      </c>
      <c r="K541" t="str">
        <f>VLOOKUP(B541,Uvazky!B:D,3,0)</f>
        <v>Kardiologická ambulancia</v>
      </c>
      <c r="L541" t="str">
        <f>VLOOKUP(B541,Uvazky!B:B,1,0)</f>
        <v>2-049-78</v>
      </c>
    </row>
    <row r="542" spans="1:12" x14ac:dyDescent="0.2">
      <c r="A542" t="s">
        <v>27</v>
      </c>
      <c r="B542" s="1" t="s">
        <v>193</v>
      </c>
      <c r="C542" s="2">
        <v>1.5772038763294194</v>
      </c>
      <c r="D542">
        <v>3</v>
      </c>
      <c r="E542" t="str">
        <f t="shared" si="24"/>
        <v>049</v>
      </c>
      <c r="F542" t="str">
        <f t="shared" si="25"/>
        <v>2-049-78_3</v>
      </c>
      <c r="G542" s="2">
        <f t="shared" si="26"/>
        <v>1.5772038763294194</v>
      </c>
      <c r="H542" s="48">
        <f>IF(D542=1,VLOOKUP(B542,Uvazky!B:G,6,0),
IF(D542=2,VLOOKUP(B542,Uvazky!B:H,7,0),
IF(D542=3,VLOOKUP(B542,Uvazky!B:I,8,0),
"Nezdrav_Personal_Alebo_Nerelevant")))</f>
        <v>0.25</v>
      </c>
      <c r="I542">
        <f>VLOOKUP(B542,Uvazky!B:E,4,0)</f>
        <v>9</v>
      </c>
      <c r="J542" t="s">
        <v>88</v>
      </c>
      <c r="K542" t="str">
        <f>VLOOKUP(B542,Uvazky!B:D,3,0)</f>
        <v>Kardiologická ambulancia</v>
      </c>
      <c r="L542" t="str">
        <f>VLOOKUP(B542,Uvazky!B:B,1,0)</f>
        <v>2-049-78</v>
      </c>
    </row>
    <row r="543" spans="1:12" x14ac:dyDescent="0.2">
      <c r="A543" t="s">
        <v>28</v>
      </c>
      <c r="B543" s="1" t="s">
        <v>193</v>
      </c>
      <c r="C543" s="2">
        <v>1100.3161356360783</v>
      </c>
      <c r="D543">
        <v>2</v>
      </c>
      <c r="E543" t="str">
        <f t="shared" si="24"/>
        <v>049</v>
      </c>
      <c r="F543" t="str">
        <f t="shared" si="25"/>
        <v>2-049-78_2</v>
      </c>
      <c r="G543" s="2">
        <f t="shared" si="26"/>
        <v>1100.3161356360783</v>
      </c>
      <c r="H543" s="48">
        <f>IF(D543=1,VLOOKUP(B543,Uvazky!B:G,6,0),
IF(D543=2,VLOOKUP(B543,Uvazky!B:H,7,0),
IF(D543=3,VLOOKUP(B543,Uvazky!B:I,8,0),
"Nezdrav_Personal_Alebo_Nerelevant")))</f>
        <v>0.5</v>
      </c>
      <c r="I543">
        <f>VLOOKUP(B543,Uvazky!B:E,4,0)</f>
        <v>9</v>
      </c>
      <c r="J543" t="s">
        <v>88</v>
      </c>
      <c r="K543" t="str">
        <f>VLOOKUP(B543,Uvazky!B:D,3,0)</f>
        <v>Kardiologická ambulancia</v>
      </c>
      <c r="L543" t="str">
        <f>VLOOKUP(B543,Uvazky!B:B,1,0)</f>
        <v>2-049-78</v>
      </c>
    </row>
    <row r="544" spans="1:12" x14ac:dyDescent="0.2">
      <c r="A544" t="s">
        <v>29</v>
      </c>
      <c r="B544" s="1" t="s">
        <v>193</v>
      </c>
      <c r="C544" s="2">
        <v>36.885170691130426</v>
      </c>
      <c r="D544">
        <v>1</v>
      </c>
      <c r="E544" t="str">
        <f t="shared" si="24"/>
        <v>049</v>
      </c>
      <c r="F544" t="str">
        <f t="shared" si="25"/>
        <v>2-049-78_1</v>
      </c>
      <c r="G544" s="2">
        <f t="shared" si="26"/>
        <v>36.885170691130426</v>
      </c>
      <c r="H544" s="48">
        <f>IF(D544=1,VLOOKUP(B544,Uvazky!B:G,6,0),
IF(D544=2,VLOOKUP(B544,Uvazky!B:H,7,0),
IF(D544=3,VLOOKUP(B544,Uvazky!B:I,8,0),
"Nezdrav_Personal_Alebo_Nerelevant")))</f>
        <v>4</v>
      </c>
      <c r="I544">
        <f>VLOOKUP(B544,Uvazky!B:E,4,0)</f>
        <v>9</v>
      </c>
      <c r="J544" t="s">
        <v>88</v>
      </c>
      <c r="K544" t="str">
        <f>VLOOKUP(B544,Uvazky!B:D,3,0)</f>
        <v>Kardiologická ambulancia</v>
      </c>
      <c r="L544" t="str">
        <f>VLOOKUP(B544,Uvazky!B:B,1,0)</f>
        <v>2-049-78</v>
      </c>
    </row>
    <row r="545" spans="1:12" x14ac:dyDescent="0.2">
      <c r="A545" t="s">
        <v>30</v>
      </c>
      <c r="B545" s="1" t="s">
        <v>193</v>
      </c>
      <c r="C545" s="2">
        <v>3.6390036950788754E-2</v>
      </c>
      <c r="D545">
        <v>3</v>
      </c>
      <c r="E545" t="str">
        <f t="shared" si="24"/>
        <v>049</v>
      </c>
      <c r="F545" t="str">
        <f t="shared" si="25"/>
        <v>2-049-78_3</v>
      </c>
      <c r="G545" s="2">
        <f t="shared" si="26"/>
        <v>3.6390036950788754E-2</v>
      </c>
      <c r="H545" s="48">
        <f>IF(D545=1,VLOOKUP(B545,Uvazky!B:G,6,0),
IF(D545=2,VLOOKUP(B545,Uvazky!B:H,7,0),
IF(D545=3,VLOOKUP(B545,Uvazky!B:I,8,0),
"Nezdrav_Personal_Alebo_Nerelevant")))</f>
        <v>0.25</v>
      </c>
      <c r="I545">
        <f>VLOOKUP(B545,Uvazky!B:E,4,0)</f>
        <v>9</v>
      </c>
      <c r="J545" t="s">
        <v>88</v>
      </c>
      <c r="K545" t="str">
        <f>VLOOKUP(B545,Uvazky!B:D,3,0)</f>
        <v>Kardiologická ambulancia</v>
      </c>
      <c r="L545" t="str">
        <f>VLOOKUP(B545,Uvazky!B:B,1,0)</f>
        <v>2-049-78</v>
      </c>
    </row>
    <row r="546" spans="1:12" x14ac:dyDescent="0.2">
      <c r="A546" t="s">
        <v>31</v>
      </c>
      <c r="B546" s="1" t="s">
        <v>193</v>
      </c>
      <c r="C546" s="2">
        <v>25.786262013622991</v>
      </c>
      <c r="D546">
        <v>2</v>
      </c>
      <c r="E546" t="str">
        <f t="shared" si="24"/>
        <v>049</v>
      </c>
      <c r="F546" t="str">
        <f t="shared" si="25"/>
        <v>2-049-78_2</v>
      </c>
      <c r="G546" s="2">
        <f t="shared" si="26"/>
        <v>25.786262013622991</v>
      </c>
      <c r="H546" s="48">
        <f>IF(D546=1,VLOOKUP(B546,Uvazky!B:G,6,0),
IF(D546=2,VLOOKUP(B546,Uvazky!B:H,7,0),
IF(D546=3,VLOOKUP(B546,Uvazky!B:I,8,0),
"Nezdrav_Personal_Alebo_Nerelevant")))</f>
        <v>0.5</v>
      </c>
      <c r="I546">
        <f>VLOOKUP(B546,Uvazky!B:E,4,0)</f>
        <v>9</v>
      </c>
      <c r="J546" t="s">
        <v>88</v>
      </c>
      <c r="K546" t="str">
        <f>VLOOKUP(B546,Uvazky!B:D,3,0)</f>
        <v>Kardiologická ambulancia</v>
      </c>
      <c r="L546" t="str">
        <f>VLOOKUP(B546,Uvazky!B:B,1,0)</f>
        <v>2-049-78</v>
      </c>
    </row>
    <row r="547" spans="1:12" x14ac:dyDescent="0.2">
      <c r="A547" t="s">
        <v>32</v>
      </c>
      <c r="B547" s="1" t="s">
        <v>193</v>
      </c>
      <c r="C547" s="2">
        <v>167.94892074968951</v>
      </c>
      <c r="D547">
        <v>1</v>
      </c>
      <c r="E547" t="str">
        <f t="shared" si="24"/>
        <v>049</v>
      </c>
      <c r="F547" t="str">
        <f t="shared" si="25"/>
        <v>2-049-78_1</v>
      </c>
      <c r="G547" s="2">
        <f t="shared" si="26"/>
        <v>167.94892074968951</v>
      </c>
      <c r="H547" s="48">
        <f>IF(D547=1,VLOOKUP(B547,Uvazky!B:G,6,0),
IF(D547=2,VLOOKUP(B547,Uvazky!B:H,7,0),
IF(D547=3,VLOOKUP(B547,Uvazky!B:I,8,0),
"Nezdrav_Personal_Alebo_Nerelevant")))</f>
        <v>4</v>
      </c>
      <c r="I547">
        <f>VLOOKUP(B547,Uvazky!B:E,4,0)</f>
        <v>9</v>
      </c>
      <c r="J547" t="s">
        <v>88</v>
      </c>
      <c r="K547" t="str">
        <f>VLOOKUP(B547,Uvazky!B:D,3,0)</f>
        <v>Kardiologická ambulancia</v>
      </c>
      <c r="L547" t="str">
        <f>VLOOKUP(B547,Uvazky!B:B,1,0)</f>
        <v>2-049-78</v>
      </c>
    </row>
    <row r="548" spans="1:12" x14ac:dyDescent="0.2">
      <c r="A548" t="s">
        <v>33</v>
      </c>
      <c r="B548" s="1" t="s">
        <v>193</v>
      </c>
      <c r="C548" s="2">
        <v>9.9234346907842585</v>
      </c>
      <c r="D548">
        <v>3</v>
      </c>
      <c r="E548" t="str">
        <f t="shared" si="24"/>
        <v>049</v>
      </c>
      <c r="F548" t="str">
        <f t="shared" si="25"/>
        <v>2-049-78_3</v>
      </c>
      <c r="G548" s="2">
        <f t="shared" si="26"/>
        <v>9.9234346907842585</v>
      </c>
      <c r="H548" s="48">
        <f>IF(D548=1,VLOOKUP(B548,Uvazky!B:G,6,0),
IF(D548=2,VLOOKUP(B548,Uvazky!B:H,7,0),
IF(D548=3,VLOOKUP(B548,Uvazky!B:I,8,0),
"Nezdrav_Personal_Alebo_Nerelevant")))</f>
        <v>0.25</v>
      </c>
      <c r="I548">
        <f>VLOOKUP(B548,Uvazky!B:E,4,0)</f>
        <v>9</v>
      </c>
      <c r="J548" t="s">
        <v>88</v>
      </c>
      <c r="K548" t="str">
        <f>VLOOKUP(B548,Uvazky!B:D,3,0)</f>
        <v>Kardiologická ambulancia</v>
      </c>
      <c r="L548" t="str">
        <f>VLOOKUP(B548,Uvazky!B:B,1,0)</f>
        <v>2-049-78</v>
      </c>
    </row>
    <row r="549" spans="1:12" x14ac:dyDescent="0.2">
      <c r="A549" t="s">
        <v>34</v>
      </c>
      <c r="B549" s="1" t="s">
        <v>193</v>
      </c>
      <c r="C549" s="2">
        <v>378.19242615155019</v>
      </c>
      <c r="D549">
        <v>2</v>
      </c>
      <c r="E549" t="str">
        <f t="shared" si="24"/>
        <v>049</v>
      </c>
      <c r="F549" t="str">
        <f t="shared" si="25"/>
        <v>2-049-78_2</v>
      </c>
      <c r="G549" s="2">
        <f t="shared" si="26"/>
        <v>378.19242615155019</v>
      </c>
      <c r="H549" s="48">
        <f>IF(D549=1,VLOOKUP(B549,Uvazky!B:G,6,0),
IF(D549=2,VLOOKUP(B549,Uvazky!B:H,7,0),
IF(D549=3,VLOOKUP(B549,Uvazky!B:I,8,0),
"Nezdrav_Personal_Alebo_Nerelevant")))</f>
        <v>0.5</v>
      </c>
      <c r="I549">
        <f>VLOOKUP(B549,Uvazky!B:E,4,0)</f>
        <v>9</v>
      </c>
      <c r="J549" t="s">
        <v>88</v>
      </c>
      <c r="K549" t="str">
        <f>VLOOKUP(B549,Uvazky!B:D,3,0)</f>
        <v>Kardiologická ambulancia</v>
      </c>
      <c r="L549" t="str">
        <f>VLOOKUP(B549,Uvazky!B:B,1,0)</f>
        <v>2-049-78</v>
      </c>
    </row>
    <row r="550" spans="1:12" x14ac:dyDescent="0.2">
      <c r="A550" t="s">
        <v>35</v>
      </c>
      <c r="B550" s="1" t="s">
        <v>193</v>
      </c>
      <c r="C550" s="2">
        <v>246.04704350705268</v>
      </c>
      <c r="D550">
        <v>1</v>
      </c>
      <c r="E550" t="str">
        <f t="shared" si="24"/>
        <v>049</v>
      </c>
      <c r="F550" t="str">
        <f t="shared" si="25"/>
        <v>2-049-78_1</v>
      </c>
      <c r="G550" s="2">
        <f t="shared" si="26"/>
        <v>246.04704350705268</v>
      </c>
      <c r="H550" s="48">
        <f>IF(D550=1,VLOOKUP(B550,Uvazky!B:G,6,0),
IF(D550=2,VLOOKUP(B550,Uvazky!B:H,7,0),
IF(D550=3,VLOOKUP(B550,Uvazky!B:I,8,0),
"Nezdrav_Personal_Alebo_Nerelevant")))</f>
        <v>4</v>
      </c>
      <c r="I550">
        <f>VLOOKUP(B550,Uvazky!B:E,4,0)</f>
        <v>9</v>
      </c>
      <c r="J550" t="s">
        <v>88</v>
      </c>
      <c r="K550" t="str">
        <f>VLOOKUP(B550,Uvazky!B:D,3,0)</f>
        <v>Kardiologická ambulancia</v>
      </c>
      <c r="L550" t="str">
        <f>VLOOKUP(B550,Uvazky!B:B,1,0)</f>
        <v>2-049-78</v>
      </c>
    </row>
    <row r="551" spans="1:12" x14ac:dyDescent="0.2">
      <c r="A551" t="s">
        <v>36</v>
      </c>
      <c r="B551" s="1" t="s">
        <v>193</v>
      </c>
      <c r="C551" s="2">
        <v>0.61669366197161102</v>
      </c>
      <c r="D551">
        <v>3</v>
      </c>
      <c r="E551" t="str">
        <f t="shared" si="24"/>
        <v>049</v>
      </c>
      <c r="F551" t="str">
        <f t="shared" si="25"/>
        <v>2-049-78_3</v>
      </c>
      <c r="G551" s="2">
        <f t="shared" si="26"/>
        <v>0.61669366197161102</v>
      </c>
      <c r="H551" s="48">
        <f>IF(D551=1,VLOOKUP(B551,Uvazky!B:G,6,0),
IF(D551=2,VLOOKUP(B551,Uvazky!B:H,7,0),
IF(D551=3,VLOOKUP(B551,Uvazky!B:I,8,0),
"Nezdrav_Personal_Alebo_Nerelevant")))</f>
        <v>0.25</v>
      </c>
      <c r="I551">
        <f>VLOOKUP(B551,Uvazky!B:E,4,0)</f>
        <v>9</v>
      </c>
      <c r="J551" t="s">
        <v>88</v>
      </c>
      <c r="K551" t="str">
        <f>VLOOKUP(B551,Uvazky!B:D,3,0)</f>
        <v>Kardiologická ambulancia</v>
      </c>
      <c r="L551" t="str">
        <f>VLOOKUP(B551,Uvazky!B:B,1,0)</f>
        <v>2-049-78</v>
      </c>
    </row>
    <row r="552" spans="1:12" x14ac:dyDescent="0.2">
      <c r="A552" t="s">
        <v>37</v>
      </c>
      <c r="B552" s="1" t="s">
        <v>193</v>
      </c>
      <c r="C552" s="2">
        <v>171.07510537542697</v>
      </c>
      <c r="D552">
        <v>2</v>
      </c>
      <c r="E552" t="str">
        <f t="shared" si="24"/>
        <v>049</v>
      </c>
      <c r="F552" t="str">
        <f t="shared" si="25"/>
        <v>2-049-78_2</v>
      </c>
      <c r="G552" s="2">
        <f t="shared" si="26"/>
        <v>171.07510537542697</v>
      </c>
      <c r="H552" s="48">
        <f>IF(D552=1,VLOOKUP(B552,Uvazky!B:G,6,0),
IF(D552=2,VLOOKUP(B552,Uvazky!B:H,7,0),
IF(D552=3,VLOOKUP(B552,Uvazky!B:I,8,0),
"Nezdrav_Personal_Alebo_Nerelevant")))</f>
        <v>0.5</v>
      </c>
      <c r="I552">
        <f>VLOOKUP(B552,Uvazky!B:E,4,0)</f>
        <v>9</v>
      </c>
      <c r="J552" t="s">
        <v>88</v>
      </c>
      <c r="K552" t="str">
        <f>VLOOKUP(B552,Uvazky!B:D,3,0)</f>
        <v>Kardiologická ambulancia</v>
      </c>
      <c r="L552" t="str">
        <f>VLOOKUP(B552,Uvazky!B:B,1,0)</f>
        <v>2-049-78</v>
      </c>
    </row>
    <row r="553" spans="1:12" x14ac:dyDescent="0.2">
      <c r="A553" t="s">
        <v>38</v>
      </c>
      <c r="B553" s="1" t="s">
        <v>193</v>
      </c>
      <c r="C553" s="2">
        <v>0.44024518267874407</v>
      </c>
      <c r="D553">
        <v>1</v>
      </c>
      <c r="E553" t="str">
        <f t="shared" si="24"/>
        <v>049</v>
      </c>
      <c r="F553" t="str">
        <f t="shared" si="25"/>
        <v>2-049-78_1</v>
      </c>
      <c r="G553" s="2">
        <f t="shared" si="26"/>
        <v>0.44024518267874407</v>
      </c>
      <c r="H553" s="48">
        <f>IF(D553=1,VLOOKUP(B553,Uvazky!B:G,6,0),
IF(D553=2,VLOOKUP(B553,Uvazky!B:H,7,0),
IF(D553=3,VLOOKUP(B553,Uvazky!B:I,8,0),
"Nezdrav_Personal_Alebo_Nerelevant")))</f>
        <v>4</v>
      </c>
      <c r="I553">
        <f>VLOOKUP(B553,Uvazky!B:E,4,0)</f>
        <v>9</v>
      </c>
      <c r="J553" t="s">
        <v>88</v>
      </c>
      <c r="K553" t="str">
        <f>VLOOKUP(B553,Uvazky!B:D,3,0)</f>
        <v>Kardiologická ambulancia</v>
      </c>
      <c r="L553" t="str">
        <f>VLOOKUP(B553,Uvazky!B:B,1,0)</f>
        <v>2-049-78</v>
      </c>
    </row>
    <row r="554" spans="1:12" x14ac:dyDescent="0.2">
      <c r="A554" t="s">
        <v>39</v>
      </c>
      <c r="B554" s="1" t="s">
        <v>193</v>
      </c>
      <c r="C554" s="2">
        <v>140.737394769437</v>
      </c>
      <c r="D554">
        <v>1</v>
      </c>
      <c r="E554" t="str">
        <f t="shared" si="24"/>
        <v>049</v>
      </c>
      <c r="F554" t="str">
        <f t="shared" si="25"/>
        <v>2-049-78_1</v>
      </c>
      <c r="G554" s="2">
        <f t="shared" si="26"/>
        <v>140.737394769437</v>
      </c>
      <c r="H554" s="48">
        <f>IF(D554=1,VLOOKUP(B554,Uvazky!B:G,6,0),
IF(D554=2,VLOOKUP(B554,Uvazky!B:H,7,0),
IF(D554=3,VLOOKUP(B554,Uvazky!B:I,8,0),
"Nezdrav_Personal_Alebo_Nerelevant")))</f>
        <v>4</v>
      </c>
      <c r="I554">
        <f>VLOOKUP(B554,Uvazky!B:E,4,0)</f>
        <v>9</v>
      </c>
      <c r="J554" t="s">
        <v>88</v>
      </c>
      <c r="K554" t="str">
        <f>VLOOKUP(B554,Uvazky!B:D,3,0)</f>
        <v>Kardiologická ambulancia</v>
      </c>
      <c r="L554" t="str">
        <f>VLOOKUP(B554,Uvazky!B:B,1,0)</f>
        <v>2-049-78</v>
      </c>
    </row>
    <row r="555" spans="1:12" x14ac:dyDescent="0.2">
      <c r="A555" t="s">
        <v>4</v>
      </c>
      <c r="B555" s="1" t="s">
        <v>276</v>
      </c>
      <c r="C555" s="2">
        <v>3659.3011950998107</v>
      </c>
      <c r="D555">
        <v>1</v>
      </c>
      <c r="E555" t="str">
        <f t="shared" si="24"/>
        <v>023</v>
      </c>
      <c r="F555" t="str">
        <f t="shared" si="25"/>
        <v>5-023-35_1</v>
      </c>
      <c r="G555" s="2">
        <f t="shared" si="26"/>
        <v>3659.3011950998107</v>
      </c>
      <c r="H555" s="48">
        <f>IF(D555=1,VLOOKUP(B555,Uvazky!B:G,6,0),
IF(D555=2,VLOOKUP(B555,Uvazky!B:H,7,0),
IF(D555=3,VLOOKUP(B555,Uvazky!B:I,8,0),
"Nezdrav_Personal_Alebo_Nerelevant")))</f>
        <v>0.1</v>
      </c>
      <c r="I555">
        <f>VLOOKUP(B555,Uvazky!B:E,4,0)</f>
        <v>7</v>
      </c>
      <c r="J555" t="s">
        <v>88</v>
      </c>
      <c r="K555" t="str">
        <f>VLOOKUP(B555,Uvazky!B:D,3,0)</f>
        <v>Rádiodiagnostické oddelenie 1</v>
      </c>
      <c r="L555" t="str">
        <f>VLOOKUP(B555,Uvazky!B:B,1,0)</f>
        <v>5-023-35</v>
      </c>
    </row>
    <row r="556" spans="1:12" x14ac:dyDescent="0.2">
      <c r="A556" t="s">
        <v>5</v>
      </c>
      <c r="B556" s="1" t="s">
        <v>276</v>
      </c>
      <c r="C556" s="2">
        <v>95425.058411521954</v>
      </c>
      <c r="D556">
        <v>1</v>
      </c>
      <c r="E556" t="str">
        <f t="shared" si="24"/>
        <v>023</v>
      </c>
      <c r="F556" t="str">
        <f t="shared" si="25"/>
        <v>5-023-35_1</v>
      </c>
      <c r="G556" s="2">
        <f t="shared" si="26"/>
        <v>95425.058411521954</v>
      </c>
      <c r="H556" s="48">
        <f>IF(D556=1,VLOOKUP(B556,Uvazky!B:G,6,0),
IF(D556=2,VLOOKUP(B556,Uvazky!B:H,7,0),
IF(D556=3,VLOOKUP(B556,Uvazky!B:I,8,0),
"Nezdrav_Personal_Alebo_Nerelevant")))</f>
        <v>0.1</v>
      </c>
      <c r="I556">
        <f>VLOOKUP(B556,Uvazky!B:E,4,0)</f>
        <v>7</v>
      </c>
      <c r="J556" t="s">
        <v>88</v>
      </c>
      <c r="K556" t="str">
        <f>VLOOKUP(B556,Uvazky!B:D,3,0)</f>
        <v>Rádiodiagnostické oddelenie 1</v>
      </c>
      <c r="L556" t="str">
        <f>VLOOKUP(B556,Uvazky!B:B,1,0)</f>
        <v>5-023-35</v>
      </c>
    </row>
    <row r="557" spans="1:12" x14ac:dyDescent="0.2">
      <c r="A557" t="s">
        <v>6</v>
      </c>
      <c r="B557" s="1" t="s">
        <v>276</v>
      </c>
      <c r="C557" s="2">
        <v>318978.34888618864</v>
      </c>
      <c r="D557">
        <v>3</v>
      </c>
      <c r="E557" t="str">
        <f t="shared" si="24"/>
        <v>023</v>
      </c>
      <c r="F557" t="str">
        <f t="shared" si="25"/>
        <v>5-023-35_3</v>
      </c>
      <c r="G557" s="2">
        <f t="shared" si="26"/>
        <v>318978.34888618864</v>
      </c>
      <c r="H557" s="48">
        <f>IF(D557=1,VLOOKUP(B557,Uvazky!B:G,6,0),
IF(D557=2,VLOOKUP(B557,Uvazky!B:H,7,0),
IF(D557=3,VLOOKUP(B557,Uvazky!B:I,8,0),
"Nezdrav_Personal_Alebo_Nerelevant")))</f>
        <v>0.1</v>
      </c>
      <c r="I557">
        <f>VLOOKUP(B557,Uvazky!B:E,4,0)</f>
        <v>7</v>
      </c>
      <c r="J557" t="s">
        <v>88</v>
      </c>
      <c r="K557" t="str">
        <f>VLOOKUP(B557,Uvazky!B:D,3,0)</f>
        <v>Rádiodiagnostické oddelenie 1</v>
      </c>
      <c r="L557" t="str">
        <f>VLOOKUP(B557,Uvazky!B:B,1,0)</f>
        <v>5-023-35</v>
      </c>
    </row>
    <row r="558" spans="1:12" x14ac:dyDescent="0.2">
      <c r="A558" t="s">
        <v>7</v>
      </c>
      <c r="B558" s="1" t="s">
        <v>276</v>
      </c>
      <c r="C558" s="2">
        <v>1949.9370885595358</v>
      </c>
      <c r="D558">
        <v>2</v>
      </c>
      <c r="E558" t="str">
        <f t="shared" si="24"/>
        <v>023</v>
      </c>
      <c r="F558" t="str">
        <f t="shared" si="25"/>
        <v>5-023-35_2</v>
      </c>
      <c r="G558" s="2">
        <f t="shared" si="26"/>
        <v>1949.9370885595358</v>
      </c>
      <c r="H558" s="48">
        <f>IF(D558=1,VLOOKUP(B558,Uvazky!B:G,6,0),
IF(D558=2,VLOOKUP(B558,Uvazky!B:H,7,0),
IF(D558=3,VLOOKUP(B558,Uvazky!B:I,8,0),
"Nezdrav_Personal_Alebo_Nerelevant")))</f>
        <v>0.1</v>
      </c>
      <c r="I558">
        <f>VLOOKUP(B558,Uvazky!B:E,4,0)</f>
        <v>7</v>
      </c>
      <c r="J558" t="s">
        <v>88</v>
      </c>
      <c r="K558" t="str">
        <f>VLOOKUP(B558,Uvazky!B:D,3,0)</f>
        <v>Rádiodiagnostické oddelenie 1</v>
      </c>
      <c r="L558" t="str">
        <f>VLOOKUP(B558,Uvazky!B:B,1,0)</f>
        <v>5-023-35</v>
      </c>
    </row>
    <row r="559" spans="1:12" x14ac:dyDescent="0.2">
      <c r="A559" t="s">
        <v>44</v>
      </c>
      <c r="B559" s="1" t="s">
        <v>276</v>
      </c>
      <c r="C559" s="2">
        <v>1187.7771622499672</v>
      </c>
      <c r="D559">
        <v>1</v>
      </c>
      <c r="E559" t="str">
        <f t="shared" si="24"/>
        <v>023</v>
      </c>
      <c r="F559" t="str">
        <f t="shared" si="25"/>
        <v>5-023-35_1</v>
      </c>
      <c r="G559" s="2">
        <f t="shared" si="26"/>
        <v>1187.7771622499672</v>
      </c>
      <c r="H559" s="48">
        <f>IF(D559=1,VLOOKUP(B559,Uvazky!B:G,6,0),
IF(D559=2,VLOOKUP(B559,Uvazky!B:H,7,0),
IF(D559=3,VLOOKUP(B559,Uvazky!B:I,8,0),
"Nezdrav_Personal_Alebo_Nerelevant")))</f>
        <v>0.1</v>
      </c>
      <c r="I559">
        <f>VLOOKUP(B559,Uvazky!B:E,4,0)</f>
        <v>7</v>
      </c>
      <c r="J559" t="s">
        <v>88</v>
      </c>
      <c r="K559" t="str">
        <f>VLOOKUP(B559,Uvazky!B:D,3,0)</f>
        <v>Rádiodiagnostické oddelenie 1</v>
      </c>
      <c r="L559" t="str">
        <f>VLOOKUP(B559,Uvazky!B:B,1,0)</f>
        <v>5-023-35</v>
      </c>
    </row>
    <row r="560" spans="1:12" x14ac:dyDescent="0.2">
      <c r="A560" t="s">
        <v>8</v>
      </c>
      <c r="B560" s="1" t="s">
        <v>276</v>
      </c>
      <c r="C560" s="2">
        <v>114.47312668695699</v>
      </c>
      <c r="D560">
        <v>1</v>
      </c>
      <c r="E560" t="str">
        <f t="shared" si="24"/>
        <v>023</v>
      </c>
      <c r="F560" t="str">
        <f t="shared" si="25"/>
        <v>5-023-35_1</v>
      </c>
      <c r="G560" s="2">
        <f t="shared" si="26"/>
        <v>114.47312668695699</v>
      </c>
      <c r="H560" s="48">
        <f>IF(D560=1,VLOOKUP(B560,Uvazky!B:G,6,0),
IF(D560=2,VLOOKUP(B560,Uvazky!B:H,7,0),
IF(D560=3,VLOOKUP(B560,Uvazky!B:I,8,0),
"Nezdrav_Personal_Alebo_Nerelevant")))</f>
        <v>0.1</v>
      </c>
      <c r="I560">
        <f>VLOOKUP(B560,Uvazky!B:E,4,0)</f>
        <v>7</v>
      </c>
      <c r="J560" t="s">
        <v>88</v>
      </c>
      <c r="K560" t="str">
        <f>VLOOKUP(B560,Uvazky!B:D,3,0)</f>
        <v>Rádiodiagnostické oddelenie 1</v>
      </c>
      <c r="L560" t="str">
        <f>VLOOKUP(B560,Uvazky!B:B,1,0)</f>
        <v>5-023-35</v>
      </c>
    </row>
    <row r="561" spans="1:12" x14ac:dyDescent="0.2">
      <c r="A561" t="s">
        <v>9</v>
      </c>
      <c r="B561" s="1" t="s">
        <v>276</v>
      </c>
      <c r="C561" s="2">
        <v>19905.196257094256</v>
      </c>
      <c r="D561">
        <v>3</v>
      </c>
      <c r="E561" t="str">
        <f t="shared" si="24"/>
        <v>023</v>
      </c>
      <c r="F561" t="str">
        <f t="shared" si="25"/>
        <v>5-023-35_3</v>
      </c>
      <c r="G561" s="2">
        <f t="shared" si="26"/>
        <v>19905.196257094256</v>
      </c>
      <c r="H561" s="48">
        <f>IF(D561=1,VLOOKUP(B561,Uvazky!B:G,6,0),
IF(D561=2,VLOOKUP(B561,Uvazky!B:H,7,0),
IF(D561=3,VLOOKUP(B561,Uvazky!B:I,8,0),
"Nezdrav_Personal_Alebo_Nerelevant")))</f>
        <v>0.1</v>
      </c>
      <c r="I561">
        <f>VLOOKUP(B561,Uvazky!B:E,4,0)</f>
        <v>7</v>
      </c>
      <c r="J561" t="s">
        <v>88</v>
      </c>
      <c r="K561" t="str">
        <f>VLOOKUP(B561,Uvazky!B:D,3,0)</f>
        <v>Rádiodiagnostické oddelenie 1</v>
      </c>
      <c r="L561" t="str">
        <f>VLOOKUP(B561,Uvazky!B:B,1,0)</f>
        <v>5-023-35</v>
      </c>
    </row>
    <row r="562" spans="1:12" x14ac:dyDescent="0.2">
      <c r="A562" t="s">
        <v>10</v>
      </c>
      <c r="B562" s="1" t="s">
        <v>276</v>
      </c>
      <c r="C562" s="2">
        <v>205.14078934015157</v>
      </c>
      <c r="D562">
        <v>2</v>
      </c>
      <c r="E562" t="str">
        <f t="shared" si="24"/>
        <v>023</v>
      </c>
      <c r="F562" t="str">
        <f t="shared" si="25"/>
        <v>5-023-35_2</v>
      </c>
      <c r="G562" s="2">
        <f t="shared" si="26"/>
        <v>205.14078934015157</v>
      </c>
      <c r="H562" s="48">
        <f>IF(D562=1,VLOOKUP(B562,Uvazky!B:G,6,0),
IF(D562=2,VLOOKUP(B562,Uvazky!B:H,7,0),
IF(D562=3,VLOOKUP(B562,Uvazky!B:I,8,0),
"Nezdrav_Personal_Alebo_Nerelevant")))</f>
        <v>0.1</v>
      </c>
      <c r="I562">
        <f>VLOOKUP(B562,Uvazky!B:E,4,0)</f>
        <v>7</v>
      </c>
      <c r="J562" t="s">
        <v>88</v>
      </c>
      <c r="K562" t="str">
        <f>VLOOKUP(B562,Uvazky!B:D,3,0)</f>
        <v>Rádiodiagnostické oddelenie 1</v>
      </c>
      <c r="L562" t="str">
        <f>VLOOKUP(B562,Uvazky!B:B,1,0)</f>
        <v>5-023-35</v>
      </c>
    </row>
    <row r="563" spans="1:12" x14ac:dyDescent="0.2">
      <c r="A563" t="s">
        <v>11</v>
      </c>
      <c r="B563" s="1" t="s">
        <v>276</v>
      </c>
      <c r="C563" s="2">
        <v>699.6754639464441</v>
      </c>
      <c r="D563">
        <v>1</v>
      </c>
      <c r="E563" t="str">
        <f t="shared" si="24"/>
        <v>023</v>
      </c>
      <c r="F563" t="str">
        <f t="shared" si="25"/>
        <v>5-023-35_1</v>
      </c>
      <c r="G563" s="2">
        <f t="shared" si="26"/>
        <v>699.6754639464441</v>
      </c>
      <c r="H563" s="48">
        <f>IF(D563=1,VLOOKUP(B563,Uvazky!B:G,6,0),
IF(D563=2,VLOOKUP(B563,Uvazky!B:H,7,0),
IF(D563=3,VLOOKUP(B563,Uvazky!B:I,8,0),
"Nezdrav_Personal_Alebo_Nerelevant")))</f>
        <v>0.1</v>
      </c>
      <c r="I563">
        <f>VLOOKUP(B563,Uvazky!B:E,4,0)</f>
        <v>7</v>
      </c>
      <c r="J563" t="s">
        <v>88</v>
      </c>
      <c r="K563" t="str">
        <f>VLOOKUP(B563,Uvazky!B:D,3,0)</f>
        <v>Rádiodiagnostické oddelenie 1</v>
      </c>
      <c r="L563" t="str">
        <f>VLOOKUP(B563,Uvazky!B:B,1,0)</f>
        <v>5-023-35</v>
      </c>
    </row>
    <row r="564" spans="1:12" x14ac:dyDescent="0.2">
      <c r="A564" t="s">
        <v>12</v>
      </c>
      <c r="B564" s="1" t="s">
        <v>276</v>
      </c>
      <c r="C564" s="2">
        <v>1189.4612410238096</v>
      </c>
      <c r="D564">
        <v>3</v>
      </c>
      <c r="E564" t="str">
        <f t="shared" si="24"/>
        <v>023</v>
      </c>
      <c r="F564" t="str">
        <f t="shared" si="25"/>
        <v>5-023-35_3</v>
      </c>
      <c r="G564" s="2">
        <f t="shared" si="26"/>
        <v>1189.4612410238096</v>
      </c>
      <c r="H564" s="48">
        <f>IF(D564=1,VLOOKUP(B564,Uvazky!B:G,6,0),
IF(D564=2,VLOOKUP(B564,Uvazky!B:H,7,0),
IF(D564=3,VLOOKUP(B564,Uvazky!B:I,8,0),
"Nezdrav_Personal_Alebo_Nerelevant")))</f>
        <v>0.1</v>
      </c>
      <c r="I564">
        <f>VLOOKUP(B564,Uvazky!B:E,4,0)</f>
        <v>7</v>
      </c>
      <c r="J564" t="s">
        <v>88</v>
      </c>
      <c r="K564" t="str">
        <f>VLOOKUP(B564,Uvazky!B:D,3,0)</f>
        <v>Rádiodiagnostické oddelenie 1</v>
      </c>
      <c r="L564" t="str">
        <f>VLOOKUP(B564,Uvazky!B:B,1,0)</f>
        <v>5-023-35</v>
      </c>
    </row>
    <row r="565" spans="1:12" x14ac:dyDescent="0.2">
      <c r="A565" t="s">
        <v>13</v>
      </c>
      <c r="B565" s="1" t="s">
        <v>276</v>
      </c>
      <c r="C565" s="2">
        <v>26.19261525194581</v>
      </c>
      <c r="D565">
        <v>2</v>
      </c>
      <c r="E565" t="str">
        <f t="shared" si="24"/>
        <v>023</v>
      </c>
      <c r="F565" t="str">
        <f t="shared" si="25"/>
        <v>5-023-35_2</v>
      </c>
      <c r="G565" s="2">
        <f t="shared" si="26"/>
        <v>26.19261525194581</v>
      </c>
      <c r="H565" s="48">
        <f>IF(D565=1,VLOOKUP(B565,Uvazky!B:G,6,0),
IF(D565=2,VLOOKUP(B565,Uvazky!B:H,7,0),
IF(D565=3,VLOOKUP(B565,Uvazky!B:I,8,0),
"Nezdrav_Personal_Alebo_Nerelevant")))</f>
        <v>0.1</v>
      </c>
      <c r="I565">
        <f>VLOOKUP(B565,Uvazky!B:E,4,0)</f>
        <v>7</v>
      </c>
      <c r="J565" t="s">
        <v>88</v>
      </c>
      <c r="K565" t="str">
        <f>VLOOKUP(B565,Uvazky!B:D,3,0)</f>
        <v>Rádiodiagnostické oddelenie 1</v>
      </c>
      <c r="L565" t="str">
        <f>VLOOKUP(B565,Uvazky!B:B,1,0)</f>
        <v>5-023-35</v>
      </c>
    </row>
    <row r="566" spans="1:12" x14ac:dyDescent="0.2">
      <c r="A566" t="s">
        <v>14</v>
      </c>
      <c r="B566" s="1" t="s">
        <v>276</v>
      </c>
      <c r="C566" s="2">
        <v>20136.001947007109</v>
      </c>
      <c r="D566">
        <v>1</v>
      </c>
      <c r="E566" t="str">
        <f t="shared" si="24"/>
        <v>023</v>
      </c>
      <c r="F566" t="str">
        <f t="shared" si="25"/>
        <v>5-023-35_1</v>
      </c>
      <c r="G566" s="2">
        <f t="shared" si="26"/>
        <v>20136.001947007109</v>
      </c>
      <c r="H566" s="48">
        <f>IF(D566=1,VLOOKUP(B566,Uvazky!B:G,6,0),
IF(D566=2,VLOOKUP(B566,Uvazky!B:H,7,0),
IF(D566=3,VLOOKUP(B566,Uvazky!B:I,8,0),
"Nezdrav_Personal_Alebo_Nerelevant")))</f>
        <v>0.1</v>
      </c>
      <c r="I566">
        <f>VLOOKUP(B566,Uvazky!B:E,4,0)</f>
        <v>7</v>
      </c>
      <c r="J566" t="s">
        <v>88</v>
      </c>
      <c r="K566" t="str">
        <f>VLOOKUP(B566,Uvazky!B:D,3,0)</f>
        <v>Rádiodiagnostické oddelenie 1</v>
      </c>
      <c r="L566" t="str">
        <f>VLOOKUP(B566,Uvazky!B:B,1,0)</f>
        <v>5-023-35</v>
      </c>
    </row>
    <row r="567" spans="1:12" x14ac:dyDescent="0.2">
      <c r="A567" t="s">
        <v>15</v>
      </c>
      <c r="B567" s="1" t="s">
        <v>276</v>
      </c>
      <c r="C567" s="2">
        <v>18635.942578012073</v>
      </c>
      <c r="D567">
        <v>3</v>
      </c>
      <c r="E567" t="str">
        <f t="shared" si="24"/>
        <v>023</v>
      </c>
      <c r="F567" t="str">
        <f t="shared" si="25"/>
        <v>5-023-35_3</v>
      </c>
      <c r="G567" s="2">
        <f t="shared" si="26"/>
        <v>18635.942578012073</v>
      </c>
      <c r="H567" s="48">
        <f>IF(D567=1,VLOOKUP(B567,Uvazky!B:G,6,0),
IF(D567=2,VLOOKUP(B567,Uvazky!B:H,7,0),
IF(D567=3,VLOOKUP(B567,Uvazky!B:I,8,0),
"Nezdrav_Personal_Alebo_Nerelevant")))</f>
        <v>0.1</v>
      </c>
      <c r="I567">
        <f>VLOOKUP(B567,Uvazky!B:E,4,0)</f>
        <v>7</v>
      </c>
      <c r="J567" t="s">
        <v>88</v>
      </c>
      <c r="K567" t="str">
        <f>VLOOKUP(B567,Uvazky!B:D,3,0)</f>
        <v>Rádiodiagnostické oddelenie 1</v>
      </c>
      <c r="L567" t="str">
        <f>VLOOKUP(B567,Uvazky!B:B,1,0)</f>
        <v>5-023-35</v>
      </c>
    </row>
    <row r="568" spans="1:12" x14ac:dyDescent="0.2">
      <c r="A568" t="s">
        <v>16</v>
      </c>
      <c r="B568" s="1" t="s">
        <v>276</v>
      </c>
      <c r="C568" s="2">
        <v>437.58952681375524</v>
      </c>
      <c r="D568">
        <v>2</v>
      </c>
      <c r="E568" t="str">
        <f t="shared" si="24"/>
        <v>023</v>
      </c>
      <c r="F568" t="str">
        <f t="shared" si="25"/>
        <v>5-023-35_2</v>
      </c>
      <c r="G568" s="2">
        <f t="shared" si="26"/>
        <v>437.58952681375524</v>
      </c>
      <c r="H568" s="48">
        <f>IF(D568=1,VLOOKUP(B568,Uvazky!B:G,6,0),
IF(D568=2,VLOOKUP(B568,Uvazky!B:H,7,0),
IF(D568=3,VLOOKUP(B568,Uvazky!B:I,8,0),
"Nezdrav_Personal_Alebo_Nerelevant")))</f>
        <v>0.1</v>
      </c>
      <c r="I568">
        <f>VLOOKUP(B568,Uvazky!B:E,4,0)</f>
        <v>7</v>
      </c>
      <c r="J568" t="s">
        <v>88</v>
      </c>
      <c r="K568" t="str">
        <f>VLOOKUP(B568,Uvazky!B:D,3,0)</f>
        <v>Rádiodiagnostické oddelenie 1</v>
      </c>
      <c r="L568" t="str">
        <f>VLOOKUP(B568,Uvazky!B:B,1,0)</f>
        <v>5-023-35</v>
      </c>
    </row>
    <row r="569" spans="1:12" x14ac:dyDescent="0.2">
      <c r="A569" t="s">
        <v>17</v>
      </c>
      <c r="B569" s="1" t="s">
        <v>276</v>
      </c>
      <c r="C569" s="2">
        <v>1190.2297701743234</v>
      </c>
      <c r="D569">
        <v>1</v>
      </c>
      <c r="E569" t="str">
        <f t="shared" si="24"/>
        <v>023</v>
      </c>
      <c r="F569" t="str">
        <f t="shared" si="25"/>
        <v>5-023-35_1</v>
      </c>
      <c r="G569" s="2">
        <f t="shared" si="26"/>
        <v>1190.2297701743234</v>
      </c>
      <c r="H569" s="48">
        <f>IF(D569=1,VLOOKUP(B569,Uvazky!B:G,6,0),
IF(D569=2,VLOOKUP(B569,Uvazky!B:H,7,0),
IF(D569=3,VLOOKUP(B569,Uvazky!B:I,8,0),
"Nezdrav_Personal_Alebo_Nerelevant")))</f>
        <v>0.1</v>
      </c>
      <c r="I569">
        <f>VLOOKUP(B569,Uvazky!B:E,4,0)</f>
        <v>7</v>
      </c>
      <c r="J569" t="s">
        <v>88</v>
      </c>
      <c r="K569" t="str">
        <f>VLOOKUP(B569,Uvazky!B:D,3,0)</f>
        <v>Rádiodiagnostické oddelenie 1</v>
      </c>
      <c r="L569" t="str">
        <f>VLOOKUP(B569,Uvazky!B:B,1,0)</f>
        <v>5-023-35</v>
      </c>
    </row>
    <row r="570" spans="1:12" x14ac:dyDescent="0.2">
      <c r="A570" t="s">
        <v>18</v>
      </c>
      <c r="B570" s="1" t="s">
        <v>276</v>
      </c>
      <c r="C570" s="2">
        <v>202.69951213059056</v>
      </c>
      <c r="D570">
        <v>3</v>
      </c>
      <c r="E570" t="str">
        <f t="shared" si="24"/>
        <v>023</v>
      </c>
      <c r="F570" t="str">
        <f t="shared" si="25"/>
        <v>5-023-35_3</v>
      </c>
      <c r="G570" s="2">
        <f t="shared" si="26"/>
        <v>202.69951213059056</v>
      </c>
      <c r="H570" s="48">
        <f>IF(D570=1,VLOOKUP(B570,Uvazky!B:G,6,0),
IF(D570=2,VLOOKUP(B570,Uvazky!B:H,7,0),
IF(D570=3,VLOOKUP(B570,Uvazky!B:I,8,0),
"Nezdrav_Personal_Alebo_Nerelevant")))</f>
        <v>0.1</v>
      </c>
      <c r="I570">
        <f>VLOOKUP(B570,Uvazky!B:E,4,0)</f>
        <v>7</v>
      </c>
      <c r="J570" t="s">
        <v>88</v>
      </c>
      <c r="K570" t="str">
        <f>VLOOKUP(B570,Uvazky!B:D,3,0)</f>
        <v>Rádiodiagnostické oddelenie 1</v>
      </c>
      <c r="L570" t="str">
        <f>VLOOKUP(B570,Uvazky!B:B,1,0)</f>
        <v>5-023-35</v>
      </c>
    </row>
    <row r="571" spans="1:12" x14ac:dyDescent="0.2">
      <c r="A571" t="s">
        <v>19</v>
      </c>
      <c r="B571" s="1" t="s">
        <v>276</v>
      </c>
      <c r="C571" s="2">
        <v>6.1654653324408981</v>
      </c>
      <c r="D571">
        <v>2</v>
      </c>
      <c r="E571" t="str">
        <f t="shared" si="24"/>
        <v>023</v>
      </c>
      <c r="F571" t="str">
        <f t="shared" si="25"/>
        <v>5-023-35_2</v>
      </c>
      <c r="G571" s="2">
        <f t="shared" si="26"/>
        <v>6.1654653324408981</v>
      </c>
      <c r="H571" s="48">
        <f>IF(D571=1,VLOOKUP(B571,Uvazky!B:G,6,0),
IF(D571=2,VLOOKUP(B571,Uvazky!B:H,7,0),
IF(D571=3,VLOOKUP(B571,Uvazky!B:I,8,0),
"Nezdrav_Personal_Alebo_Nerelevant")))</f>
        <v>0.1</v>
      </c>
      <c r="I571">
        <f>VLOOKUP(B571,Uvazky!B:E,4,0)</f>
        <v>7</v>
      </c>
      <c r="J571" t="s">
        <v>88</v>
      </c>
      <c r="K571" t="str">
        <f>VLOOKUP(B571,Uvazky!B:D,3,0)</f>
        <v>Rádiodiagnostické oddelenie 1</v>
      </c>
      <c r="L571" t="str">
        <f>VLOOKUP(B571,Uvazky!B:B,1,0)</f>
        <v>5-023-35</v>
      </c>
    </row>
    <row r="572" spans="1:12" x14ac:dyDescent="0.2">
      <c r="A572" t="s">
        <v>20</v>
      </c>
      <c r="B572" s="1" t="s">
        <v>276</v>
      </c>
      <c r="C572" s="2">
        <v>4915.9108885958976</v>
      </c>
      <c r="D572">
        <v>1</v>
      </c>
      <c r="E572" t="str">
        <f t="shared" si="24"/>
        <v>023</v>
      </c>
      <c r="F572" t="str">
        <f t="shared" si="25"/>
        <v>5-023-35_1</v>
      </c>
      <c r="G572" s="2">
        <f t="shared" si="26"/>
        <v>4915.9108885958976</v>
      </c>
      <c r="H572" s="48">
        <f>IF(D572=1,VLOOKUP(B572,Uvazky!B:G,6,0),
IF(D572=2,VLOOKUP(B572,Uvazky!B:H,7,0),
IF(D572=3,VLOOKUP(B572,Uvazky!B:I,8,0),
"Nezdrav_Personal_Alebo_Nerelevant")))</f>
        <v>0.1</v>
      </c>
      <c r="I572">
        <f>VLOOKUP(B572,Uvazky!B:E,4,0)</f>
        <v>7</v>
      </c>
      <c r="J572" t="s">
        <v>88</v>
      </c>
      <c r="K572" t="str">
        <f>VLOOKUP(B572,Uvazky!B:D,3,0)</f>
        <v>Rádiodiagnostické oddelenie 1</v>
      </c>
      <c r="L572" t="str">
        <f>VLOOKUP(B572,Uvazky!B:B,1,0)</f>
        <v>5-023-35</v>
      </c>
    </row>
    <row r="573" spans="1:12" x14ac:dyDescent="0.2">
      <c r="A573" t="s">
        <v>21</v>
      </c>
      <c r="B573" s="1" t="s">
        <v>276</v>
      </c>
      <c r="C573" s="2">
        <v>8225.6395227070952</v>
      </c>
      <c r="D573">
        <v>3</v>
      </c>
      <c r="E573" t="str">
        <f t="shared" si="24"/>
        <v>023</v>
      </c>
      <c r="F573" t="str">
        <f t="shared" si="25"/>
        <v>5-023-35_3</v>
      </c>
      <c r="G573" s="2">
        <f t="shared" si="26"/>
        <v>8225.6395227070952</v>
      </c>
      <c r="H573" s="48">
        <f>IF(D573=1,VLOOKUP(B573,Uvazky!B:G,6,0),
IF(D573=2,VLOOKUP(B573,Uvazky!B:H,7,0),
IF(D573=3,VLOOKUP(B573,Uvazky!B:I,8,0),
"Nezdrav_Personal_Alebo_Nerelevant")))</f>
        <v>0.1</v>
      </c>
      <c r="I573">
        <f>VLOOKUP(B573,Uvazky!B:E,4,0)</f>
        <v>7</v>
      </c>
      <c r="J573" t="s">
        <v>88</v>
      </c>
      <c r="K573" t="str">
        <f>VLOOKUP(B573,Uvazky!B:D,3,0)</f>
        <v>Rádiodiagnostické oddelenie 1</v>
      </c>
      <c r="L573" t="str">
        <f>VLOOKUP(B573,Uvazky!B:B,1,0)</f>
        <v>5-023-35</v>
      </c>
    </row>
    <row r="574" spans="1:12" x14ac:dyDescent="0.2">
      <c r="A574" t="s">
        <v>22</v>
      </c>
      <c r="B574" s="1" t="s">
        <v>276</v>
      </c>
      <c r="C574" s="2">
        <v>83.424244768661978</v>
      </c>
      <c r="D574">
        <v>2</v>
      </c>
      <c r="E574" t="str">
        <f t="shared" si="24"/>
        <v>023</v>
      </c>
      <c r="F574" t="str">
        <f t="shared" si="25"/>
        <v>5-023-35_2</v>
      </c>
      <c r="G574" s="2">
        <f t="shared" si="26"/>
        <v>83.424244768661978</v>
      </c>
      <c r="H574" s="48">
        <f>IF(D574=1,VLOOKUP(B574,Uvazky!B:G,6,0),
IF(D574=2,VLOOKUP(B574,Uvazky!B:H,7,0),
IF(D574=3,VLOOKUP(B574,Uvazky!B:I,8,0),
"Nezdrav_Personal_Alebo_Nerelevant")))</f>
        <v>0.1</v>
      </c>
      <c r="I574">
        <f>VLOOKUP(B574,Uvazky!B:E,4,0)</f>
        <v>7</v>
      </c>
      <c r="J574" t="s">
        <v>88</v>
      </c>
      <c r="K574" t="str">
        <f>VLOOKUP(B574,Uvazky!B:D,3,0)</f>
        <v>Rádiodiagnostické oddelenie 1</v>
      </c>
      <c r="L574" t="str">
        <f>VLOOKUP(B574,Uvazky!B:B,1,0)</f>
        <v>5-023-35</v>
      </c>
    </row>
    <row r="575" spans="1:12" x14ac:dyDescent="0.2">
      <c r="A575" t="s">
        <v>23</v>
      </c>
      <c r="B575" s="1" t="s">
        <v>276</v>
      </c>
      <c r="C575" s="2">
        <v>2348.0699271219255</v>
      </c>
      <c r="D575">
        <v>1</v>
      </c>
      <c r="E575" t="str">
        <f t="shared" si="24"/>
        <v>023</v>
      </c>
      <c r="F575" t="str">
        <f t="shared" si="25"/>
        <v>5-023-35_1</v>
      </c>
      <c r="G575" s="2">
        <f t="shared" si="26"/>
        <v>2348.0699271219255</v>
      </c>
      <c r="H575" s="48">
        <f>IF(D575=1,VLOOKUP(B575,Uvazky!B:G,6,0),
IF(D575=2,VLOOKUP(B575,Uvazky!B:H,7,0),
IF(D575=3,VLOOKUP(B575,Uvazky!B:I,8,0),
"Nezdrav_Personal_Alebo_Nerelevant")))</f>
        <v>0.1</v>
      </c>
      <c r="I575">
        <f>VLOOKUP(B575,Uvazky!B:E,4,0)</f>
        <v>7</v>
      </c>
      <c r="J575" t="s">
        <v>88</v>
      </c>
      <c r="K575" t="str">
        <f>VLOOKUP(B575,Uvazky!B:D,3,0)</f>
        <v>Rádiodiagnostické oddelenie 1</v>
      </c>
      <c r="L575" t="str">
        <f>VLOOKUP(B575,Uvazky!B:B,1,0)</f>
        <v>5-023-35</v>
      </c>
    </row>
    <row r="576" spans="1:12" x14ac:dyDescent="0.2">
      <c r="A576" t="s">
        <v>24</v>
      </c>
      <c r="B576" s="1" t="s">
        <v>276</v>
      </c>
      <c r="C576" s="2">
        <v>410.90624264835208</v>
      </c>
      <c r="D576">
        <v>3</v>
      </c>
      <c r="E576" t="str">
        <f t="shared" si="24"/>
        <v>023</v>
      </c>
      <c r="F576" t="str">
        <f t="shared" si="25"/>
        <v>5-023-35_3</v>
      </c>
      <c r="G576" s="2">
        <f t="shared" si="26"/>
        <v>410.90624264835208</v>
      </c>
      <c r="H576" s="48">
        <f>IF(D576=1,VLOOKUP(B576,Uvazky!B:G,6,0),
IF(D576=2,VLOOKUP(B576,Uvazky!B:H,7,0),
IF(D576=3,VLOOKUP(B576,Uvazky!B:I,8,0),
"Nezdrav_Personal_Alebo_Nerelevant")))</f>
        <v>0.1</v>
      </c>
      <c r="I576">
        <f>VLOOKUP(B576,Uvazky!B:E,4,0)</f>
        <v>7</v>
      </c>
      <c r="J576" t="s">
        <v>88</v>
      </c>
      <c r="K576" t="str">
        <f>VLOOKUP(B576,Uvazky!B:D,3,0)</f>
        <v>Rádiodiagnostické oddelenie 1</v>
      </c>
      <c r="L576" t="str">
        <f>VLOOKUP(B576,Uvazky!B:B,1,0)</f>
        <v>5-023-35</v>
      </c>
    </row>
    <row r="577" spans="1:12" x14ac:dyDescent="0.2">
      <c r="A577" t="s">
        <v>25</v>
      </c>
      <c r="B577" s="1" t="s">
        <v>276</v>
      </c>
      <c r="C577" s="2">
        <v>8.0668604657989054</v>
      </c>
      <c r="D577">
        <v>2</v>
      </c>
      <c r="E577" t="str">
        <f t="shared" si="24"/>
        <v>023</v>
      </c>
      <c r="F577" t="str">
        <f t="shared" si="25"/>
        <v>5-023-35_2</v>
      </c>
      <c r="G577" s="2">
        <f t="shared" si="26"/>
        <v>8.0668604657989054</v>
      </c>
      <c r="H577" s="48">
        <f>IF(D577=1,VLOOKUP(B577,Uvazky!B:G,6,0),
IF(D577=2,VLOOKUP(B577,Uvazky!B:H,7,0),
IF(D577=3,VLOOKUP(B577,Uvazky!B:I,8,0),
"Nezdrav_Personal_Alebo_Nerelevant")))</f>
        <v>0.1</v>
      </c>
      <c r="I577">
        <f>VLOOKUP(B577,Uvazky!B:E,4,0)</f>
        <v>7</v>
      </c>
      <c r="J577" t="s">
        <v>88</v>
      </c>
      <c r="K577" t="str">
        <f>VLOOKUP(B577,Uvazky!B:D,3,0)</f>
        <v>Rádiodiagnostické oddelenie 1</v>
      </c>
      <c r="L577" t="str">
        <f>VLOOKUP(B577,Uvazky!B:B,1,0)</f>
        <v>5-023-35</v>
      </c>
    </row>
    <row r="578" spans="1:12" x14ac:dyDescent="0.2">
      <c r="A578" t="s">
        <v>26</v>
      </c>
      <c r="B578" s="1" t="s">
        <v>276</v>
      </c>
      <c r="C578" s="2">
        <v>10468.061719940502</v>
      </c>
      <c r="D578">
        <v>1</v>
      </c>
      <c r="E578" t="str">
        <f t="shared" ref="E578:E641" si="27">MID(B578,3,3)</f>
        <v>023</v>
      </c>
      <c r="F578" t="str">
        <f t="shared" ref="F578:F641" si="28">B578&amp;"_"&amp;D578</f>
        <v>5-023-35_1</v>
      </c>
      <c r="G578" s="2">
        <f t="shared" ref="G578:G641" si="29">C578</f>
        <v>10468.061719940502</v>
      </c>
      <c r="H578" s="48">
        <f>IF(D578=1,VLOOKUP(B578,Uvazky!B:G,6,0),
IF(D578=2,VLOOKUP(B578,Uvazky!B:H,7,0),
IF(D578=3,VLOOKUP(B578,Uvazky!B:I,8,0),
"Nezdrav_Personal_Alebo_Nerelevant")))</f>
        <v>0.1</v>
      </c>
      <c r="I578">
        <f>VLOOKUP(B578,Uvazky!B:E,4,0)</f>
        <v>7</v>
      </c>
      <c r="J578" t="s">
        <v>88</v>
      </c>
      <c r="K578" t="str">
        <f>VLOOKUP(B578,Uvazky!B:D,3,0)</f>
        <v>Rádiodiagnostické oddelenie 1</v>
      </c>
      <c r="L578" t="str">
        <f>VLOOKUP(B578,Uvazky!B:B,1,0)</f>
        <v>5-023-35</v>
      </c>
    </row>
    <row r="579" spans="1:12" x14ac:dyDescent="0.2">
      <c r="A579" t="s">
        <v>27</v>
      </c>
      <c r="B579" s="1" t="s">
        <v>276</v>
      </c>
      <c r="C579" s="2">
        <v>7383.7778250692791</v>
      </c>
      <c r="D579">
        <v>3</v>
      </c>
      <c r="E579" t="str">
        <f t="shared" si="27"/>
        <v>023</v>
      </c>
      <c r="F579" t="str">
        <f t="shared" si="28"/>
        <v>5-023-35_3</v>
      </c>
      <c r="G579" s="2">
        <f t="shared" si="29"/>
        <v>7383.7778250692791</v>
      </c>
      <c r="H579" s="48">
        <f>IF(D579=1,VLOOKUP(B579,Uvazky!B:G,6,0),
IF(D579=2,VLOOKUP(B579,Uvazky!B:H,7,0),
IF(D579=3,VLOOKUP(B579,Uvazky!B:I,8,0),
"Nezdrav_Personal_Alebo_Nerelevant")))</f>
        <v>0.1</v>
      </c>
      <c r="I579">
        <f>VLOOKUP(B579,Uvazky!B:E,4,0)</f>
        <v>7</v>
      </c>
      <c r="J579" t="s">
        <v>88</v>
      </c>
      <c r="K579" t="str">
        <f>VLOOKUP(B579,Uvazky!B:D,3,0)</f>
        <v>Rádiodiagnostické oddelenie 1</v>
      </c>
      <c r="L579" t="str">
        <f>VLOOKUP(B579,Uvazky!B:B,1,0)</f>
        <v>5-023-35</v>
      </c>
    </row>
    <row r="580" spans="1:12" x14ac:dyDescent="0.2">
      <c r="A580" t="s">
        <v>28</v>
      </c>
      <c r="B580" s="1" t="s">
        <v>276</v>
      </c>
      <c r="C580" s="2">
        <v>80.970463019379423</v>
      </c>
      <c r="D580">
        <v>2</v>
      </c>
      <c r="E580" t="str">
        <f t="shared" si="27"/>
        <v>023</v>
      </c>
      <c r="F580" t="str">
        <f t="shared" si="28"/>
        <v>5-023-35_2</v>
      </c>
      <c r="G580" s="2">
        <f t="shared" si="29"/>
        <v>80.970463019379423</v>
      </c>
      <c r="H580" s="48">
        <f>IF(D580=1,VLOOKUP(B580,Uvazky!B:G,6,0),
IF(D580=2,VLOOKUP(B580,Uvazky!B:H,7,0),
IF(D580=3,VLOOKUP(B580,Uvazky!B:I,8,0),
"Nezdrav_Personal_Alebo_Nerelevant")))</f>
        <v>0.1</v>
      </c>
      <c r="I580">
        <f>VLOOKUP(B580,Uvazky!B:E,4,0)</f>
        <v>7</v>
      </c>
      <c r="J580" t="s">
        <v>88</v>
      </c>
      <c r="K580" t="str">
        <f>VLOOKUP(B580,Uvazky!B:D,3,0)</f>
        <v>Rádiodiagnostické oddelenie 1</v>
      </c>
      <c r="L580" t="str">
        <f>VLOOKUP(B580,Uvazky!B:B,1,0)</f>
        <v>5-023-35</v>
      </c>
    </row>
    <row r="581" spans="1:12" x14ac:dyDescent="0.2">
      <c r="A581" t="s">
        <v>29</v>
      </c>
      <c r="B581" s="1" t="s">
        <v>276</v>
      </c>
      <c r="C581" s="2">
        <v>710.23444087279199</v>
      </c>
      <c r="D581">
        <v>1</v>
      </c>
      <c r="E581" t="str">
        <f t="shared" si="27"/>
        <v>023</v>
      </c>
      <c r="F581" t="str">
        <f t="shared" si="28"/>
        <v>5-023-35_1</v>
      </c>
      <c r="G581" s="2">
        <f t="shared" si="29"/>
        <v>710.23444087279199</v>
      </c>
      <c r="H581" s="48">
        <f>IF(D581=1,VLOOKUP(B581,Uvazky!B:G,6,0),
IF(D581=2,VLOOKUP(B581,Uvazky!B:H,7,0),
IF(D581=3,VLOOKUP(B581,Uvazky!B:I,8,0),
"Nezdrav_Personal_Alebo_Nerelevant")))</f>
        <v>0.1</v>
      </c>
      <c r="I581">
        <f>VLOOKUP(B581,Uvazky!B:E,4,0)</f>
        <v>7</v>
      </c>
      <c r="J581" t="s">
        <v>88</v>
      </c>
      <c r="K581" t="str">
        <f>VLOOKUP(B581,Uvazky!B:D,3,0)</f>
        <v>Rádiodiagnostické oddelenie 1</v>
      </c>
      <c r="L581" t="str">
        <f>VLOOKUP(B581,Uvazky!B:B,1,0)</f>
        <v>5-023-35</v>
      </c>
    </row>
    <row r="582" spans="1:12" x14ac:dyDescent="0.2">
      <c r="A582" t="s">
        <v>30</v>
      </c>
      <c r="B582" s="1" t="s">
        <v>276</v>
      </c>
      <c r="C582" s="2">
        <v>391.02092540974076</v>
      </c>
      <c r="D582">
        <v>3</v>
      </c>
      <c r="E582" t="str">
        <f t="shared" si="27"/>
        <v>023</v>
      </c>
      <c r="F582" t="str">
        <f t="shared" si="28"/>
        <v>5-023-35_3</v>
      </c>
      <c r="G582" s="2">
        <f t="shared" si="29"/>
        <v>391.02092540974076</v>
      </c>
      <c r="H582" s="48">
        <f>IF(D582=1,VLOOKUP(B582,Uvazky!B:G,6,0),
IF(D582=2,VLOOKUP(B582,Uvazky!B:H,7,0),
IF(D582=3,VLOOKUP(B582,Uvazky!B:I,8,0),
"Nezdrav_Personal_Alebo_Nerelevant")))</f>
        <v>0.1</v>
      </c>
      <c r="I582">
        <f>VLOOKUP(B582,Uvazky!B:E,4,0)</f>
        <v>7</v>
      </c>
      <c r="J582" t="s">
        <v>88</v>
      </c>
      <c r="K582" t="str">
        <f>VLOOKUP(B582,Uvazky!B:D,3,0)</f>
        <v>Rádiodiagnostické oddelenie 1</v>
      </c>
      <c r="L582" t="str">
        <f>VLOOKUP(B582,Uvazky!B:B,1,0)</f>
        <v>5-023-35</v>
      </c>
    </row>
    <row r="583" spans="1:12" x14ac:dyDescent="0.2">
      <c r="A583" t="s">
        <v>31</v>
      </c>
      <c r="B583" s="1" t="s">
        <v>276</v>
      </c>
      <c r="C583" s="2">
        <v>12.067353216628543</v>
      </c>
      <c r="D583">
        <v>2</v>
      </c>
      <c r="E583" t="str">
        <f t="shared" si="27"/>
        <v>023</v>
      </c>
      <c r="F583" t="str">
        <f t="shared" si="28"/>
        <v>5-023-35_2</v>
      </c>
      <c r="G583" s="2">
        <f t="shared" si="29"/>
        <v>12.067353216628543</v>
      </c>
      <c r="H583" s="48">
        <f>IF(D583=1,VLOOKUP(B583,Uvazky!B:G,6,0),
IF(D583=2,VLOOKUP(B583,Uvazky!B:H,7,0),
IF(D583=3,VLOOKUP(B583,Uvazky!B:I,8,0),
"Nezdrav_Personal_Alebo_Nerelevant")))</f>
        <v>0.1</v>
      </c>
      <c r="I583">
        <f>VLOOKUP(B583,Uvazky!B:E,4,0)</f>
        <v>7</v>
      </c>
      <c r="J583" t="s">
        <v>88</v>
      </c>
      <c r="K583" t="str">
        <f>VLOOKUP(B583,Uvazky!B:D,3,0)</f>
        <v>Rádiodiagnostické oddelenie 1</v>
      </c>
      <c r="L583" t="str">
        <f>VLOOKUP(B583,Uvazky!B:B,1,0)</f>
        <v>5-023-35</v>
      </c>
    </row>
    <row r="584" spans="1:12" x14ac:dyDescent="0.2">
      <c r="A584" t="s">
        <v>32</v>
      </c>
      <c r="B584" s="1" t="s">
        <v>276</v>
      </c>
      <c r="C584" s="2">
        <v>226.23229933699835</v>
      </c>
      <c r="D584">
        <v>1</v>
      </c>
      <c r="E584" t="str">
        <f t="shared" si="27"/>
        <v>023</v>
      </c>
      <c r="F584" t="str">
        <f t="shared" si="28"/>
        <v>5-023-35_1</v>
      </c>
      <c r="G584" s="2">
        <f t="shared" si="29"/>
        <v>226.23229933699835</v>
      </c>
      <c r="H584" s="48">
        <f>IF(D584=1,VLOOKUP(B584,Uvazky!B:G,6,0),
IF(D584=2,VLOOKUP(B584,Uvazky!B:H,7,0),
IF(D584=3,VLOOKUP(B584,Uvazky!B:I,8,0),
"Nezdrav_Personal_Alebo_Nerelevant")))</f>
        <v>0.1</v>
      </c>
      <c r="I584">
        <f>VLOOKUP(B584,Uvazky!B:E,4,0)</f>
        <v>7</v>
      </c>
      <c r="J584" t="s">
        <v>88</v>
      </c>
      <c r="K584" t="str">
        <f>VLOOKUP(B584,Uvazky!B:D,3,0)</f>
        <v>Rádiodiagnostické oddelenie 1</v>
      </c>
      <c r="L584" t="str">
        <f>VLOOKUP(B584,Uvazky!B:B,1,0)</f>
        <v>5-023-35</v>
      </c>
    </row>
    <row r="585" spans="1:12" x14ac:dyDescent="0.2">
      <c r="A585" t="s">
        <v>33</v>
      </c>
      <c r="B585" s="1" t="s">
        <v>276</v>
      </c>
      <c r="C585" s="2">
        <v>648.10965664194737</v>
      </c>
      <c r="D585">
        <v>3</v>
      </c>
      <c r="E585" t="str">
        <f t="shared" si="27"/>
        <v>023</v>
      </c>
      <c r="F585" t="str">
        <f t="shared" si="28"/>
        <v>5-023-35_3</v>
      </c>
      <c r="G585" s="2">
        <f t="shared" si="29"/>
        <v>648.10965664194737</v>
      </c>
      <c r="H585" s="48">
        <f>IF(D585=1,VLOOKUP(B585,Uvazky!B:G,6,0),
IF(D585=2,VLOOKUP(B585,Uvazky!B:H,7,0),
IF(D585=3,VLOOKUP(B585,Uvazky!B:I,8,0),
"Nezdrav_Personal_Alebo_Nerelevant")))</f>
        <v>0.1</v>
      </c>
      <c r="I585">
        <f>VLOOKUP(B585,Uvazky!B:E,4,0)</f>
        <v>7</v>
      </c>
      <c r="J585" t="s">
        <v>88</v>
      </c>
      <c r="K585" t="str">
        <f>VLOOKUP(B585,Uvazky!B:D,3,0)</f>
        <v>Rádiodiagnostické oddelenie 1</v>
      </c>
      <c r="L585" t="str">
        <f>VLOOKUP(B585,Uvazky!B:B,1,0)</f>
        <v>5-023-35</v>
      </c>
    </row>
    <row r="586" spans="1:12" x14ac:dyDescent="0.2">
      <c r="A586" t="s">
        <v>34</v>
      </c>
      <c r="B586" s="1" t="s">
        <v>276</v>
      </c>
      <c r="C586" s="2">
        <v>230.41354227035009</v>
      </c>
      <c r="D586">
        <v>2</v>
      </c>
      <c r="E586" t="str">
        <f t="shared" si="27"/>
        <v>023</v>
      </c>
      <c r="F586" t="str">
        <f t="shared" si="28"/>
        <v>5-023-35_2</v>
      </c>
      <c r="G586" s="2">
        <f t="shared" si="29"/>
        <v>230.41354227035009</v>
      </c>
      <c r="H586" s="48">
        <f>IF(D586=1,VLOOKUP(B586,Uvazky!B:G,6,0),
IF(D586=2,VLOOKUP(B586,Uvazky!B:H,7,0),
IF(D586=3,VLOOKUP(B586,Uvazky!B:I,8,0),
"Nezdrav_Personal_Alebo_Nerelevant")))</f>
        <v>0.1</v>
      </c>
      <c r="I586">
        <f>VLOOKUP(B586,Uvazky!B:E,4,0)</f>
        <v>7</v>
      </c>
      <c r="J586" t="s">
        <v>88</v>
      </c>
      <c r="K586" t="str">
        <f>VLOOKUP(B586,Uvazky!B:D,3,0)</f>
        <v>Rádiodiagnostické oddelenie 1</v>
      </c>
      <c r="L586" t="str">
        <f>VLOOKUP(B586,Uvazky!B:B,1,0)</f>
        <v>5-023-35</v>
      </c>
    </row>
    <row r="587" spans="1:12" x14ac:dyDescent="0.2">
      <c r="A587" t="s">
        <v>35</v>
      </c>
      <c r="B587" s="1" t="s">
        <v>276</v>
      </c>
      <c r="C587" s="2">
        <v>104.16088562022973</v>
      </c>
      <c r="D587">
        <v>1</v>
      </c>
      <c r="E587" t="str">
        <f t="shared" si="27"/>
        <v>023</v>
      </c>
      <c r="F587" t="str">
        <f t="shared" si="28"/>
        <v>5-023-35_1</v>
      </c>
      <c r="G587" s="2">
        <f t="shared" si="29"/>
        <v>104.16088562022973</v>
      </c>
      <c r="H587" s="48">
        <f>IF(D587=1,VLOOKUP(B587,Uvazky!B:G,6,0),
IF(D587=2,VLOOKUP(B587,Uvazky!B:H,7,0),
IF(D587=3,VLOOKUP(B587,Uvazky!B:I,8,0),
"Nezdrav_Personal_Alebo_Nerelevant")))</f>
        <v>0.1</v>
      </c>
      <c r="I587">
        <f>VLOOKUP(B587,Uvazky!B:E,4,0)</f>
        <v>7</v>
      </c>
      <c r="J587" t="s">
        <v>88</v>
      </c>
      <c r="K587" t="str">
        <f>VLOOKUP(B587,Uvazky!B:D,3,0)</f>
        <v>Rádiodiagnostické oddelenie 1</v>
      </c>
      <c r="L587" t="str">
        <f>VLOOKUP(B587,Uvazky!B:B,1,0)</f>
        <v>5-023-35</v>
      </c>
    </row>
    <row r="588" spans="1:12" x14ac:dyDescent="0.2">
      <c r="A588" t="s">
        <v>36</v>
      </c>
      <c r="B588" s="1" t="s">
        <v>276</v>
      </c>
      <c r="C588" s="2">
        <v>1845.2404107304426</v>
      </c>
      <c r="D588">
        <v>3</v>
      </c>
      <c r="E588" t="str">
        <f t="shared" si="27"/>
        <v>023</v>
      </c>
      <c r="F588" t="str">
        <f t="shared" si="28"/>
        <v>5-023-35_3</v>
      </c>
      <c r="G588" s="2">
        <f t="shared" si="29"/>
        <v>1845.2404107304426</v>
      </c>
      <c r="H588" s="48">
        <f>IF(D588=1,VLOOKUP(B588,Uvazky!B:G,6,0),
IF(D588=2,VLOOKUP(B588,Uvazky!B:H,7,0),
IF(D588=3,VLOOKUP(B588,Uvazky!B:I,8,0),
"Nezdrav_Personal_Alebo_Nerelevant")))</f>
        <v>0.1</v>
      </c>
      <c r="I588">
        <f>VLOOKUP(B588,Uvazky!B:E,4,0)</f>
        <v>7</v>
      </c>
      <c r="J588" t="s">
        <v>88</v>
      </c>
      <c r="K588" t="str">
        <f>VLOOKUP(B588,Uvazky!B:D,3,0)</f>
        <v>Rádiodiagnostické oddelenie 1</v>
      </c>
      <c r="L588" t="str">
        <f>VLOOKUP(B588,Uvazky!B:B,1,0)</f>
        <v>5-023-35</v>
      </c>
    </row>
    <row r="589" spans="1:12" x14ac:dyDescent="0.2">
      <c r="A589" t="s">
        <v>37</v>
      </c>
      <c r="B589" s="1" t="s">
        <v>276</v>
      </c>
      <c r="C589" s="2">
        <v>17.569088406527648</v>
      </c>
      <c r="D589">
        <v>2</v>
      </c>
      <c r="E589" t="str">
        <f t="shared" si="27"/>
        <v>023</v>
      </c>
      <c r="F589" t="str">
        <f t="shared" si="28"/>
        <v>5-023-35_2</v>
      </c>
      <c r="G589" s="2">
        <f t="shared" si="29"/>
        <v>17.569088406527648</v>
      </c>
      <c r="H589" s="48">
        <f>IF(D589=1,VLOOKUP(B589,Uvazky!B:G,6,0),
IF(D589=2,VLOOKUP(B589,Uvazky!B:H,7,0),
IF(D589=3,VLOOKUP(B589,Uvazky!B:I,8,0),
"Nezdrav_Personal_Alebo_Nerelevant")))</f>
        <v>0.1</v>
      </c>
      <c r="I589">
        <f>VLOOKUP(B589,Uvazky!B:E,4,0)</f>
        <v>7</v>
      </c>
      <c r="J589" t="s">
        <v>88</v>
      </c>
      <c r="K589" t="str">
        <f>VLOOKUP(B589,Uvazky!B:D,3,0)</f>
        <v>Rádiodiagnostické oddelenie 1</v>
      </c>
      <c r="L589" t="str">
        <f>VLOOKUP(B589,Uvazky!B:B,1,0)</f>
        <v>5-023-35</v>
      </c>
    </row>
    <row r="590" spans="1:12" x14ac:dyDescent="0.2">
      <c r="A590" t="s">
        <v>38</v>
      </c>
      <c r="B590" s="1" t="s">
        <v>276</v>
      </c>
      <c r="C590" s="2">
        <v>21.181964958453978</v>
      </c>
      <c r="D590">
        <v>1</v>
      </c>
      <c r="E590" t="str">
        <f t="shared" si="27"/>
        <v>023</v>
      </c>
      <c r="F590" t="str">
        <f t="shared" si="28"/>
        <v>5-023-35_1</v>
      </c>
      <c r="G590" s="2">
        <f t="shared" si="29"/>
        <v>21.181964958453978</v>
      </c>
      <c r="H590" s="48">
        <f>IF(D590=1,VLOOKUP(B590,Uvazky!B:G,6,0),
IF(D590=2,VLOOKUP(B590,Uvazky!B:H,7,0),
IF(D590=3,VLOOKUP(B590,Uvazky!B:I,8,0),
"Nezdrav_Personal_Alebo_Nerelevant")))</f>
        <v>0.1</v>
      </c>
      <c r="I590">
        <f>VLOOKUP(B590,Uvazky!B:E,4,0)</f>
        <v>7</v>
      </c>
      <c r="J590" t="s">
        <v>88</v>
      </c>
      <c r="K590" t="str">
        <f>VLOOKUP(B590,Uvazky!B:D,3,0)</f>
        <v>Rádiodiagnostické oddelenie 1</v>
      </c>
      <c r="L590" t="str">
        <f>VLOOKUP(B590,Uvazky!B:B,1,0)</f>
        <v>5-023-35</v>
      </c>
    </row>
    <row r="591" spans="1:12" x14ac:dyDescent="0.2">
      <c r="A591" t="s">
        <v>39</v>
      </c>
      <c r="B591" s="1" t="s">
        <v>276</v>
      </c>
      <c r="C591" s="2">
        <v>167.27812406326328</v>
      </c>
      <c r="D591">
        <v>1</v>
      </c>
      <c r="E591" t="str">
        <f t="shared" si="27"/>
        <v>023</v>
      </c>
      <c r="F591" t="str">
        <f t="shared" si="28"/>
        <v>5-023-35_1</v>
      </c>
      <c r="G591" s="2">
        <f t="shared" si="29"/>
        <v>167.27812406326328</v>
      </c>
      <c r="H591" s="48">
        <f>IF(D591=1,VLOOKUP(B591,Uvazky!B:G,6,0),
IF(D591=2,VLOOKUP(B591,Uvazky!B:H,7,0),
IF(D591=3,VLOOKUP(B591,Uvazky!B:I,8,0),
"Nezdrav_Personal_Alebo_Nerelevant")))</f>
        <v>0.1</v>
      </c>
      <c r="I591">
        <f>VLOOKUP(B591,Uvazky!B:E,4,0)</f>
        <v>7</v>
      </c>
      <c r="J591" t="s">
        <v>88</v>
      </c>
      <c r="K591" t="str">
        <f>VLOOKUP(B591,Uvazky!B:D,3,0)</f>
        <v>Rádiodiagnostické oddelenie 1</v>
      </c>
      <c r="L591" t="str">
        <f>VLOOKUP(B591,Uvazky!B:B,1,0)</f>
        <v>5-023-35</v>
      </c>
    </row>
    <row r="592" spans="1:12" x14ac:dyDescent="0.2">
      <c r="A592" t="s">
        <v>40</v>
      </c>
      <c r="B592" s="1" t="s">
        <v>276</v>
      </c>
      <c r="C592" s="2">
        <v>106.17012892917481</v>
      </c>
      <c r="D592">
        <v>3</v>
      </c>
      <c r="E592" t="str">
        <f t="shared" si="27"/>
        <v>023</v>
      </c>
      <c r="F592" t="str">
        <f t="shared" si="28"/>
        <v>5-023-35_3</v>
      </c>
      <c r="G592" s="2">
        <f t="shared" si="29"/>
        <v>106.17012892917481</v>
      </c>
      <c r="H592" s="48">
        <f>IF(D592=1,VLOOKUP(B592,Uvazky!B:G,6,0),
IF(D592=2,VLOOKUP(B592,Uvazky!B:H,7,0),
IF(D592=3,VLOOKUP(B592,Uvazky!B:I,8,0),
"Nezdrav_Personal_Alebo_Nerelevant")))</f>
        <v>0.1</v>
      </c>
      <c r="I592">
        <f>VLOOKUP(B592,Uvazky!B:E,4,0)</f>
        <v>7</v>
      </c>
      <c r="J592" t="s">
        <v>88</v>
      </c>
      <c r="K592" t="str">
        <f>VLOOKUP(B592,Uvazky!B:D,3,0)</f>
        <v>Rádiodiagnostické oddelenie 1</v>
      </c>
      <c r="L592" t="str">
        <f>VLOOKUP(B592,Uvazky!B:B,1,0)</f>
        <v>5-023-35</v>
      </c>
    </row>
    <row r="593" spans="1:12" x14ac:dyDescent="0.2">
      <c r="A593" t="s">
        <v>4</v>
      </c>
      <c r="B593" s="1" t="s">
        <v>277</v>
      </c>
      <c r="C593" s="2">
        <v>26.78638868574291</v>
      </c>
      <c r="D593">
        <v>1</v>
      </c>
      <c r="E593" t="str">
        <f t="shared" si="27"/>
        <v>023</v>
      </c>
      <c r="F593" t="str">
        <f t="shared" si="28"/>
        <v>5-023-41_1</v>
      </c>
      <c r="G593" s="2">
        <f t="shared" si="29"/>
        <v>26.78638868574291</v>
      </c>
      <c r="H593" s="48">
        <f>IF(D593=1,VLOOKUP(B593,Uvazky!B:G,6,0),
IF(D593=2,VLOOKUP(B593,Uvazky!B:H,7,0),
IF(D593=3,VLOOKUP(B593,Uvazky!B:I,8,0),
"Nezdrav_Personal_Alebo_Nerelevant")))</f>
        <v>2.7</v>
      </c>
      <c r="I593">
        <f>VLOOKUP(B593,Uvazky!B:E,4,0)</f>
        <v>7</v>
      </c>
      <c r="J593" t="s">
        <v>88</v>
      </c>
      <c r="K593" t="str">
        <f>VLOOKUP(B593,Uvazky!B:D,3,0)</f>
        <v>Rádiodiagnostické oddelenie 2</v>
      </c>
      <c r="L593" t="str">
        <f>VLOOKUP(B593,Uvazky!B:B,1,0)</f>
        <v>5-023-41</v>
      </c>
    </row>
    <row r="594" spans="1:12" x14ac:dyDescent="0.2">
      <c r="A594" t="s">
        <v>5</v>
      </c>
      <c r="B594" s="1" t="s">
        <v>277</v>
      </c>
      <c r="C594" s="2">
        <v>13318.082064616696</v>
      </c>
      <c r="D594">
        <v>1</v>
      </c>
      <c r="E594" t="str">
        <f t="shared" si="27"/>
        <v>023</v>
      </c>
      <c r="F594" t="str">
        <f t="shared" si="28"/>
        <v>5-023-41_1</v>
      </c>
      <c r="G594" s="2">
        <f t="shared" si="29"/>
        <v>13318.082064616696</v>
      </c>
      <c r="H594" s="48">
        <f>IF(D594=1,VLOOKUP(B594,Uvazky!B:G,6,0),
IF(D594=2,VLOOKUP(B594,Uvazky!B:H,7,0),
IF(D594=3,VLOOKUP(B594,Uvazky!B:I,8,0),
"Nezdrav_Personal_Alebo_Nerelevant")))</f>
        <v>2.7</v>
      </c>
      <c r="I594">
        <f>VLOOKUP(B594,Uvazky!B:E,4,0)</f>
        <v>7</v>
      </c>
      <c r="J594" t="s">
        <v>88</v>
      </c>
      <c r="K594" t="str">
        <f>VLOOKUP(B594,Uvazky!B:D,3,0)</f>
        <v>Rádiodiagnostické oddelenie 2</v>
      </c>
      <c r="L594" t="str">
        <f>VLOOKUP(B594,Uvazky!B:B,1,0)</f>
        <v>5-023-41</v>
      </c>
    </row>
    <row r="595" spans="1:12" x14ac:dyDescent="0.2">
      <c r="A595" t="s">
        <v>6</v>
      </c>
      <c r="B595" s="1" t="s">
        <v>277</v>
      </c>
      <c r="C595" s="2">
        <v>1851.0644240124961</v>
      </c>
      <c r="D595">
        <v>3</v>
      </c>
      <c r="E595" t="str">
        <f t="shared" si="27"/>
        <v>023</v>
      </c>
      <c r="F595" t="str">
        <f t="shared" si="28"/>
        <v>5-023-41_3</v>
      </c>
      <c r="G595" s="2">
        <f t="shared" si="29"/>
        <v>1851.0644240124961</v>
      </c>
      <c r="H595" s="48">
        <f>IF(D595=1,VLOOKUP(B595,Uvazky!B:G,6,0),
IF(D595=2,VLOOKUP(B595,Uvazky!B:H,7,0),
IF(D595=3,VLOOKUP(B595,Uvazky!B:I,8,0),
"Nezdrav_Personal_Alebo_Nerelevant")))</f>
        <v>0.13</v>
      </c>
      <c r="I595">
        <f>VLOOKUP(B595,Uvazky!B:E,4,0)</f>
        <v>7</v>
      </c>
      <c r="J595" t="s">
        <v>88</v>
      </c>
      <c r="K595" t="str">
        <f>VLOOKUP(B595,Uvazky!B:D,3,0)</f>
        <v>Rádiodiagnostické oddelenie 2</v>
      </c>
      <c r="L595" t="str">
        <f>VLOOKUP(B595,Uvazky!B:B,1,0)</f>
        <v>5-023-41</v>
      </c>
    </row>
    <row r="596" spans="1:12" x14ac:dyDescent="0.2">
      <c r="A596" t="s">
        <v>7</v>
      </c>
      <c r="B596" s="1" t="s">
        <v>277</v>
      </c>
      <c r="C596" s="2">
        <v>138.25989789948687</v>
      </c>
      <c r="D596">
        <v>2</v>
      </c>
      <c r="E596" t="str">
        <f t="shared" si="27"/>
        <v>023</v>
      </c>
      <c r="F596" t="str">
        <f t="shared" si="28"/>
        <v>5-023-41_2</v>
      </c>
      <c r="G596" s="2">
        <f t="shared" si="29"/>
        <v>138.25989789948687</v>
      </c>
      <c r="H596" s="48">
        <f>IF(D596=1,VLOOKUP(B596,Uvazky!B:G,6,0),
IF(D596=2,VLOOKUP(B596,Uvazky!B:H,7,0),
IF(D596=3,VLOOKUP(B596,Uvazky!B:I,8,0),
"Nezdrav_Personal_Alebo_Nerelevant")))</f>
        <v>1.5</v>
      </c>
      <c r="I596">
        <f>VLOOKUP(B596,Uvazky!B:E,4,0)</f>
        <v>7</v>
      </c>
      <c r="J596" t="s">
        <v>88</v>
      </c>
      <c r="K596" t="str">
        <f>VLOOKUP(B596,Uvazky!B:D,3,0)</f>
        <v>Rádiodiagnostické oddelenie 2</v>
      </c>
      <c r="L596" t="str">
        <f>VLOOKUP(B596,Uvazky!B:B,1,0)</f>
        <v>5-023-41</v>
      </c>
    </row>
    <row r="597" spans="1:12" x14ac:dyDescent="0.2">
      <c r="A597" t="s">
        <v>8</v>
      </c>
      <c r="B597" s="1" t="s">
        <v>277</v>
      </c>
      <c r="C597" s="2">
        <v>1533.1889564128053</v>
      </c>
      <c r="D597">
        <v>1</v>
      </c>
      <c r="E597" t="str">
        <f t="shared" si="27"/>
        <v>023</v>
      </c>
      <c r="F597" t="str">
        <f t="shared" si="28"/>
        <v>5-023-41_1</v>
      </c>
      <c r="G597" s="2">
        <f t="shared" si="29"/>
        <v>1533.1889564128053</v>
      </c>
      <c r="H597" s="48">
        <f>IF(D597=1,VLOOKUP(B597,Uvazky!B:G,6,0),
IF(D597=2,VLOOKUP(B597,Uvazky!B:H,7,0),
IF(D597=3,VLOOKUP(B597,Uvazky!B:I,8,0),
"Nezdrav_Personal_Alebo_Nerelevant")))</f>
        <v>2.7</v>
      </c>
      <c r="I597">
        <f>VLOOKUP(B597,Uvazky!B:E,4,0)</f>
        <v>7</v>
      </c>
      <c r="J597" t="s">
        <v>88</v>
      </c>
      <c r="K597" t="str">
        <f>VLOOKUP(B597,Uvazky!B:D,3,0)</f>
        <v>Rádiodiagnostické oddelenie 2</v>
      </c>
      <c r="L597" t="str">
        <f>VLOOKUP(B597,Uvazky!B:B,1,0)</f>
        <v>5-023-41</v>
      </c>
    </row>
    <row r="598" spans="1:12" x14ac:dyDescent="0.2">
      <c r="A598" t="s">
        <v>9</v>
      </c>
      <c r="B598" s="1" t="s">
        <v>277</v>
      </c>
      <c r="C598" s="2">
        <v>1234.6306447211671</v>
      </c>
      <c r="D598">
        <v>3</v>
      </c>
      <c r="E598" t="str">
        <f t="shared" si="27"/>
        <v>023</v>
      </c>
      <c r="F598" t="str">
        <f t="shared" si="28"/>
        <v>5-023-41_3</v>
      </c>
      <c r="G598" s="2">
        <f t="shared" si="29"/>
        <v>1234.6306447211671</v>
      </c>
      <c r="H598" s="48">
        <f>IF(D598=1,VLOOKUP(B598,Uvazky!B:G,6,0),
IF(D598=2,VLOOKUP(B598,Uvazky!B:H,7,0),
IF(D598=3,VLOOKUP(B598,Uvazky!B:I,8,0),
"Nezdrav_Personal_Alebo_Nerelevant")))</f>
        <v>0.13</v>
      </c>
      <c r="I598">
        <f>VLOOKUP(B598,Uvazky!B:E,4,0)</f>
        <v>7</v>
      </c>
      <c r="J598" t="s">
        <v>88</v>
      </c>
      <c r="K598" t="str">
        <f>VLOOKUP(B598,Uvazky!B:D,3,0)</f>
        <v>Rádiodiagnostické oddelenie 2</v>
      </c>
      <c r="L598" t="str">
        <f>VLOOKUP(B598,Uvazky!B:B,1,0)</f>
        <v>5-023-41</v>
      </c>
    </row>
    <row r="599" spans="1:12" x14ac:dyDescent="0.2">
      <c r="A599" t="s">
        <v>10</v>
      </c>
      <c r="B599" s="1" t="s">
        <v>277</v>
      </c>
      <c r="C599" s="2">
        <v>13.096412144953625</v>
      </c>
      <c r="D599">
        <v>2</v>
      </c>
      <c r="E599" t="str">
        <f t="shared" si="27"/>
        <v>023</v>
      </c>
      <c r="F599" t="str">
        <f t="shared" si="28"/>
        <v>5-023-41_2</v>
      </c>
      <c r="G599" s="2">
        <f t="shared" si="29"/>
        <v>13.096412144953625</v>
      </c>
      <c r="H599" s="48">
        <f>IF(D599=1,VLOOKUP(B599,Uvazky!B:G,6,0),
IF(D599=2,VLOOKUP(B599,Uvazky!B:H,7,0),
IF(D599=3,VLOOKUP(B599,Uvazky!B:I,8,0),
"Nezdrav_Personal_Alebo_Nerelevant")))</f>
        <v>1.5</v>
      </c>
      <c r="I599">
        <f>VLOOKUP(B599,Uvazky!B:E,4,0)</f>
        <v>7</v>
      </c>
      <c r="J599" t="s">
        <v>88</v>
      </c>
      <c r="K599" t="str">
        <f>VLOOKUP(B599,Uvazky!B:D,3,0)</f>
        <v>Rádiodiagnostické oddelenie 2</v>
      </c>
      <c r="L599" t="str">
        <f>VLOOKUP(B599,Uvazky!B:B,1,0)</f>
        <v>5-023-41</v>
      </c>
    </row>
    <row r="600" spans="1:12" x14ac:dyDescent="0.2">
      <c r="A600" t="s">
        <v>11</v>
      </c>
      <c r="B600" s="1" t="s">
        <v>277</v>
      </c>
      <c r="C600" s="2">
        <v>161.10979871930451</v>
      </c>
      <c r="D600">
        <v>1</v>
      </c>
      <c r="E600" t="str">
        <f t="shared" si="27"/>
        <v>023</v>
      </c>
      <c r="F600" t="str">
        <f t="shared" si="28"/>
        <v>5-023-41_1</v>
      </c>
      <c r="G600" s="2">
        <f t="shared" si="29"/>
        <v>161.10979871930451</v>
      </c>
      <c r="H600" s="48">
        <f>IF(D600=1,VLOOKUP(B600,Uvazky!B:G,6,0),
IF(D600=2,VLOOKUP(B600,Uvazky!B:H,7,0),
IF(D600=3,VLOOKUP(B600,Uvazky!B:I,8,0),
"Nezdrav_Personal_Alebo_Nerelevant")))</f>
        <v>2.7</v>
      </c>
      <c r="I600">
        <f>VLOOKUP(B600,Uvazky!B:E,4,0)</f>
        <v>7</v>
      </c>
      <c r="J600" t="s">
        <v>88</v>
      </c>
      <c r="K600" t="str">
        <f>VLOOKUP(B600,Uvazky!B:D,3,0)</f>
        <v>Rádiodiagnostické oddelenie 2</v>
      </c>
      <c r="L600" t="str">
        <f>VLOOKUP(B600,Uvazky!B:B,1,0)</f>
        <v>5-023-41</v>
      </c>
    </row>
    <row r="601" spans="1:12" x14ac:dyDescent="0.2">
      <c r="A601" t="s">
        <v>12</v>
      </c>
      <c r="B601" s="1" t="s">
        <v>277</v>
      </c>
      <c r="C601" s="2">
        <v>68.64675853319028</v>
      </c>
      <c r="D601">
        <v>3</v>
      </c>
      <c r="E601" t="str">
        <f t="shared" si="27"/>
        <v>023</v>
      </c>
      <c r="F601" t="str">
        <f t="shared" si="28"/>
        <v>5-023-41_3</v>
      </c>
      <c r="G601" s="2">
        <f t="shared" si="29"/>
        <v>68.64675853319028</v>
      </c>
      <c r="H601" s="48">
        <f>IF(D601=1,VLOOKUP(B601,Uvazky!B:G,6,0),
IF(D601=2,VLOOKUP(B601,Uvazky!B:H,7,0),
IF(D601=3,VLOOKUP(B601,Uvazky!B:I,8,0),
"Nezdrav_Personal_Alebo_Nerelevant")))</f>
        <v>0.13</v>
      </c>
      <c r="I601">
        <f>VLOOKUP(B601,Uvazky!B:E,4,0)</f>
        <v>7</v>
      </c>
      <c r="J601" t="s">
        <v>88</v>
      </c>
      <c r="K601" t="str">
        <f>VLOOKUP(B601,Uvazky!B:D,3,0)</f>
        <v>Rádiodiagnostické oddelenie 2</v>
      </c>
      <c r="L601" t="str">
        <f>VLOOKUP(B601,Uvazky!B:B,1,0)</f>
        <v>5-023-41</v>
      </c>
    </row>
    <row r="602" spans="1:12" x14ac:dyDescent="0.2">
      <c r="A602" t="s">
        <v>13</v>
      </c>
      <c r="B602" s="1" t="s">
        <v>277</v>
      </c>
      <c r="C602" s="2">
        <v>1.8999837607389698</v>
      </c>
      <c r="D602">
        <v>2</v>
      </c>
      <c r="E602" t="str">
        <f t="shared" si="27"/>
        <v>023</v>
      </c>
      <c r="F602" t="str">
        <f t="shared" si="28"/>
        <v>5-023-41_2</v>
      </c>
      <c r="G602" s="2">
        <f t="shared" si="29"/>
        <v>1.8999837607389698</v>
      </c>
      <c r="H602" s="48">
        <f>IF(D602=1,VLOOKUP(B602,Uvazky!B:G,6,0),
IF(D602=2,VLOOKUP(B602,Uvazky!B:H,7,0),
IF(D602=3,VLOOKUP(B602,Uvazky!B:I,8,0),
"Nezdrav_Personal_Alebo_Nerelevant")))</f>
        <v>1.5</v>
      </c>
      <c r="I602">
        <f>VLOOKUP(B602,Uvazky!B:E,4,0)</f>
        <v>7</v>
      </c>
      <c r="J602" t="s">
        <v>88</v>
      </c>
      <c r="K602" t="str">
        <f>VLOOKUP(B602,Uvazky!B:D,3,0)</f>
        <v>Rádiodiagnostické oddelenie 2</v>
      </c>
      <c r="L602" t="str">
        <f>VLOOKUP(B602,Uvazky!B:B,1,0)</f>
        <v>5-023-41</v>
      </c>
    </row>
    <row r="603" spans="1:12" x14ac:dyDescent="0.2">
      <c r="A603" t="s">
        <v>14</v>
      </c>
      <c r="B603" s="1" t="s">
        <v>277</v>
      </c>
      <c r="C603" s="2">
        <v>2115.1586680975261</v>
      </c>
      <c r="D603">
        <v>1</v>
      </c>
      <c r="E603" t="str">
        <f t="shared" si="27"/>
        <v>023</v>
      </c>
      <c r="F603" t="str">
        <f t="shared" si="28"/>
        <v>5-023-41_1</v>
      </c>
      <c r="G603" s="2">
        <f t="shared" si="29"/>
        <v>2115.1586680975261</v>
      </c>
      <c r="H603" s="48">
        <f>IF(D603=1,VLOOKUP(B603,Uvazky!B:G,6,0),
IF(D603=2,VLOOKUP(B603,Uvazky!B:H,7,0),
IF(D603=3,VLOOKUP(B603,Uvazky!B:I,8,0),
"Nezdrav_Personal_Alebo_Nerelevant")))</f>
        <v>2.7</v>
      </c>
      <c r="I603">
        <f>VLOOKUP(B603,Uvazky!B:E,4,0)</f>
        <v>7</v>
      </c>
      <c r="J603" t="s">
        <v>88</v>
      </c>
      <c r="K603" t="str">
        <f>VLOOKUP(B603,Uvazky!B:D,3,0)</f>
        <v>Rádiodiagnostické oddelenie 2</v>
      </c>
      <c r="L603" t="str">
        <f>VLOOKUP(B603,Uvazky!B:B,1,0)</f>
        <v>5-023-41</v>
      </c>
    </row>
    <row r="604" spans="1:12" x14ac:dyDescent="0.2">
      <c r="A604" t="s">
        <v>15</v>
      </c>
      <c r="B604" s="1" t="s">
        <v>277</v>
      </c>
      <c r="C604" s="2">
        <v>4429.142722180809</v>
      </c>
      <c r="D604">
        <v>3</v>
      </c>
      <c r="E604" t="str">
        <f t="shared" si="27"/>
        <v>023</v>
      </c>
      <c r="F604" t="str">
        <f t="shared" si="28"/>
        <v>5-023-41_3</v>
      </c>
      <c r="G604" s="2">
        <f t="shared" si="29"/>
        <v>4429.142722180809</v>
      </c>
      <c r="H604" s="48">
        <f>IF(D604=1,VLOOKUP(B604,Uvazky!B:G,6,0),
IF(D604=2,VLOOKUP(B604,Uvazky!B:H,7,0),
IF(D604=3,VLOOKUP(B604,Uvazky!B:I,8,0),
"Nezdrav_Personal_Alebo_Nerelevant")))</f>
        <v>0.13</v>
      </c>
      <c r="I604">
        <f>VLOOKUP(B604,Uvazky!B:E,4,0)</f>
        <v>7</v>
      </c>
      <c r="J604" t="s">
        <v>88</v>
      </c>
      <c r="K604" t="str">
        <f>VLOOKUP(B604,Uvazky!B:D,3,0)</f>
        <v>Rádiodiagnostické oddelenie 2</v>
      </c>
      <c r="L604" t="str">
        <f>VLOOKUP(B604,Uvazky!B:B,1,0)</f>
        <v>5-023-41</v>
      </c>
    </row>
    <row r="605" spans="1:12" x14ac:dyDescent="0.2">
      <c r="A605" t="s">
        <v>16</v>
      </c>
      <c r="B605" s="1" t="s">
        <v>277</v>
      </c>
      <c r="C605" s="2">
        <v>29.99626769264491</v>
      </c>
      <c r="D605">
        <v>2</v>
      </c>
      <c r="E605" t="str">
        <f t="shared" si="27"/>
        <v>023</v>
      </c>
      <c r="F605" t="str">
        <f t="shared" si="28"/>
        <v>5-023-41_2</v>
      </c>
      <c r="G605" s="2">
        <f t="shared" si="29"/>
        <v>29.99626769264491</v>
      </c>
      <c r="H605" s="48">
        <f>IF(D605=1,VLOOKUP(B605,Uvazky!B:G,6,0),
IF(D605=2,VLOOKUP(B605,Uvazky!B:H,7,0),
IF(D605=3,VLOOKUP(B605,Uvazky!B:I,8,0),
"Nezdrav_Personal_Alebo_Nerelevant")))</f>
        <v>1.5</v>
      </c>
      <c r="I605">
        <f>VLOOKUP(B605,Uvazky!B:E,4,0)</f>
        <v>7</v>
      </c>
      <c r="J605" t="s">
        <v>88</v>
      </c>
      <c r="K605" t="str">
        <f>VLOOKUP(B605,Uvazky!B:D,3,0)</f>
        <v>Rádiodiagnostické oddelenie 2</v>
      </c>
      <c r="L605" t="str">
        <f>VLOOKUP(B605,Uvazky!B:B,1,0)</f>
        <v>5-023-41</v>
      </c>
    </row>
    <row r="606" spans="1:12" x14ac:dyDescent="0.2">
      <c r="A606" t="s">
        <v>17</v>
      </c>
      <c r="B606" s="1" t="s">
        <v>277</v>
      </c>
      <c r="C606" s="2">
        <v>79.029751651566897</v>
      </c>
      <c r="D606">
        <v>1</v>
      </c>
      <c r="E606" t="str">
        <f t="shared" si="27"/>
        <v>023</v>
      </c>
      <c r="F606" t="str">
        <f t="shared" si="28"/>
        <v>5-023-41_1</v>
      </c>
      <c r="G606" s="2">
        <f t="shared" si="29"/>
        <v>79.029751651566897</v>
      </c>
      <c r="H606" s="48">
        <f>IF(D606=1,VLOOKUP(B606,Uvazky!B:G,6,0),
IF(D606=2,VLOOKUP(B606,Uvazky!B:H,7,0),
IF(D606=3,VLOOKUP(B606,Uvazky!B:I,8,0),
"Nezdrav_Personal_Alebo_Nerelevant")))</f>
        <v>2.7</v>
      </c>
      <c r="I606">
        <f>VLOOKUP(B606,Uvazky!B:E,4,0)</f>
        <v>7</v>
      </c>
      <c r="J606" t="s">
        <v>88</v>
      </c>
      <c r="K606" t="str">
        <f>VLOOKUP(B606,Uvazky!B:D,3,0)</f>
        <v>Rádiodiagnostické oddelenie 2</v>
      </c>
      <c r="L606" t="str">
        <f>VLOOKUP(B606,Uvazky!B:B,1,0)</f>
        <v>5-023-41</v>
      </c>
    </row>
    <row r="607" spans="1:12" x14ac:dyDescent="0.2">
      <c r="A607" t="s">
        <v>18</v>
      </c>
      <c r="B607" s="1" t="s">
        <v>277</v>
      </c>
      <c r="C607" s="2">
        <v>11.386914092916161</v>
      </c>
      <c r="D607">
        <v>3</v>
      </c>
      <c r="E607" t="str">
        <f t="shared" si="27"/>
        <v>023</v>
      </c>
      <c r="F607" t="str">
        <f t="shared" si="28"/>
        <v>5-023-41_3</v>
      </c>
      <c r="G607" s="2">
        <f t="shared" si="29"/>
        <v>11.386914092916161</v>
      </c>
      <c r="H607" s="48">
        <f>IF(D607=1,VLOOKUP(B607,Uvazky!B:G,6,0),
IF(D607=2,VLOOKUP(B607,Uvazky!B:H,7,0),
IF(D607=3,VLOOKUP(B607,Uvazky!B:I,8,0),
"Nezdrav_Personal_Alebo_Nerelevant")))</f>
        <v>0.13</v>
      </c>
      <c r="I607">
        <f>VLOOKUP(B607,Uvazky!B:E,4,0)</f>
        <v>7</v>
      </c>
      <c r="J607" t="s">
        <v>88</v>
      </c>
      <c r="K607" t="str">
        <f>VLOOKUP(B607,Uvazky!B:D,3,0)</f>
        <v>Rádiodiagnostické oddelenie 2</v>
      </c>
      <c r="L607" t="str">
        <f>VLOOKUP(B607,Uvazky!B:B,1,0)</f>
        <v>5-023-41</v>
      </c>
    </row>
    <row r="608" spans="1:12" x14ac:dyDescent="0.2">
      <c r="A608" t="s">
        <v>19</v>
      </c>
      <c r="B608" s="1" t="s">
        <v>277</v>
      </c>
      <c r="C608" s="2">
        <v>0.55953630518215114</v>
      </c>
      <c r="D608">
        <v>2</v>
      </c>
      <c r="E608" t="str">
        <f t="shared" si="27"/>
        <v>023</v>
      </c>
      <c r="F608" t="str">
        <f t="shared" si="28"/>
        <v>5-023-41_2</v>
      </c>
      <c r="G608" s="2">
        <f t="shared" si="29"/>
        <v>0.55953630518215114</v>
      </c>
      <c r="H608" s="48">
        <f>IF(D608=1,VLOOKUP(B608,Uvazky!B:G,6,0),
IF(D608=2,VLOOKUP(B608,Uvazky!B:H,7,0),
IF(D608=3,VLOOKUP(B608,Uvazky!B:I,8,0),
"Nezdrav_Personal_Alebo_Nerelevant")))</f>
        <v>1.5</v>
      </c>
      <c r="I608">
        <f>VLOOKUP(B608,Uvazky!B:E,4,0)</f>
        <v>7</v>
      </c>
      <c r="J608" t="s">
        <v>88</v>
      </c>
      <c r="K608" t="str">
        <f>VLOOKUP(B608,Uvazky!B:D,3,0)</f>
        <v>Rádiodiagnostické oddelenie 2</v>
      </c>
      <c r="L608" t="str">
        <f>VLOOKUP(B608,Uvazky!B:B,1,0)</f>
        <v>5-023-41</v>
      </c>
    </row>
    <row r="609" spans="1:12" x14ac:dyDescent="0.2">
      <c r="A609" t="s">
        <v>20</v>
      </c>
      <c r="B609" s="1" t="s">
        <v>277</v>
      </c>
      <c r="C609" s="2">
        <v>419.99069935013108</v>
      </c>
      <c r="D609">
        <v>1</v>
      </c>
      <c r="E609" t="str">
        <f t="shared" si="27"/>
        <v>023</v>
      </c>
      <c r="F609" t="str">
        <f t="shared" si="28"/>
        <v>5-023-41_1</v>
      </c>
      <c r="G609" s="2">
        <f t="shared" si="29"/>
        <v>419.99069935013108</v>
      </c>
      <c r="H609" s="48">
        <f>IF(D609=1,VLOOKUP(B609,Uvazky!B:G,6,0),
IF(D609=2,VLOOKUP(B609,Uvazky!B:H,7,0),
IF(D609=3,VLOOKUP(B609,Uvazky!B:I,8,0),
"Nezdrav_Personal_Alebo_Nerelevant")))</f>
        <v>2.7</v>
      </c>
      <c r="I609">
        <f>VLOOKUP(B609,Uvazky!B:E,4,0)</f>
        <v>7</v>
      </c>
      <c r="J609" t="s">
        <v>88</v>
      </c>
      <c r="K609" t="str">
        <f>VLOOKUP(B609,Uvazky!B:D,3,0)</f>
        <v>Rádiodiagnostické oddelenie 2</v>
      </c>
      <c r="L609" t="str">
        <f>VLOOKUP(B609,Uvazky!B:B,1,0)</f>
        <v>5-023-41</v>
      </c>
    </row>
    <row r="610" spans="1:12" x14ac:dyDescent="0.2">
      <c r="A610" t="s">
        <v>21</v>
      </c>
      <c r="B610" s="1" t="s">
        <v>277</v>
      </c>
      <c r="C610" s="2">
        <v>285.59854889244167</v>
      </c>
      <c r="D610">
        <v>3</v>
      </c>
      <c r="E610" t="str">
        <f t="shared" si="27"/>
        <v>023</v>
      </c>
      <c r="F610" t="str">
        <f t="shared" si="28"/>
        <v>5-023-41_3</v>
      </c>
      <c r="G610" s="2">
        <f t="shared" si="29"/>
        <v>285.59854889244167</v>
      </c>
      <c r="H610" s="48">
        <f>IF(D610=1,VLOOKUP(B610,Uvazky!B:G,6,0),
IF(D610=2,VLOOKUP(B610,Uvazky!B:H,7,0),
IF(D610=3,VLOOKUP(B610,Uvazky!B:I,8,0),
"Nezdrav_Personal_Alebo_Nerelevant")))</f>
        <v>0.13</v>
      </c>
      <c r="I610">
        <f>VLOOKUP(B610,Uvazky!B:E,4,0)</f>
        <v>7</v>
      </c>
      <c r="J610" t="s">
        <v>88</v>
      </c>
      <c r="K610" t="str">
        <f>VLOOKUP(B610,Uvazky!B:D,3,0)</f>
        <v>Rádiodiagnostické oddelenie 2</v>
      </c>
      <c r="L610" t="str">
        <f>VLOOKUP(B610,Uvazky!B:B,1,0)</f>
        <v>5-023-41</v>
      </c>
    </row>
    <row r="611" spans="1:12" x14ac:dyDescent="0.2">
      <c r="A611" t="s">
        <v>22</v>
      </c>
      <c r="B611" s="1" t="s">
        <v>277</v>
      </c>
      <c r="C611" s="2">
        <v>2.7300268353996668</v>
      </c>
      <c r="D611">
        <v>2</v>
      </c>
      <c r="E611" t="str">
        <f t="shared" si="27"/>
        <v>023</v>
      </c>
      <c r="F611" t="str">
        <f t="shared" si="28"/>
        <v>5-023-41_2</v>
      </c>
      <c r="G611" s="2">
        <f t="shared" si="29"/>
        <v>2.7300268353996668</v>
      </c>
      <c r="H611" s="48">
        <f>IF(D611=1,VLOOKUP(B611,Uvazky!B:G,6,0),
IF(D611=2,VLOOKUP(B611,Uvazky!B:H,7,0),
IF(D611=3,VLOOKUP(B611,Uvazky!B:I,8,0),
"Nezdrav_Personal_Alebo_Nerelevant")))</f>
        <v>1.5</v>
      </c>
      <c r="I611">
        <f>VLOOKUP(B611,Uvazky!B:E,4,0)</f>
        <v>7</v>
      </c>
      <c r="J611" t="s">
        <v>88</v>
      </c>
      <c r="K611" t="str">
        <f>VLOOKUP(B611,Uvazky!B:D,3,0)</f>
        <v>Rádiodiagnostické oddelenie 2</v>
      </c>
      <c r="L611" t="str">
        <f>VLOOKUP(B611,Uvazky!B:B,1,0)</f>
        <v>5-023-41</v>
      </c>
    </row>
    <row r="612" spans="1:12" x14ac:dyDescent="0.2">
      <c r="A612" t="s">
        <v>23</v>
      </c>
      <c r="B612" s="1" t="s">
        <v>277</v>
      </c>
      <c r="C612" s="2">
        <v>44.139835444894175</v>
      </c>
      <c r="D612">
        <v>1</v>
      </c>
      <c r="E612" t="str">
        <f t="shared" si="27"/>
        <v>023</v>
      </c>
      <c r="F612" t="str">
        <f t="shared" si="28"/>
        <v>5-023-41_1</v>
      </c>
      <c r="G612" s="2">
        <f t="shared" si="29"/>
        <v>44.139835444894175</v>
      </c>
      <c r="H612" s="48">
        <f>IF(D612=1,VLOOKUP(B612,Uvazky!B:G,6,0),
IF(D612=2,VLOOKUP(B612,Uvazky!B:H,7,0),
IF(D612=3,VLOOKUP(B612,Uvazky!B:I,8,0),
"Nezdrav_Personal_Alebo_Nerelevant")))</f>
        <v>2.7</v>
      </c>
      <c r="I612">
        <f>VLOOKUP(B612,Uvazky!B:E,4,0)</f>
        <v>7</v>
      </c>
      <c r="J612" t="s">
        <v>88</v>
      </c>
      <c r="K612" t="str">
        <f>VLOOKUP(B612,Uvazky!B:D,3,0)</f>
        <v>Rádiodiagnostické oddelenie 2</v>
      </c>
      <c r="L612" t="str">
        <f>VLOOKUP(B612,Uvazky!B:B,1,0)</f>
        <v>5-023-41</v>
      </c>
    </row>
    <row r="613" spans="1:12" x14ac:dyDescent="0.2">
      <c r="A613" t="s">
        <v>24</v>
      </c>
      <c r="B613" s="1" t="s">
        <v>277</v>
      </c>
      <c r="C613" s="2">
        <v>196.91649049927656</v>
      </c>
      <c r="D613">
        <v>3</v>
      </c>
      <c r="E613" t="str">
        <f t="shared" si="27"/>
        <v>023</v>
      </c>
      <c r="F613" t="str">
        <f t="shared" si="28"/>
        <v>5-023-41_3</v>
      </c>
      <c r="G613" s="2">
        <f t="shared" si="29"/>
        <v>196.91649049927656</v>
      </c>
      <c r="H613" s="48">
        <f>IF(D613=1,VLOOKUP(B613,Uvazky!B:G,6,0),
IF(D613=2,VLOOKUP(B613,Uvazky!B:H,7,0),
IF(D613=3,VLOOKUP(B613,Uvazky!B:I,8,0),
"Nezdrav_Personal_Alebo_Nerelevant")))</f>
        <v>0.13</v>
      </c>
      <c r="I613">
        <f>VLOOKUP(B613,Uvazky!B:E,4,0)</f>
        <v>7</v>
      </c>
      <c r="J613" t="s">
        <v>88</v>
      </c>
      <c r="K613" t="str">
        <f>VLOOKUP(B613,Uvazky!B:D,3,0)</f>
        <v>Rádiodiagnostické oddelenie 2</v>
      </c>
      <c r="L613" t="str">
        <f>VLOOKUP(B613,Uvazky!B:B,1,0)</f>
        <v>5-023-41</v>
      </c>
    </row>
    <row r="614" spans="1:12" x14ac:dyDescent="0.2">
      <c r="A614" t="s">
        <v>25</v>
      </c>
      <c r="B614" s="1" t="s">
        <v>277</v>
      </c>
      <c r="C614" s="2">
        <v>0.73533957412960604</v>
      </c>
      <c r="D614">
        <v>2</v>
      </c>
      <c r="E614" t="str">
        <f t="shared" si="27"/>
        <v>023</v>
      </c>
      <c r="F614" t="str">
        <f t="shared" si="28"/>
        <v>5-023-41_2</v>
      </c>
      <c r="G614" s="2">
        <f t="shared" si="29"/>
        <v>0.73533957412960604</v>
      </c>
      <c r="H614" s="48">
        <f>IF(D614=1,VLOOKUP(B614,Uvazky!B:G,6,0),
IF(D614=2,VLOOKUP(B614,Uvazky!B:H,7,0),
IF(D614=3,VLOOKUP(B614,Uvazky!B:I,8,0),
"Nezdrav_Personal_Alebo_Nerelevant")))</f>
        <v>1.5</v>
      </c>
      <c r="I614">
        <f>VLOOKUP(B614,Uvazky!B:E,4,0)</f>
        <v>7</v>
      </c>
      <c r="J614" t="s">
        <v>88</v>
      </c>
      <c r="K614" t="str">
        <f>VLOOKUP(B614,Uvazky!B:D,3,0)</f>
        <v>Rádiodiagnostické oddelenie 2</v>
      </c>
      <c r="L614" t="str">
        <f>VLOOKUP(B614,Uvazky!B:B,1,0)</f>
        <v>5-023-41</v>
      </c>
    </row>
    <row r="615" spans="1:12" x14ac:dyDescent="0.2">
      <c r="A615" t="s">
        <v>26</v>
      </c>
      <c r="B615" s="1" t="s">
        <v>277</v>
      </c>
      <c r="C615" s="2">
        <v>394.93548700023331</v>
      </c>
      <c r="D615">
        <v>1</v>
      </c>
      <c r="E615" t="str">
        <f t="shared" si="27"/>
        <v>023</v>
      </c>
      <c r="F615" t="str">
        <f t="shared" si="28"/>
        <v>5-023-41_1</v>
      </c>
      <c r="G615" s="2">
        <f t="shared" si="29"/>
        <v>394.93548700023331</v>
      </c>
      <c r="H615" s="48">
        <f>IF(D615=1,VLOOKUP(B615,Uvazky!B:G,6,0),
IF(D615=2,VLOOKUP(B615,Uvazky!B:H,7,0),
IF(D615=3,VLOOKUP(B615,Uvazky!B:I,8,0),
"Nezdrav_Personal_Alebo_Nerelevant")))</f>
        <v>2.7</v>
      </c>
      <c r="I615">
        <f>VLOOKUP(B615,Uvazky!B:E,4,0)</f>
        <v>7</v>
      </c>
      <c r="J615" t="s">
        <v>88</v>
      </c>
      <c r="K615" t="str">
        <f>VLOOKUP(B615,Uvazky!B:D,3,0)</f>
        <v>Rádiodiagnostické oddelenie 2</v>
      </c>
      <c r="L615" t="str">
        <f>VLOOKUP(B615,Uvazky!B:B,1,0)</f>
        <v>5-023-41</v>
      </c>
    </row>
    <row r="616" spans="1:12" x14ac:dyDescent="0.2">
      <c r="A616" t="s">
        <v>27</v>
      </c>
      <c r="B616" s="1" t="s">
        <v>277</v>
      </c>
      <c r="C616" s="2">
        <v>1758.5688331081305</v>
      </c>
      <c r="D616">
        <v>3</v>
      </c>
      <c r="E616" t="str">
        <f t="shared" si="27"/>
        <v>023</v>
      </c>
      <c r="F616" t="str">
        <f t="shared" si="28"/>
        <v>5-023-41_3</v>
      </c>
      <c r="G616" s="2">
        <f t="shared" si="29"/>
        <v>1758.5688331081305</v>
      </c>
      <c r="H616" s="48">
        <f>IF(D616=1,VLOOKUP(B616,Uvazky!B:G,6,0),
IF(D616=2,VLOOKUP(B616,Uvazky!B:H,7,0),
IF(D616=3,VLOOKUP(B616,Uvazky!B:I,8,0),
"Nezdrav_Personal_Alebo_Nerelevant")))</f>
        <v>0.13</v>
      </c>
      <c r="I616">
        <f>VLOOKUP(B616,Uvazky!B:E,4,0)</f>
        <v>7</v>
      </c>
      <c r="J616" t="s">
        <v>88</v>
      </c>
      <c r="K616" t="str">
        <f>VLOOKUP(B616,Uvazky!B:D,3,0)</f>
        <v>Rádiodiagnostické oddelenie 2</v>
      </c>
      <c r="L616" t="str">
        <f>VLOOKUP(B616,Uvazky!B:B,1,0)</f>
        <v>5-023-41</v>
      </c>
    </row>
    <row r="617" spans="1:12" x14ac:dyDescent="0.2">
      <c r="A617" t="s">
        <v>28</v>
      </c>
      <c r="B617" s="1" t="s">
        <v>277</v>
      </c>
      <c r="C617" s="2">
        <v>8.9215372515195597</v>
      </c>
      <c r="D617">
        <v>2</v>
      </c>
      <c r="E617" t="str">
        <f t="shared" si="27"/>
        <v>023</v>
      </c>
      <c r="F617" t="str">
        <f t="shared" si="28"/>
        <v>5-023-41_2</v>
      </c>
      <c r="G617" s="2">
        <f t="shared" si="29"/>
        <v>8.9215372515195597</v>
      </c>
      <c r="H617" s="48">
        <f>IF(D617=1,VLOOKUP(B617,Uvazky!B:G,6,0),
IF(D617=2,VLOOKUP(B617,Uvazky!B:H,7,0),
IF(D617=3,VLOOKUP(B617,Uvazky!B:I,8,0),
"Nezdrav_Personal_Alebo_Nerelevant")))</f>
        <v>1.5</v>
      </c>
      <c r="I617">
        <f>VLOOKUP(B617,Uvazky!B:E,4,0)</f>
        <v>7</v>
      </c>
      <c r="J617" t="s">
        <v>88</v>
      </c>
      <c r="K617" t="str">
        <f>VLOOKUP(B617,Uvazky!B:D,3,0)</f>
        <v>Rádiodiagnostické oddelenie 2</v>
      </c>
      <c r="L617" t="str">
        <f>VLOOKUP(B617,Uvazky!B:B,1,0)</f>
        <v>5-023-41</v>
      </c>
    </row>
    <row r="618" spans="1:12" x14ac:dyDescent="0.2">
      <c r="A618" t="s">
        <v>29</v>
      </c>
      <c r="B618" s="1" t="s">
        <v>277</v>
      </c>
      <c r="C618" s="2">
        <v>8.8124708653611474</v>
      </c>
      <c r="D618">
        <v>1</v>
      </c>
      <c r="E618" t="str">
        <f t="shared" si="27"/>
        <v>023</v>
      </c>
      <c r="F618" t="str">
        <f t="shared" si="28"/>
        <v>5-023-41_1</v>
      </c>
      <c r="G618" s="2">
        <f t="shared" si="29"/>
        <v>8.8124708653611474</v>
      </c>
      <c r="H618" s="48">
        <f>IF(D618=1,VLOOKUP(B618,Uvazky!B:G,6,0),
IF(D618=2,VLOOKUP(B618,Uvazky!B:H,7,0),
IF(D618=3,VLOOKUP(B618,Uvazky!B:I,8,0),
"Nezdrav_Personal_Alebo_Nerelevant")))</f>
        <v>2.7</v>
      </c>
      <c r="I618">
        <f>VLOOKUP(B618,Uvazky!B:E,4,0)</f>
        <v>7</v>
      </c>
      <c r="J618" t="s">
        <v>88</v>
      </c>
      <c r="K618" t="str">
        <f>VLOOKUP(B618,Uvazky!B:D,3,0)</f>
        <v>Rádiodiagnostické oddelenie 2</v>
      </c>
      <c r="L618" t="str">
        <f>VLOOKUP(B618,Uvazky!B:B,1,0)</f>
        <v>5-023-41</v>
      </c>
    </row>
    <row r="619" spans="1:12" x14ac:dyDescent="0.2">
      <c r="A619" t="s">
        <v>30</v>
      </c>
      <c r="B619" s="1" t="s">
        <v>277</v>
      </c>
      <c r="C619" s="2">
        <v>35.01849198754492</v>
      </c>
      <c r="D619">
        <v>3</v>
      </c>
      <c r="E619" t="str">
        <f t="shared" si="27"/>
        <v>023</v>
      </c>
      <c r="F619" t="str">
        <f t="shared" si="28"/>
        <v>5-023-41_3</v>
      </c>
      <c r="G619" s="2">
        <f t="shared" si="29"/>
        <v>35.01849198754492</v>
      </c>
      <c r="H619" s="48">
        <f>IF(D619=1,VLOOKUP(B619,Uvazky!B:G,6,0),
IF(D619=2,VLOOKUP(B619,Uvazky!B:H,7,0),
IF(D619=3,VLOOKUP(B619,Uvazky!B:I,8,0),
"Nezdrav_Personal_Alebo_Nerelevant")))</f>
        <v>0.13</v>
      </c>
      <c r="I619">
        <f>VLOOKUP(B619,Uvazky!B:E,4,0)</f>
        <v>7</v>
      </c>
      <c r="J619" t="s">
        <v>88</v>
      </c>
      <c r="K619" t="str">
        <f>VLOOKUP(B619,Uvazky!B:D,3,0)</f>
        <v>Rádiodiagnostické oddelenie 2</v>
      </c>
      <c r="L619" t="str">
        <f>VLOOKUP(B619,Uvazky!B:B,1,0)</f>
        <v>5-023-41</v>
      </c>
    </row>
    <row r="620" spans="1:12" x14ac:dyDescent="0.2">
      <c r="A620" t="s">
        <v>31</v>
      </c>
      <c r="B620" s="1" t="s">
        <v>277</v>
      </c>
      <c r="C620" s="2">
        <v>1.2025119019520263</v>
      </c>
      <c r="D620">
        <v>2</v>
      </c>
      <c r="E620" t="str">
        <f t="shared" si="27"/>
        <v>023</v>
      </c>
      <c r="F620" t="str">
        <f t="shared" si="28"/>
        <v>5-023-41_2</v>
      </c>
      <c r="G620" s="2">
        <f t="shared" si="29"/>
        <v>1.2025119019520263</v>
      </c>
      <c r="H620" s="48">
        <f>IF(D620=1,VLOOKUP(B620,Uvazky!B:G,6,0),
IF(D620=2,VLOOKUP(B620,Uvazky!B:H,7,0),
IF(D620=3,VLOOKUP(B620,Uvazky!B:I,8,0),
"Nezdrav_Personal_Alebo_Nerelevant")))</f>
        <v>1.5</v>
      </c>
      <c r="I620">
        <f>VLOOKUP(B620,Uvazky!B:E,4,0)</f>
        <v>7</v>
      </c>
      <c r="J620" t="s">
        <v>88</v>
      </c>
      <c r="K620" t="str">
        <f>VLOOKUP(B620,Uvazky!B:D,3,0)</f>
        <v>Rádiodiagnostické oddelenie 2</v>
      </c>
      <c r="L620" t="str">
        <f>VLOOKUP(B620,Uvazky!B:B,1,0)</f>
        <v>5-023-41</v>
      </c>
    </row>
    <row r="621" spans="1:12" x14ac:dyDescent="0.2">
      <c r="A621" t="s">
        <v>32</v>
      </c>
      <c r="B621" s="1" t="s">
        <v>277</v>
      </c>
      <c r="C621" s="2">
        <v>80.281467079756538</v>
      </c>
      <c r="D621">
        <v>1</v>
      </c>
      <c r="E621" t="str">
        <f t="shared" si="27"/>
        <v>023</v>
      </c>
      <c r="F621" t="str">
        <f t="shared" si="28"/>
        <v>5-023-41_1</v>
      </c>
      <c r="G621" s="2">
        <f t="shared" si="29"/>
        <v>80.281467079756538</v>
      </c>
      <c r="H621" s="48">
        <f>IF(D621=1,VLOOKUP(B621,Uvazky!B:G,6,0),
IF(D621=2,VLOOKUP(B621,Uvazky!B:H,7,0),
IF(D621=3,VLOOKUP(B621,Uvazky!B:I,8,0),
"Nezdrav_Personal_Alebo_Nerelevant")))</f>
        <v>2.7</v>
      </c>
      <c r="I621">
        <f>VLOOKUP(B621,Uvazky!B:E,4,0)</f>
        <v>7</v>
      </c>
      <c r="J621" t="s">
        <v>88</v>
      </c>
      <c r="K621" t="str">
        <f>VLOOKUP(B621,Uvazky!B:D,3,0)</f>
        <v>Rádiodiagnostické oddelenie 2</v>
      </c>
      <c r="L621" t="str">
        <f>VLOOKUP(B621,Uvazky!B:B,1,0)</f>
        <v>5-023-41</v>
      </c>
    </row>
    <row r="622" spans="1:12" x14ac:dyDescent="0.2">
      <c r="A622" t="s">
        <v>33</v>
      </c>
      <c r="B622" s="1" t="s">
        <v>277</v>
      </c>
      <c r="C622" s="2">
        <v>98.509776120554932</v>
      </c>
      <c r="D622">
        <v>3</v>
      </c>
      <c r="E622" t="str">
        <f t="shared" si="27"/>
        <v>023</v>
      </c>
      <c r="F622" t="str">
        <f t="shared" si="28"/>
        <v>5-023-41_3</v>
      </c>
      <c r="G622" s="2">
        <f t="shared" si="29"/>
        <v>98.509776120554932</v>
      </c>
      <c r="H622" s="48">
        <f>IF(D622=1,VLOOKUP(B622,Uvazky!B:G,6,0),
IF(D622=2,VLOOKUP(B622,Uvazky!B:H,7,0),
IF(D622=3,VLOOKUP(B622,Uvazky!B:I,8,0),
"Nezdrav_Personal_Alebo_Nerelevant")))</f>
        <v>0.13</v>
      </c>
      <c r="I622">
        <f>VLOOKUP(B622,Uvazky!B:E,4,0)</f>
        <v>7</v>
      </c>
      <c r="J622" t="s">
        <v>88</v>
      </c>
      <c r="K622" t="str">
        <f>VLOOKUP(B622,Uvazky!B:D,3,0)</f>
        <v>Rádiodiagnostické oddelenie 2</v>
      </c>
      <c r="L622" t="str">
        <f>VLOOKUP(B622,Uvazky!B:B,1,0)</f>
        <v>5-023-41</v>
      </c>
    </row>
    <row r="623" spans="1:12" x14ac:dyDescent="0.2">
      <c r="A623" t="s">
        <v>34</v>
      </c>
      <c r="B623" s="1" t="s">
        <v>277</v>
      </c>
      <c r="C623" s="2">
        <v>64.0305031880672</v>
      </c>
      <c r="D623">
        <v>2</v>
      </c>
      <c r="E623" t="str">
        <f t="shared" si="27"/>
        <v>023</v>
      </c>
      <c r="F623" t="str">
        <f t="shared" si="28"/>
        <v>5-023-41_2</v>
      </c>
      <c r="G623" s="2">
        <f t="shared" si="29"/>
        <v>64.0305031880672</v>
      </c>
      <c r="H623" s="48">
        <f>IF(D623=1,VLOOKUP(B623,Uvazky!B:G,6,0),
IF(D623=2,VLOOKUP(B623,Uvazky!B:H,7,0),
IF(D623=3,VLOOKUP(B623,Uvazky!B:I,8,0),
"Nezdrav_Personal_Alebo_Nerelevant")))</f>
        <v>1.5</v>
      </c>
      <c r="I623">
        <f>VLOOKUP(B623,Uvazky!B:E,4,0)</f>
        <v>7</v>
      </c>
      <c r="J623" t="s">
        <v>88</v>
      </c>
      <c r="K623" t="str">
        <f>VLOOKUP(B623,Uvazky!B:D,3,0)</f>
        <v>Rádiodiagnostické oddelenie 2</v>
      </c>
      <c r="L623" t="str">
        <f>VLOOKUP(B623,Uvazky!B:B,1,0)</f>
        <v>5-023-41</v>
      </c>
    </row>
    <row r="624" spans="1:12" x14ac:dyDescent="0.2">
      <c r="A624" t="s">
        <v>35</v>
      </c>
      <c r="B624" s="1" t="s">
        <v>277</v>
      </c>
      <c r="C624" s="2">
        <v>0.42319884871448471</v>
      </c>
      <c r="D624">
        <v>1</v>
      </c>
      <c r="E624" t="str">
        <f t="shared" si="27"/>
        <v>023</v>
      </c>
      <c r="F624" t="str">
        <f t="shared" si="28"/>
        <v>5-023-41_1</v>
      </c>
      <c r="G624" s="2">
        <f t="shared" si="29"/>
        <v>0.42319884871448471</v>
      </c>
      <c r="H624" s="48">
        <f>IF(D624=1,VLOOKUP(B624,Uvazky!B:G,6,0),
IF(D624=2,VLOOKUP(B624,Uvazky!B:H,7,0),
IF(D624=3,VLOOKUP(B624,Uvazky!B:I,8,0),
"Nezdrav_Personal_Alebo_Nerelevant")))</f>
        <v>2.7</v>
      </c>
      <c r="I624">
        <f>VLOOKUP(B624,Uvazky!B:E,4,0)</f>
        <v>7</v>
      </c>
      <c r="J624" t="s">
        <v>88</v>
      </c>
      <c r="K624" t="str">
        <f>VLOOKUP(B624,Uvazky!B:D,3,0)</f>
        <v>Rádiodiagnostické oddelenie 2</v>
      </c>
      <c r="L624" t="str">
        <f>VLOOKUP(B624,Uvazky!B:B,1,0)</f>
        <v>5-023-41</v>
      </c>
    </row>
    <row r="625" spans="1:12" x14ac:dyDescent="0.2">
      <c r="A625" t="s">
        <v>36</v>
      </c>
      <c r="B625" s="1" t="s">
        <v>277</v>
      </c>
      <c r="C625" s="2">
        <v>0.4053976526489364</v>
      </c>
      <c r="D625">
        <v>3</v>
      </c>
      <c r="E625" t="str">
        <f t="shared" si="27"/>
        <v>023</v>
      </c>
      <c r="F625" t="str">
        <f t="shared" si="28"/>
        <v>5-023-41_3</v>
      </c>
      <c r="G625" s="2">
        <f t="shared" si="29"/>
        <v>0.4053976526489364</v>
      </c>
      <c r="H625" s="48">
        <f>IF(D625=1,VLOOKUP(B625,Uvazky!B:G,6,0),
IF(D625=2,VLOOKUP(B625,Uvazky!B:H,7,0),
IF(D625=3,VLOOKUP(B625,Uvazky!B:I,8,0),
"Nezdrav_Personal_Alebo_Nerelevant")))</f>
        <v>0.13</v>
      </c>
      <c r="I625">
        <f>VLOOKUP(B625,Uvazky!B:E,4,0)</f>
        <v>7</v>
      </c>
      <c r="J625" t="s">
        <v>88</v>
      </c>
      <c r="K625" t="str">
        <f>VLOOKUP(B625,Uvazky!B:D,3,0)</f>
        <v>Rádiodiagnostické oddelenie 2</v>
      </c>
      <c r="L625" t="str">
        <f>VLOOKUP(B625,Uvazky!B:B,1,0)</f>
        <v>5-023-41</v>
      </c>
    </row>
    <row r="626" spans="1:12" x14ac:dyDescent="0.2">
      <c r="A626" t="s">
        <v>37</v>
      </c>
      <c r="B626" s="1" t="s">
        <v>277</v>
      </c>
      <c r="C626" s="2">
        <v>2.3509136123861119</v>
      </c>
      <c r="D626">
        <v>2</v>
      </c>
      <c r="E626" t="str">
        <f t="shared" si="27"/>
        <v>023</v>
      </c>
      <c r="F626" t="str">
        <f t="shared" si="28"/>
        <v>5-023-41_2</v>
      </c>
      <c r="G626" s="2">
        <f t="shared" si="29"/>
        <v>2.3509136123861119</v>
      </c>
      <c r="H626" s="48">
        <f>IF(D626=1,VLOOKUP(B626,Uvazky!B:G,6,0),
IF(D626=2,VLOOKUP(B626,Uvazky!B:H,7,0),
IF(D626=3,VLOOKUP(B626,Uvazky!B:I,8,0),
"Nezdrav_Personal_Alebo_Nerelevant")))</f>
        <v>1.5</v>
      </c>
      <c r="I626">
        <f>VLOOKUP(B626,Uvazky!B:E,4,0)</f>
        <v>7</v>
      </c>
      <c r="J626" t="s">
        <v>88</v>
      </c>
      <c r="K626" t="str">
        <f>VLOOKUP(B626,Uvazky!B:D,3,0)</f>
        <v>Rádiodiagnostické oddelenie 2</v>
      </c>
      <c r="L626" t="str">
        <f>VLOOKUP(B626,Uvazky!B:B,1,0)</f>
        <v>5-023-41</v>
      </c>
    </row>
    <row r="627" spans="1:12" x14ac:dyDescent="0.2">
      <c r="A627" t="s">
        <v>38</v>
      </c>
      <c r="B627" s="1" t="s">
        <v>277</v>
      </c>
      <c r="C627" s="2">
        <v>54.107991385459613</v>
      </c>
      <c r="D627">
        <v>1</v>
      </c>
      <c r="E627" t="str">
        <f t="shared" si="27"/>
        <v>023</v>
      </c>
      <c r="F627" t="str">
        <f t="shared" si="28"/>
        <v>5-023-41_1</v>
      </c>
      <c r="G627" s="2">
        <f t="shared" si="29"/>
        <v>54.107991385459613</v>
      </c>
      <c r="H627" s="48">
        <f>IF(D627=1,VLOOKUP(B627,Uvazky!B:G,6,0),
IF(D627=2,VLOOKUP(B627,Uvazky!B:H,7,0),
IF(D627=3,VLOOKUP(B627,Uvazky!B:I,8,0),
"Nezdrav_Personal_Alebo_Nerelevant")))</f>
        <v>2.7</v>
      </c>
      <c r="I627">
        <f>VLOOKUP(B627,Uvazky!B:E,4,0)</f>
        <v>7</v>
      </c>
      <c r="J627" t="s">
        <v>88</v>
      </c>
      <c r="K627" t="str">
        <f>VLOOKUP(B627,Uvazky!B:D,3,0)</f>
        <v>Rádiodiagnostické oddelenie 2</v>
      </c>
      <c r="L627" t="str">
        <f>VLOOKUP(B627,Uvazky!B:B,1,0)</f>
        <v>5-023-41</v>
      </c>
    </row>
    <row r="628" spans="1:12" x14ac:dyDescent="0.2">
      <c r="A628" t="s">
        <v>4</v>
      </c>
      <c r="B628" s="1" t="s">
        <v>294</v>
      </c>
      <c r="C628" s="2">
        <v>246.6647218257601</v>
      </c>
      <c r="D628">
        <v>1</v>
      </c>
      <c r="E628" t="str">
        <f t="shared" si="27"/>
        <v>024</v>
      </c>
      <c r="F628" t="str">
        <f t="shared" si="28"/>
        <v>5-024-45_1</v>
      </c>
      <c r="G628" s="2">
        <f t="shared" si="29"/>
        <v>246.6647218257601</v>
      </c>
      <c r="H628" s="48">
        <f>IF(D628=1,VLOOKUP(B628,Uvazky!B:G,6,0),
IF(D628=2,VLOOKUP(B628,Uvazky!B:H,7,0),
IF(D628=3,VLOOKUP(B628,Uvazky!B:I,8,0),
"Nezdrav_Personal_Alebo_Nerelevant")))</f>
        <v>2</v>
      </c>
      <c r="I628">
        <f>VLOOKUP(B628,Uvazky!B:E,4,0)</f>
        <v>8</v>
      </c>
      <c r="J628" t="s">
        <v>88</v>
      </c>
      <c r="K628" t="str">
        <f>VLOOKUP(B628,Uvazky!B:D,3,0)</f>
        <v>Pracovisko klinickej biochémie</v>
      </c>
      <c r="L628" t="str">
        <f>VLOOKUP(B628,Uvazky!B:B,1,0)</f>
        <v>5-024-45</v>
      </c>
    </row>
    <row r="629" spans="1:12" x14ac:dyDescent="0.2">
      <c r="A629" t="s">
        <v>5</v>
      </c>
      <c r="B629" s="1" t="s">
        <v>294</v>
      </c>
      <c r="C629" s="2">
        <v>1204.7217238641788</v>
      </c>
      <c r="D629">
        <v>1</v>
      </c>
      <c r="E629" t="str">
        <f t="shared" si="27"/>
        <v>024</v>
      </c>
      <c r="F629" t="str">
        <f t="shared" si="28"/>
        <v>5-024-45_1</v>
      </c>
      <c r="G629" s="2">
        <f t="shared" si="29"/>
        <v>1204.7217238641788</v>
      </c>
      <c r="H629" s="48">
        <f>IF(D629=1,VLOOKUP(B629,Uvazky!B:G,6,0),
IF(D629=2,VLOOKUP(B629,Uvazky!B:H,7,0),
IF(D629=3,VLOOKUP(B629,Uvazky!B:I,8,0),
"Nezdrav_Personal_Alebo_Nerelevant")))</f>
        <v>2</v>
      </c>
      <c r="I629">
        <f>VLOOKUP(B629,Uvazky!B:E,4,0)</f>
        <v>8</v>
      </c>
      <c r="J629" t="s">
        <v>88</v>
      </c>
      <c r="K629" t="str">
        <f>VLOOKUP(B629,Uvazky!B:D,3,0)</f>
        <v>Pracovisko klinickej biochémie</v>
      </c>
      <c r="L629" t="str">
        <f>VLOOKUP(B629,Uvazky!B:B,1,0)</f>
        <v>5-024-45</v>
      </c>
    </row>
    <row r="630" spans="1:12" x14ac:dyDescent="0.2">
      <c r="A630" t="s">
        <v>6</v>
      </c>
      <c r="B630" s="1" t="s">
        <v>294</v>
      </c>
      <c r="C630" s="2">
        <v>279693.08632027416</v>
      </c>
      <c r="D630">
        <v>3</v>
      </c>
      <c r="E630" t="str">
        <f t="shared" si="27"/>
        <v>024</v>
      </c>
      <c r="F630" t="str">
        <f t="shared" si="28"/>
        <v>5-024-45_3</v>
      </c>
      <c r="G630" s="2">
        <f t="shared" si="29"/>
        <v>279693.08632027416</v>
      </c>
      <c r="H630" s="48">
        <f>IF(D630=1,VLOOKUP(B630,Uvazky!B:G,6,0),
IF(D630=2,VLOOKUP(B630,Uvazky!B:H,7,0),
IF(D630=3,VLOOKUP(B630,Uvazky!B:I,8,0),
"Nezdrav_Personal_Alebo_Nerelevant")))</f>
        <v>0.5</v>
      </c>
      <c r="I630">
        <f>VLOOKUP(B630,Uvazky!B:E,4,0)</f>
        <v>8</v>
      </c>
      <c r="J630" t="s">
        <v>88</v>
      </c>
      <c r="K630" t="str">
        <f>VLOOKUP(B630,Uvazky!B:D,3,0)</f>
        <v>Pracovisko klinickej biochémie</v>
      </c>
      <c r="L630" t="str">
        <f>VLOOKUP(B630,Uvazky!B:B,1,0)</f>
        <v>5-024-45</v>
      </c>
    </row>
    <row r="631" spans="1:12" x14ac:dyDescent="0.2">
      <c r="A631" t="s">
        <v>7</v>
      </c>
      <c r="B631" s="1" t="s">
        <v>294</v>
      </c>
      <c r="C631" s="2">
        <v>4713.9192532189199</v>
      </c>
      <c r="D631">
        <v>2</v>
      </c>
      <c r="E631" t="str">
        <f t="shared" si="27"/>
        <v>024</v>
      </c>
      <c r="F631" t="str">
        <f t="shared" si="28"/>
        <v>5-024-45_2</v>
      </c>
      <c r="G631" s="2">
        <f t="shared" si="29"/>
        <v>4713.9192532189199</v>
      </c>
      <c r="H631" s="48">
        <f>IF(D631=1,VLOOKUP(B631,Uvazky!B:G,6,0),
IF(D631=2,VLOOKUP(B631,Uvazky!B:H,7,0),
IF(D631=3,VLOOKUP(B631,Uvazky!B:I,8,0),
"Nezdrav_Personal_Alebo_Nerelevant")))</f>
        <v>6.5</v>
      </c>
      <c r="I631">
        <f>VLOOKUP(B631,Uvazky!B:E,4,0)</f>
        <v>8</v>
      </c>
      <c r="J631" t="s">
        <v>88</v>
      </c>
      <c r="K631" t="str">
        <f>VLOOKUP(B631,Uvazky!B:D,3,0)</f>
        <v>Pracovisko klinickej biochémie</v>
      </c>
      <c r="L631" t="str">
        <f>VLOOKUP(B631,Uvazky!B:B,1,0)</f>
        <v>5-024-45</v>
      </c>
    </row>
    <row r="632" spans="1:12" x14ac:dyDescent="0.2">
      <c r="A632" t="s">
        <v>8</v>
      </c>
      <c r="B632" s="1" t="s">
        <v>294</v>
      </c>
      <c r="C632" s="2">
        <v>1071.5194309019034</v>
      </c>
      <c r="D632">
        <v>1</v>
      </c>
      <c r="E632" t="str">
        <f t="shared" si="27"/>
        <v>024</v>
      </c>
      <c r="F632" t="str">
        <f t="shared" si="28"/>
        <v>5-024-45_1</v>
      </c>
      <c r="G632" s="2">
        <f t="shared" si="29"/>
        <v>1071.5194309019034</v>
      </c>
      <c r="H632" s="48">
        <f>IF(D632=1,VLOOKUP(B632,Uvazky!B:G,6,0),
IF(D632=2,VLOOKUP(B632,Uvazky!B:H,7,0),
IF(D632=3,VLOOKUP(B632,Uvazky!B:I,8,0),
"Nezdrav_Personal_Alebo_Nerelevant")))</f>
        <v>2</v>
      </c>
      <c r="I632">
        <f>VLOOKUP(B632,Uvazky!B:E,4,0)</f>
        <v>8</v>
      </c>
      <c r="J632" t="s">
        <v>88</v>
      </c>
      <c r="K632" t="str">
        <f>VLOOKUP(B632,Uvazky!B:D,3,0)</f>
        <v>Pracovisko klinickej biochémie</v>
      </c>
      <c r="L632" t="str">
        <f>VLOOKUP(B632,Uvazky!B:B,1,0)</f>
        <v>5-024-45</v>
      </c>
    </row>
    <row r="633" spans="1:12" x14ac:dyDescent="0.2">
      <c r="A633" t="s">
        <v>9</v>
      </c>
      <c r="B633" s="1" t="s">
        <v>294</v>
      </c>
      <c r="C633" s="2">
        <v>26348.159381615042</v>
      </c>
      <c r="D633">
        <v>3</v>
      </c>
      <c r="E633" t="str">
        <f t="shared" si="27"/>
        <v>024</v>
      </c>
      <c r="F633" t="str">
        <f t="shared" si="28"/>
        <v>5-024-45_3</v>
      </c>
      <c r="G633" s="2">
        <f t="shared" si="29"/>
        <v>26348.159381615042</v>
      </c>
      <c r="H633" s="48">
        <f>IF(D633=1,VLOOKUP(B633,Uvazky!B:G,6,0),
IF(D633=2,VLOOKUP(B633,Uvazky!B:H,7,0),
IF(D633=3,VLOOKUP(B633,Uvazky!B:I,8,0),
"Nezdrav_Personal_Alebo_Nerelevant")))</f>
        <v>0.5</v>
      </c>
      <c r="I633">
        <f>VLOOKUP(B633,Uvazky!B:E,4,0)</f>
        <v>8</v>
      </c>
      <c r="J633" t="s">
        <v>88</v>
      </c>
      <c r="K633" t="str">
        <f>VLOOKUP(B633,Uvazky!B:D,3,0)</f>
        <v>Pracovisko klinickej biochémie</v>
      </c>
      <c r="L633" t="str">
        <f>VLOOKUP(B633,Uvazky!B:B,1,0)</f>
        <v>5-024-45</v>
      </c>
    </row>
    <row r="634" spans="1:12" x14ac:dyDescent="0.2">
      <c r="A634" t="s">
        <v>10</v>
      </c>
      <c r="B634" s="1" t="s">
        <v>294</v>
      </c>
      <c r="C634" s="2">
        <v>157.41742934272747</v>
      </c>
      <c r="D634">
        <v>2</v>
      </c>
      <c r="E634" t="str">
        <f t="shared" si="27"/>
        <v>024</v>
      </c>
      <c r="F634" t="str">
        <f t="shared" si="28"/>
        <v>5-024-45_2</v>
      </c>
      <c r="G634" s="2">
        <f t="shared" si="29"/>
        <v>157.41742934272747</v>
      </c>
      <c r="H634" s="48">
        <f>IF(D634=1,VLOOKUP(B634,Uvazky!B:G,6,0),
IF(D634=2,VLOOKUP(B634,Uvazky!B:H,7,0),
IF(D634=3,VLOOKUP(B634,Uvazky!B:I,8,0),
"Nezdrav_Personal_Alebo_Nerelevant")))</f>
        <v>6.5</v>
      </c>
      <c r="I634">
        <f>VLOOKUP(B634,Uvazky!B:E,4,0)</f>
        <v>8</v>
      </c>
      <c r="J634" t="s">
        <v>88</v>
      </c>
      <c r="K634" t="str">
        <f>VLOOKUP(B634,Uvazky!B:D,3,0)</f>
        <v>Pracovisko klinickej biochémie</v>
      </c>
      <c r="L634" t="str">
        <f>VLOOKUP(B634,Uvazky!B:B,1,0)</f>
        <v>5-024-45</v>
      </c>
    </row>
    <row r="635" spans="1:12" x14ac:dyDescent="0.2">
      <c r="A635" t="s">
        <v>11</v>
      </c>
      <c r="B635" s="1" t="s">
        <v>294</v>
      </c>
      <c r="C635" s="2">
        <v>134.28023725872066</v>
      </c>
      <c r="D635">
        <v>1</v>
      </c>
      <c r="E635" t="str">
        <f t="shared" si="27"/>
        <v>024</v>
      </c>
      <c r="F635" t="str">
        <f t="shared" si="28"/>
        <v>5-024-45_1</v>
      </c>
      <c r="G635" s="2">
        <f t="shared" si="29"/>
        <v>134.28023725872066</v>
      </c>
      <c r="H635" s="48">
        <f>IF(D635=1,VLOOKUP(B635,Uvazky!B:G,6,0),
IF(D635=2,VLOOKUP(B635,Uvazky!B:H,7,0),
IF(D635=3,VLOOKUP(B635,Uvazky!B:I,8,0),
"Nezdrav_Personal_Alebo_Nerelevant")))</f>
        <v>2</v>
      </c>
      <c r="I635">
        <f>VLOOKUP(B635,Uvazky!B:E,4,0)</f>
        <v>8</v>
      </c>
      <c r="J635" t="s">
        <v>88</v>
      </c>
      <c r="K635" t="str">
        <f>VLOOKUP(B635,Uvazky!B:D,3,0)</f>
        <v>Pracovisko klinickej biochémie</v>
      </c>
      <c r="L635" t="str">
        <f>VLOOKUP(B635,Uvazky!B:B,1,0)</f>
        <v>5-024-45</v>
      </c>
    </row>
    <row r="636" spans="1:12" x14ac:dyDescent="0.2">
      <c r="A636" t="s">
        <v>12</v>
      </c>
      <c r="B636" s="1" t="s">
        <v>294</v>
      </c>
      <c r="C636" s="2">
        <v>2524.7213460429311</v>
      </c>
      <c r="D636">
        <v>3</v>
      </c>
      <c r="E636" t="str">
        <f t="shared" si="27"/>
        <v>024</v>
      </c>
      <c r="F636" t="str">
        <f t="shared" si="28"/>
        <v>5-024-45_3</v>
      </c>
      <c r="G636" s="2">
        <f t="shared" si="29"/>
        <v>2524.7213460429311</v>
      </c>
      <c r="H636" s="48">
        <f>IF(D636=1,VLOOKUP(B636,Uvazky!B:G,6,0),
IF(D636=2,VLOOKUP(B636,Uvazky!B:H,7,0),
IF(D636=3,VLOOKUP(B636,Uvazky!B:I,8,0),
"Nezdrav_Personal_Alebo_Nerelevant")))</f>
        <v>0.5</v>
      </c>
      <c r="I636">
        <f>VLOOKUP(B636,Uvazky!B:E,4,0)</f>
        <v>8</v>
      </c>
      <c r="J636" t="s">
        <v>88</v>
      </c>
      <c r="K636" t="str">
        <f>VLOOKUP(B636,Uvazky!B:D,3,0)</f>
        <v>Pracovisko klinickej biochémie</v>
      </c>
      <c r="L636" t="str">
        <f>VLOOKUP(B636,Uvazky!B:B,1,0)</f>
        <v>5-024-45</v>
      </c>
    </row>
    <row r="637" spans="1:12" x14ac:dyDescent="0.2">
      <c r="A637" t="s">
        <v>13</v>
      </c>
      <c r="B637" s="1" t="s">
        <v>294</v>
      </c>
      <c r="C637" s="2">
        <v>80.436115157947427</v>
      </c>
      <c r="D637">
        <v>2</v>
      </c>
      <c r="E637" t="str">
        <f t="shared" si="27"/>
        <v>024</v>
      </c>
      <c r="F637" t="str">
        <f t="shared" si="28"/>
        <v>5-024-45_2</v>
      </c>
      <c r="G637" s="2">
        <f t="shared" si="29"/>
        <v>80.436115157947427</v>
      </c>
      <c r="H637" s="48">
        <f>IF(D637=1,VLOOKUP(B637,Uvazky!B:G,6,0),
IF(D637=2,VLOOKUP(B637,Uvazky!B:H,7,0),
IF(D637=3,VLOOKUP(B637,Uvazky!B:I,8,0),
"Nezdrav_Personal_Alebo_Nerelevant")))</f>
        <v>6.5</v>
      </c>
      <c r="I637">
        <f>VLOOKUP(B637,Uvazky!B:E,4,0)</f>
        <v>8</v>
      </c>
      <c r="J637" t="s">
        <v>88</v>
      </c>
      <c r="K637" t="str">
        <f>VLOOKUP(B637,Uvazky!B:D,3,0)</f>
        <v>Pracovisko klinickej biochémie</v>
      </c>
      <c r="L637" t="str">
        <f>VLOOKUP(B637,Uvazky!B:B,1,0)</f>
        <v>5-024-45</v>
      </c>
    </row>
    <row r="638" spans="1:12" x14ac:dyDescent="0.2">
      <c r="A638" t="s">
        <v>14</v>
      </c>
      <c r="B638" s="1" t="s">
        <v>294</v>
      </c>
      <c r="C638" s="2">
        <v>1332.1592834375826</v>
      </c>
      <c r="D638">
        <v>1</v>
      </c>
      <c r="E638" t="str">
        <f t="shared" si="27"/>
        <v>024</v>
      </c>
      <c r="F638" t="str">
        <f t="shared" si="28"/>
        <v>5-024-45_1</v>
      </c>
      <c r="G638" s="2">
        <f t="shared" si="29"/>
        <v>1332.1592834375826</v>
      </c>
      <c r="H638" s="48">
        <f>IF(D638=1,VLOOKUP(B638,Uvazky!B:G,6,0),
IF(D638=2,VLOOKUP(B638,Uvazky!B:H,7,0),
IF(D638=3,VLOOKUP(B638,Uvazky!B:I,8,0),
"Nezdrav_Personal_Alebo_Nerelevant")))</f>
        <v>2</v>
      </c>
      <c r="I638">
        <f>VLOOKUP(B638,Uvazky!B:E,4,0)</f>
        <v>8</v>
      </c>
      <c r="J638" t="s">
        <v>88</v>
      </c>
      <c r="K638" t="str">
        <f>VLOOKUP(B638,Uvazky!B:D,3,0)</f>
        <v>Pracovisko klinickej biochémie</v>
      </c>
      <c r="L638" t="str">
        <f>VLOOKUP(B638,Uvazky!B:B,1,0)</f>
        <v>5-024-45</v>
      </c>
    </row>
    <row r="639" spans="1:12" x14ac:dyDescent="0.2">
      <c r="A639" t="s">
        <v>15</v>
      </c>
      <c r="B639" s="1" t="s">
        <v>294</v>
      </c>
      <c r="C639" s="2">
        <v>14805.823230248257</v>
      </c>
      <c r="D639">
        <v>3</v>
      </c>
      <c r="E639" t="str">
        <f t="shared" si="27"/>
        <v>024</v>
      </c>
      <c r="F639" t="str">
        <f t="shared" si="28"/>
        <v>5-024-45_3</v>
      </c>
      <c r="G639" s="2">
        <f t="shared" si="29"/>
        <v>14805.823230248257</v>
      </c>
      <c r="H639" s="48">
        <f>IF(D639=1,VLOOKUP(B639,Uvazky!B:G,6,0),
IF(D639=2,VLOOKUP(B639,Uvazky!B:H,7,0),
IF(D639=3,VLOOKUP(B639,Uvazky!B:I,8,0),
"Nezdrav_Personal_Alebo_Nerelevant")))</f>
        <v>0.5</v>
      </c>
      <c r="I639">
        <f>VLOOKUP(B639,Uvazky!B:E,4,0)</f>
        <v>8</v>
      </c>
      <c r="J639" t="s">
        <v>88</v>
      </c>
      <c r="K639" t="str">
        <f>VLOOKUP(B639,Uvazky!B:D,3,0)</f>
        <v>Pracovisko klinickej biochémie</v>
      </c>
      <c r="L639" t="str">
        <f>VLOOKUP(B639,Uvazky!B:B,1,0)</f>
        <v>5-024-45</v>
      </c>
    </row>
    <row r="640" spans="1:12" x14ac:dyDescent="0.2">
      <c r="A640" t="s">
        <v>16</v>
      </c>
      <c r="B640" s="1" t="s">
        <v>294</v>
      </c>
      <c r="C640" s="2">
        <v>765.31256907425814</v>
      </c>
      <c r="D640">
        <v>2</v>
      </c>
      <c r="E640" t="str">
        <f t="shared" si="27"/>
        <v>024</v>
      </c>
      <c r="F640" t="str">
        <f t="shared" si="28"/>
        <v>5-024-45_2</v>
      </c>
      <c r="G640" s="2">
        <f t="shared" si="29"/>
        <v>765.31256907425814</v>
      </c>
      <c r="H640" s="48">
        <f>IF(D640=1,VLOOKUP(B640,Uvazky!B:G,6,0),
IF(D640=2,VLOOKUP(B640,Uvazky!B:H,7,0),
IF(D640=3,VLOOKUP(B640,Uvazky!B:I,8,0),
"Nezdrav_Personal_Alebo_Nerelevant")))</f>
        <v>6.5</v>
      </c>
      <c r="I640">
        <f>VLOOKUP(B640,Uvazky!B:E,4,0)</f>
        <v>8</v>
      </c>
      <c r="J640" t="s">
        <v>88</v>
      </c>
      <c r="K640" t="str">
        <f>VLOOKUP(B640,Uvazky!B:D,3,0)</f>
        <v>Pracovisko klinickej biochémie</v>
      </c>
      <c r="L640" t="str">
        <f>VLOOKUP(B640,Uvazky!B:B,1,0)</f>
        <v>5-024-45</v>
      </c>
    </row>
    <row r="641" spans="1:12" x14ac:dyDescent="0.2">
      <c r="A641" t="s">
        <v>17</v>
      </c>
      <c r="B641" s="1" t="s">
        <v>294</v>
      </c>
      <c r="C641" s="2">
        <v>13.17051157409702</v>
      </c>
      <c r="D641">
        <v>1</v>
      </c>
      <c r="E641" t="str">
        <f t="shared" si="27"/>
        <v>024</v>
      </c>
      <c r="F641" t="str">
        <f t="shared" si="28"/>
        <v>5-024-45_1</v>
      </c>
      <c r="G641" s="2">
        <f t="shared" si="29"/>
        <v>13.17051157409702</v>
      </c>
      <c r="H641" s="48">
        <f>IF(D641=1,VLOOKUP(B641,Uvazky!B:G,6,0),
IF(D641=2,VLOOKUP(B641,Uvazky!B:H,7,0),
IF(D641=3,VLOOKUP(B641,Uvazky!B:I,8,0),
"Nezdrav_Personal_Alebo_Nerelevant")))</f>
        <v>2</v>
      </c>
      <c r="I641">
        <f>VLOOKUP(B641,Uvazky!B:E,4,0)</f>
        <v>8</v>
      </c>
      <c r="J641" t="s">
        <v>88</v>
      </c>
      <c r="K641" t="str">
        <f>VLOOKUP(B641,Uvazky!B:D,3,0)</f>
        <v>Pracovisko klinickej biochémie</v>
      </c>
      <c r="L641" t="str">
        <f>VLOOKUP(B641,Uvazky!B:B,1,0)</f>
        <v>5-024-45</v>
      </c>
    </row>
    <row r="642" spans="1:12" x14ac:dyDescent="0.2">
      <c r="A642" t="s">
        <v>18</v>
      </c>
      <c r="B642" s="1" t="s">
        <v>294</v>
      </c>
      <c r="C642" s="2">
        <v>304.03778981021134</v>
      </c>
      <c r="D642">
        <v>3</v>
      </c>
      <c r="E642" t="str">
        <f t="shared" ref="E642:E705" si="30">MID(B642,3,3)</f>
        <v>024</v>
      </c>
      <c r="F642" t="str">
        <f t="shared" ref="F642:F705" si="31">B642&amp;"_"&amp;D642</f>
        <v>5-024-45_3</v>
      </c>
      <c r="G642" s="2">
        <f t="shared" ref="G642:G705" si="32">C642</f>
        <v>304.03778981021134</v>
      </c>
      <c r="H642" s="48">
        <f>IF(D642=1,VLOOKUP(B642,Uvazky!B:G,6,0),
IF(D642=2,VLOOKUP(B642,Uvazky!B:H,7,0),
IF(D642=3,VLOOKUP(B642,Uvazky!B:I,8,0),
"Nezdrav_Personal_Alebo_Nerelevant")))</f>
        <v>0.5</v>
      </c>
      <c r="I642">
        <f>VLOOKUP(B642,Uvazky!B:E,4,0)</f>
        <v>8</v>
      </c>
      <c r="J642" t="s">
        <v>88</v>
      </c>
      <c r="K642" t="str">
        <f>VLOOKUP(B642,Uvazky!B:D,3,0)</f>
        <v>Pracovisko klinickej biochémie</v>
      </c>
      <c r="L642" t="str">
        <f>VLOOKUP(B642,Uvazky!B:B,1,0)</f>
        <v>5-024-45</v>
      </c>
    </row>
    <row r="643" spans="1:12" x14ac:dyDescent="0.2">
      <c r="A643" t="s">
        <v>19</v>
      </c>
      <c r="B643" s="1" t="s">
        <v>294</v>
      </c>
      <c r="C643" s="2">
        <v>8.9443921702684932</v>
      </c>
      <c r="D643">
        <v>2</v>
      </c>
      <c r="E643" t="str">
        <f t="shared" si="30"/>
        <v>024</v>
      </c>
      <c r="F643" t="str">
        <f t="shared" si="31"/>
        <v>5-024-45_2</v>
      </c>
      <c r="G643" s="2">
        <f t="shared" si="32"/>
        <v>8.9443921702684932</v>
      </c>
      <c r="H643" s="48">
        <f>IF(D643=1,VLOOKUP(B643,Uvazky!B:G,6,0),
IF(D643=2,VLOOKUP(B643,Uvazky!B:H,7,0),
IF(D643=3,VLOOKUP(B643,Uvazky!B:I,8,0),
"Nezdrav_Personal_Alebo_Nerelevant")))</f>
        <v>6.5</v>
      </c>
      <c r="I643">
        <f>VLOOKUP(B643,Uvazky!B:E,4,0)</f>
        <v>8</v>
      </c>
      <c r="J643" t="s">
        <v>88</v>
      </c>
      <c r="K643" t="str">
        <f>VLOOKUP(B643,Uvazky!B:D,3,0)</f>
        <v>Pracovisko klinickej biochémie</v>
      </c>
      <c r="L643" t="str">
        <f>VLOOKUP(B643,Uvazky!B:B,1,0)</f>
        <v>5-024-45</v>
      </c>
    </row>
    <row r="644" spans="1:12" x14ac:dyDescent="0.2">
      <c r="A644" t="s">
        <v>20</v>
      </c>
      <c r="B644" s="1" t="s">
        <v>294</v>
      </c>
      <c r="C644" s="2">
        <v>322.57557454873483</v>
      </c>
      <c r="D644">
        <v>1</v>
      </c>
      <c r="E644" t="str">
        <f t="shared" si="30"/>
        <v>024</v>
      </c>
      <c r="F644" t="str">
        <f t="shared" si="31"/>
        <v>5-024-45_1</v>
      </c>
      <c r="G644" s="2">
        <f t="shared" si="32"/>
        <v>322.57557454873483</v>
      </c>
      <c r="H644" s="48">
        <f>IF(D644=1,VLOOKUP(B644,Uvazky!B:G,6,0),
IF(D644=2,VLOOKUP(B644,Uvazky!B:H,7,0),
IF(D644=3,VLOOKUP(B644,Uvazky!B:I,8,0),
"Nezdrav_Personal_Alebo_Nerelevant")))</f>
        <v>2</v>
      </c>
      <c r="I644">
        <f>VLOOKUP(B644,Uvazky!B:E,4,0)</f>
        <v>8</v>
      </c>
      <c r="J644" t="s">
        <v>88</v>
      </c>
      <c r="K644" t="str">
        <f>VLOOKUP(B644,Uvazky!B:D,3,0)</f>
        <v>Pracovisko klinickej biochémie</v>
      </c>
      <c r="L644" t="str">
        <f>VLOOKUP(B644,Uvazky!B:B,1,0)</f>
        <v>5-024-45</v>
      </c>
    </row>
    <row r="645" spans="1:12" x14ac:dyDescent="0.2">
      <c r="A645" t="s">
        <v>21</v>
      </c>
      <c r="B645" s="1" t="s">
        <v>294</v>
      </c>
      <c r="C645" s="2">
        <v>3343.2472342536462</v>
      </c>
      <c r="D645">
        <v>3</v>
      </c>
      <c r="E645" t="str">
        <f t="shared" si="30"/>
        <v>024</v>
      </c>
      <c r="F645" t="str">
        <f t="shared" si="31"/>
        <v>5-024-45_3</v>
      </c>
      <c r="G645" s="2">
        <f t="shared" si="32"/>
        <v>3343.2472342536462</v>
      </c>
      <c r="H645" s="48">
        <f>IF(D645=1,VLOOKUP(B645,Uvazky!B:G,6,0),
IF(D645=2,VLOOKUP(B645,Uvazky!B:H,7,0),
IF(D645=3,VLOOKUP(B645,Uvazky!B:I,8,0),
"Nezdrav_Personal_Alebo_Nerelevant")))</f>
        <v>0.5</v>
      </c>
      <c r="I645">
        <f>VLOOKUP(B645,Uvazky!B:E,4,0)</f>
        <v>8</v>
      </c>
      <c r="J645" t="s">
        <v>88</v>
      </c>
      <c r="K645" t="str">
        <f>VLOOKUP(B645,Uvazky!B:D,3,0)</f>
        <v>Pracovisko klinickej biochémie</v>
      </c>
      <c r="L645" t="str">
        <f>VLOOKUP(B645,Uvazky!B:B,1,0)</f>
        <v>5-024-45</v>
      </c>
    </row>
    <row r="646" spans="1:12" x14ac:dyDescent="0.2">
      <c r="A646" t="s">
        <v>22</v>
      </c>
      <c r="B646" s="1" t="s">
        <v>294</v>
      </c>
      <c r="C646" s="2">
        <v>181.62383926802022</v>
      </c>
      <c r="D646">
        <v>2</v>
      </c>
      <c r="E646" t="str">
        <f t="shared" si="30"/>
        <v>024</v>
      </c>
      <c r="F646" t="str">
        <f t="shared" si="31"/>
        <v>5-024-45_2</v>
      </c>
      <c r="G646" s="2">
        <f t="shared" si="32"/>
        <v>181.62383926802022</v>
      </c>
      <c r="H646" s="48">
        <f>IF(D646=1,VLOOKUP(B646,Uvazky!B:G,6,0),
IF(D646=2,VLOOKUP(B646,Uvazky!B:H,7,0),
IF(D646=3,VLOOKUP(B646,Uvazky!B:I,8,0),
"Nezdrav_Personal_Alebo_Nerelevant")))</f>
        <v>6.5</v>
      </c>
      <c r="I646">
        <f>VLOOKUP(B646,Uvazky!B:E,4,0)</f>
        <v>8</v>
      </c>
      <c r="J646" t="s">
        <v>88</v>
      </c>
      <c r="K646" t="str">
        <f>VLOOKUP(B646,Uvazky!B:D,3,0)</f>
        <v>Pracovisko klinickej biochémie</v>
      </c>
      <c r="L646" t="str">
        <f>VLOOKUP(B646,Uvazky!B:B,1,0)</f>
        <v>5-024-45</v>
      </c>
    </row>
    <row r="647" spans="1:12" x14ac:dyDescent="0.2">
      <c r="A647" t="s">
        <v>23</v>
      </c>
      <c r="B647" s="1" t="s">
        <v>294</v>
      </c>
      <c r="C647" s="2">
        <v>42.05488014001466</v>
      </c>
      <c r="D647">
        <v>1</v>
      </c>
      <c r="E647" t="str">
        <f t="shared" si="30"/>
        <v>024</v>
      </c>
      <c r="F647" t="str">
        <f t="shared" si="31"/>
        <v>5-024-45_1</v>
      </c>
      <c r="G647" s="2">
        <f t="shared" si="32"/>
        <v>42.05488014001466</v>
      </c>
      <c r="H647" s="48">
        <f>IF(D647=1,VLOOKUP(B647,Uvazky!B:G,6,0),
IF(D647=2,VLOOKUP(B647,Uvazky!B:H,7,0),
IF(D647=3,VLOOKUP(B647,Uvazky!B:I,8,0),
"Nezdrav_Personal_Alebo_Nerelevant")))</f>
        <v>2</v>
      </c>
      <c r="I647">
        <f>VLOOKUP(B647,Uvazky!B:E,4,0)</f>
        <v>8</v>
      </c>
      <c r="J647" t="s">
        <v>88</v>
      </c>
      <c r="K647" t="str">
        <f>VLOOKUP(B647,Uvazky!B:D,3,0)</f>
        <v>Pracovisko klinickej biochémie</v>
      </c>
      <c r="L647" t="str">
        <f>VLOOKUP(B647,Uvazky!B:B,1,0)</f>
        <v>5-024-45</v>
      </c>
    </row>
    <row r="648" spans="1:12" x14ac:dyDescent="0.2">
      <c r="A648" t="s">
        <v>24</v>
      </c>
      <c r="B648" s="1" t="s">
        <v>294</v>
      </c>
      <c r="C648" s="2">
        <v>2795.9071391677048</v>
      </c>
      <c r="D648">
        <v>3</v>
      </c>
      <c r="E648" t="str">
        <f t="shared" si="30"/>
        <v>024</v>
      </c>
      <c r="F648" t="str">
        <f t="shared" si="31"/>
        <v>5-024-45_3</v>
      </c>
      <c r="G648" s="2">
        <f t="shared" si="32"/>
        <v>2795.9071391677048</v>
      </c>
      <c r="H648" s="48">
        <f>IF(D648=1,VLOOKUP(B648,Uvazky!B:G,6,0),
IF(D648=2,VLOOKUP(B648,Uvazky!B:H,7,0),
IF(D648=3,VLOOKUP(B648,Uvazky!B:I,8,0),
"Nezdrav_Personal_Alebo_Nerelevant")))</f>
        <v>0.5</v>
      </c>
      <c r="I648">
        <f>VLOOKUP(B648,Uvazky!B:E,4,0)</f>
        <v>8</v>
      </c>
      <c r="J648" t="s">
        <v>88</v>
      </c>
      <c r="K648" t="str">
        <f>VLOOKUP(B648,Uvazky!B:D,3,0)</f>
        <v>Pracovisko klinickej biochémie</v>
      </c>
      <c r="L648" t="str">
        <f>VLOOKUP(B648,Uvazky!B:B,1,0)</f>
        <v>5-024-45</v>
      </c>
    </row>
    <row r="649" spans="1:12" x14ac:dyDescent="0.2">
      <c r="A649" t="s">
        <v>25</v>
      </c>
      <c r="B649" s="1" t="s">
        <v>294</v>
      </c>
      <c r="C649" s="2">
        <v>45.928844420390966</v>
      </c>
      <c r="D649">
        <v>2</v>
      </c>
      <c r="E649" t="str">
        <f t="shared" si="30"/>
        <v>024</v>
      </c>
      <c r="F649" t="str">
        <f t="shared" si="31"/>
        <v>5-024-45_2</v>
      </c>
      <c r="G649" s="2">
        <f t="shared" si="32"/>
        <v>45.928844420390966</v>
      </c>
      <c r="H649" s="48">
        <f>IF(D649=1,VLOOKUP(B649,Uvazky!B:G,6,0),
IF(D649=2,VLOOKUP(B649,Uvazky!B:H,7,0),
IF(D649=3,VLOOKUP(B649,Uvazky!B:I,8,0),
"Nezdrav_Personal_Alebo_Nerelevant")))</f>
        <v>6.5</v>
      </c>
      <c r="I649">
        <f>VLOOKUP(B649,Uvazky!B:E,4,0)</f>
        <v>8</v>
      </c>
      <c r="J649" t="s">
        <v>88</v>
      </c>
      <c r="K649" t="str">
        <f>VLOOKUP(B649,Uvazky!B:D,3,0)</f>
        <v>Pracovisko klinickej biochémie</v>
      </c>
      <c r="L649" t="str">
        <f>VLOOKUP(B649,Uvazky!B:B,1,0)</f>
        <v>5-024-45</v>
      </c>
    </row>
    <row r="650" spans="1:12" x14ac:dyDescent="0.2">
      <c r="A650" t="s">
        <v>26</v>
      </c>
      <c r="B650" s="1" t="s">
        <v>294</v>
      </c>
      <c r="C650" s="2">
        <v>71.931038108370828</v>
      </c>
      <c r="D650">
        <v>1</v>
      </c>
      <c r="E650" t="str">
        <f t="shared" si="30"/>
        <v>024</v>
      </c>
      <c r="F650" t="str">
        <f t="shared" si="31"/>
        <v>5-024-45_1</v>
      </c>
      <c r="G650" s="2">
        <f t="shared" si="32"/>
        <v>71.931038108370828</v>
      </c>
      <c r="H650" s="48">
        <f>IF(D650=1,VLOOKUP(B650,Uvazky!B:G,6,0),
IF(D650=2,VLOOKUP(B650,Uvazky!B:H,7,0),
IF(D650=3,VLOOKUP(B650,Uvazky!B:I,8,0),
"Nezdrav_Personal_Alebo_Nerelevant")))</f>
        <v>2</v>
      </c>
      <c r="I650">
        <f>VLOOKUP(B650,Uvazky!B:E,4,0)</f>
        <v>8</v>
      </c>
      <c r="J650" t="s">
        <v>88</v>
      </c>
      <c r="K650" t="str">
        <f>VLOOKUP(B650,Uvazky!B:D,3,0)</f>
        <v>Pracovisko klinickej biochémie</v>
      </c>
      <c r="L650" t="str">
        <f>VLOOKUP(B650,Uvazky!B:B,1,0)</f>
        <v>5-024-45</v>
      </c>
    </row>
    <row r="651" spans="1:12" x14ac:dyDescent="0.2">
      <c r="A651" t="s">
        <v>27</v>
      </c>
      <c r="B651" s="1" t="s">
        <v>294</v>
      </c>
      <c r="C651" s="2">
        <v>9031.7623757884485</v>
      </c>
      <c r="D651">
        <v>3</v>
      </c>
      <c r="E651" t="str">
        <f t="shared" si="30"/>
        <v>024</v>
      </c>
      <c r="F651" t="str">
        <f t="shared" si="31"/>
        <v>5-024-45_3</v>
      </c>
      <c r="G651" s="2">
        <f t="shared" si="32"/>
        <v>9031.7623757884485</v>
      </c>
      <c r="H651" s="48">
        <f>IF(D651=1,VLOOKUP(B651,Uvazky!B:G,6,0),
IF(D651=2,VLOOKUP(B651,Uvazky!B:H,7,0),
IF(D651=3,VLOOKUP(B651,Uvazky!B:I,8,0),
"Nezdrav_Personal_Alebo_Nerelevant")))</f>
        <v>0.5</v>
      </c>
      <c r="I651">
        <f>VLOOKUP(B651,Uvazky!B:E,4,0)</f>
        <v>8</v>
      </c>
      <c r="J651" t="s">
        <v>88</v>
      </c>
      <c r="K651" t="str">
        <f>VLOOKUP(B651,Uvazky!B:D,3,0)</f>
        <v>Pracovisko klinickej biochémie</v>
      </c>
      <c r="L651" t="str">
        <f>VLOOKUP(B651,Uvazky!B:B,1,0)</f>
        <v>5-024-45</v>
      </c>
    </row>
    <row r="652" spans="1:12" x14ac:dyDescent="0.2">
      <c r="A652" t="s">
        <v>28</v>
      </c>
      <c r="B652" s="1" t="s">
        <v>294</v>
      </c>
      <c r="C652" s="2">
        <v>266.0391821640132</v>
      </c>
      <c r="D652">
        <v>2</v>
      </c>
      <c r="E652" t="str">
        <f t="shared" si="30"/>
        <v>024</v>
      </c>
      <c r="F652" t="str">
        <f t="shared" si="31"/>
        <v>5-024-45_2</v>
      </c>
      <c r="G652" s="2">
        <f t="shared" si="32"/>
        <v>266.0391821640132</v>
      </c>
      <c r="H652" s="48">
        <f>IF(D652=1,VLOOKUP(B652,Uvazky!B:G,6,0),
IF(D652=2,VLOOKUP(B652,Uvazky!B:H,7,0),
IF(D652=3,VLOOKUP(B652,Uvazky!B:I,8,0),
"Nezdrav_Personal_Alebo_Nerelevant")))</f>
        <v>6.5</v>
      </c>
      <c r="I652">
        <f>VLOOKUP(B652,Uvazky!B:E,4,0)</f>
        <v>8</v>
      </c>
      <c r="J652" t="s">
        <v>88</v>
      </c>
      <c r="K652" t="str">
        <f>VLOOKUP(B652,Uvazky!B:D,3,0)</f>
        <v>Pracovisko klinickej biochémie</v>
      </c>
      <c r="L652" t="str">
        <f>VLOOKUP(B652,Uvazky!B:B,1,0)</f>
        <v>5-024-45</v>
      </c>
    </row>
    <row r="653" spans="1:12" x14ac:dyDescent="0.2">
      <c r="A653" t="s">
        <v>29</v>
      </c>
      <c r="B653" s="1" t="s">
        <v>294</v>
      </c>
      <c r="C653" s="2">
        <v>28.733092741744155</v>
      </c>
      <c r="D653">
        <v>1</v>
      </c>
      <c r="E653" t="str">
        <f t="shared" si="30"/>
        <v>024</v>
      </c>
      <c r="F653" t="str">
        <f t="shared" si="31"/>
        <v>5-024-45_1</v>
      </c>
      <c r="G653" s="2">
        <f t="shared" si="32"/>
        <v>28.733092741744155</v>
      </c>
      <c r="H653" s="48">
        <f>IF(D653=1,VLOOKUP(B653,Uvazky!B:G,6,0),
IF(D653=2,VLOOKUP(B653,Uvazky!B:H,7,0),
IF(D653=3,VLOOKUP(B653,Uvazky!B:I,8,0),
"Nezdrav_Personal_Alebo_Nerelevant")))</f>
        <v>2</v>
      </c>
      <c r="I653">
        <f>VLOOKUP(B653,Uvazky!B:E,4,0)</f>
        <v>8</v>
      </c>
      <c r="J653" t="s">
        <v>88</v>
      </c>
      <c r="K653" t="str">
        <f>VLOOKUP(B653,Uvazky!B:D,3,0)</f>
        <v>Pracovisko klinickej biochémie</v>
      </c>
      <c r="L653" t="str">
        <f>VLOOKUP(B653,Uvazky!B:B,1,0)</f>
        <v>5-024-45</v>
      </c>
    </row>
    <row r="654" spans="1:12" x14ac:dyDescent="0.2">
      <c r="A654" t="s">
        <v>30</v>
      </c>
      <c r="B654" s="1" t="s">
        <v>294</v>
      </c>
      <c r="C654" s="2">
        <v>1219.8441611428325</v>
      </c>
      <c r="D654">
        <v>3</v>
      </c>
      <c r="E654" t="str">
        <f t="shared" si="30"/>
        <v>024</v>
      </c>
      <c r="F654" t="str">
        <f t="shared" si="31"/>
        <v>5-024-45_3</v>
      </c>
      <c r="G654" s="2">
        <f t="shared" si="32"/>
        <v>1219.8441611428325</v>
      </c>
      <c r="H654" s="48">
        <f>IF(D654=1,VLOOKUP(B654,Uvazky!B:G,6,0),
IF(D654=2,VLOOKUP(B654,Uvazky!B:H,7,0),
IF(D654=3,VLOOKUP(B654,Uvazky!B:I,8,0),
"Nezdrav_Personal_Alebo_Nerelevant")))</f>
        <v>0.5</v>
      </c>
      <c r="I654">
        <f>VLOOKUP(B654,Uvazky!B:E,4,0)</f>
        <v>8</v>
      </c>
      <c r="J654" t="s">
        <v>88</v>
      </c>
      <c r="K654" t="str">
        <f>VLOOKUP(B654,Uvazky!B:D,3,0)</f>
        <v>Pracovisko klinickej biochémie</v>
      </c>
      <c r="L654" t="str">
        <f>VLOOKUP(B654,Uvazky!B:B,1,0)</f>
        <v>5-024-45</v>
      </c>
    </row>
    <row r="655" spans="1:12" x14ac:dyDescent="0.2">
      <c r="A655" t="s">
        <v>31</v>
      </c>
      <c r="B655" s="1" t="s">
        <v>294</v>
      </c>
      <c r="C655" s="2">
        <v>12.971606151960307</v>
      </c>
      <c r="D655">
        <v>2</v>
      </c>
      <c r="E655" t="str">
        <f t="shared" si="30"/>
        <v>024</v>
      </c>
      <c r="F655" t="str">
        <f t="shared" si="31"/>
        <v>5-024-45_2</v>
      </c>
      <c r="G655" s="2">
        <f t="shared" si="32"/>
        <v>12.971606151960307</v>
      </c>
      <c r="H655" s="48">
        <f>IF(D655=1,VLOOKUP(B655,Uvazky!B:G,6,0),
IF(D655=2,VLOOKUP(B655,Uvazky!B:H,7,0),
IF(D655=3,VLOOKUP(B655,Uvazky!B:I,8,0),
"Nezdrav_Personal_Alebo_Nerelevant")))</f>
        <v>6.5</v>
      </c>
      <c r="I655">
        <f>VLOOKUP(B655,Uvazky!B:E,4,0)</f>
        <v>8</v>
      </c>
      <c r="J655" t="s">
        <v>88</v>
      </c>
      <c r="K655" t="str">
        <f>VLOOKUP(B655,Uvazky!B:D,3,0)</f>
        <v>Pracovisko klinickej biochémie</v>
      </c>
      <c r="L655" t="str">
        <f>VLOOKUP(B655,Uvazky!B:B,1,0)</f>
        <v>5-024-45</v>
      </c>
    </row>
    <row r="656" spans="1:12" x14ac:dyDescent="0.2">
      <c r="A656" t="s">
        <v>32</v>
      </c>
      <c r="B656" s="1" t="s">
        <v>294</v>
      </c>
      <c r="C656" s="2">
        <v>319.4640310443192</v>
      </c>
      <c r="D656">
        <v>1</v>
      </c>
      <c r="E656" t="str">
        <f t="shared" si="30"/>
        <v>024</v>
      </c>
      <c r="F656" t="str">
        <f t="shared" si="31"/>
        <v>5-024-45_1</v>
      </c>
      <c r="G656" s="2">
        <f t="shared" si="32"/>
        <v>319.4640310443192</v>
      </c>
      <c r="H656" s="48">
        <f>IF(D656=1,VLOOKUP(B656,Uvazky!B:G,6,0),
IF(D656=2,VLOOKUP(B656,Uvazky!B:H,7,0),
IF(D656=3,VLOOKUP(B656,Uvazky!B:I,8,0),
"Nezdrav_Personal_Alebo_Nerelevant")))</f>
        <v>2</v>
      </c>
      <c r="I656">
        <f>VLOOKUP(B656,Uvazky!B:E,4,0)</f>
        <v>8</v>
      </c>
      <c r="J656" t="s">
        <v>88</v>
      </c>
      <c r="K656" t="str">
        <f>VLOOKUP(B656,Uvazky!B:D,3,0)</f>
        <v>Pracovisko klinickej biochémie</v>
      </c>
      <c r="L656" t="str">
        <f>VLOOKUP(B656,Uvazky!B:B,1,0)</f>
        <v>5-024-45</v>
      </c>
    </row>
    <row r="657" spans="1:12" x14ac:dyDescent="0.2">
      <c r="A657" t="s">
        <v>33</v>
      </c>
      <c r="B657" s="1" t="s">
        <v>294</v>
      </c>
      <c r="C657" s="2">
        <v>820.62719123996794</v>
      </c>
      <c r="D657">
        <v>3</v>
      </c>
      <c r="E657" t="str">
        <f t="shared" si="30"/>
        <v>024</v>
      </c>
      <c r="F657" t="str">
        <f t="shared" si="31"/>
        <v>5-024-45_3</v>
      </c>
      <c r="G657" s="2">
        <f t="shared" si="32"/>
        <v>820.62719123996794</v>
      </c>
      <c r="H657" s="48">
        <f>IF(D657=1,VLOOKUP(B657,Uvazky!B:G,6,0),
IF(D657=2,VLOOKUP(B657,Uvazky!B:H,7,0),
IF(D657=3,VLOOKUP(B657,Uvazky!B:I,8,0),
"Nezdrav_Personal_Alebo_Nerelevant")))</f>
        <v>0.5</v>
      </c>
      <c r="I657">
        <f>VLOOKUP(B657,Uvazky!B:E,4,0)</f>
        <v>8</v>
      </c>
      <c r="J657" t="s">
        <v>88</v>
      </c>
      <c r="K657" t="str">
        <f>VLOOKUP(B657,Uvazky!B:D,3,0)</f>
        <v>Pracovisko klinickej biochémie</v>
      </c>
      <c r="L657" t="str">
        <f>VLOOKUP(B657,Uvazky!B:B,1,0)</f>
        <v>5-024-45</v>
      </c>
    </row>
    <row r="658" spans="1:12" x14ac:dyDescent="0.2">
      <c r="A658" t="s">
        <v>34</v>
      </c>
      <c r="B658" s="1" t="s">
        <v>294</v>
      </c>
      <c r="C658" s="2">
        <v>97.822514542483731</v>
      </c>
      <c r="D658">
        <v>2</v>
      </c>
      <c r="E658" t="str">
        <f t="shared" si="30"/>
        <v>024</v>
      </c>
      <c r="F658" t="str">
        <f t="shared" si="31"/>
        <v>5-024-45_2</v>
      </c>
      <c r="G658" s="2">
        <f t="shared" si="32"/>
        <v>97.822514542483731</v>
      </c>
      <c r="H658" s="48">
        <f>IF(D658=1,VLOOKUP(B658,Uvazky!B:G,6,0),
IF(D658=2,VLOOKUP(B658,Uvazky!B:H,7,0),
IF(D658=3,VLOOKUP(B658,Uvazky!B:I,8,0),
"Nezdrav_Personal_Alebo_Nerelevant")))</f>
        <v>6.5</v>
      </c>
      <c r="I658">
        <f>VLOOKUP(B658,Uvazky!B:E,4,0)</f>
        <v>8</v>
      </c>
      <c r="J658" t="s">
        <v>88</v>
      </c>
      <c r="K658" t="str">
        <f>VLOOKUP(B658,Uvazky!B:D,3,0)</f>
        <v>Pracovisko klinickej biochémie</v>
      </c>
      <c r="L658" t="str">
        <f>VLOOKUP(B658,Uvazky!B:B,1,0)</f>
        <v>5-024-45</v>
      </c>
    </row>
    <row r="659" spans="1:12" x14ac:dyDescent="0.2">
      <c r="A659" t="s">
        <v>35</v>
      </c>
      <c r="B659" s="1" t="s">
        <v>294</v>
      </c>
      <c r="C659" s="2">
        <v>11.911643461657507</v>
      </c>
      <c r="D659">
        <v>1</v>
      </c>
      <c r="E659" t="str">
        <f t="shared" si="30"/>
        <v>024</v>
      </c>
      <c r="F659" t="str">
        <f t="shared" si="31"/>
        <v>5-024-45_1</v>
      </c>
      <c r="G659" s="2">
        <f t="shared" si="32"/>
        <v>11.911643461657507</v>
      </c>
      <c r="H659" s="48">
        <f>IF(D659=1,VLOOKUP(B659,Uvazky!B:G,6,0),
IF(D659=2,VLOOKUP(B659,Uvazky!B:H,7,0),
IF(D659=3,VLOOKUP(B659,Uvazky!B:I,8,0),
"Nezdrav_Personal_Alebo_Nerelevant")))</f>
        <v>2</v>
      </c>
      <c r="I659">
        <f>VLOOKUP(B659,Uvazky!B:E,4,0)</f>
        <v>8</v>
      </c>
      <c r="J659" t="s">
        <v>88</v>
      </c>
      <c r="K659" t="str">
        <f>VLOOKUP(B659,Uvazky!B:D,3,0)</f>
        <v>Pracovisko klinickej biochémie</v>
      </c>
      <c r="L659" t="str">
        <f>VLOOKUP(B659,Uvazky!B:B,1,0)</f>
        <v>5-024-45</v>
      </c>
    </row>
    <row r="660" spans="1:12" x14ac:dyDescent="0.2">
      <c r="A660" t="s">
        <v>36</v>
      </c>
      <c r="B660" s="1" t="s">
        <v>294</v>
      </c>
      <c r="C660" s="2">
        <v>1412.5063354452193</v>
      </c>
      <c r="D660">
        <v>3</v>
      </c>
      <c r="E660" t="str">
        <f t="shared" si="30"/>
        <v>024</v>
      </c>
      <c r="F660" t="str">
        <f t="shared" si="31"/>
        <v>5-024-45_3</v>
      </c>
      <c r="G660" s="2">
        <f t="shared" si="32"/>
        <v>1412.5063354452193</v>
      </c>
      <c r="H660" s="48">
        <f>IF(D660=1,VLOOKUP(B660,Uvazky!B:G,6,0),
IF(D660=2,VLOOKUP(B660,Uvazky!B:H,7,0),
IF(D660=3,VLOOKUP(B660,Uvazky!B:I,8,0),
"Nezdrav_Personal_Alebo_Nerelevant")))</f>
        <v>0.5</v>
      </c>
      <c r="I660">
        <f>VLOOKUP(B660,Uvazky!B:E,4,0)</f>
        <v>8</v>
      </c>
      <c r="J660" t="s">
        <v>88</v>
      </c>
      <c r="K660" t="str">
        <f>VLOOKUP(B660,Uvazky!B:D,3,0)</f>
        <v>Pracovisko klinickej biochémie</v>
      </c>
      <c r="L660" t="str">
        <f>VLOOKUP(B660,Uvazky!B:B,1,0)</f>
        <v>5-024-45</v>
      </c>
    </row>
    <row r="661" spans="1:12" x14ac:dyDescent="0.2">
      <c r="A661" t="s">
        <v>37</v>
      </c>
      <c r="B661" s="1" t="s">
        <v>294</v>
      </c>
      <c r="C661" s="2">
        <v>253.94743193676854</v>
      </c>
      <c r="D661">
        <v>2</v>
      </c>
      <c r="E661" t="str">
        <f t="shared" si="30"/>
        <v>024</v>
      </c>
      <c r="F661" t="str">
        <f t="shared" si="31"/>
        <v>5-024-45_2</v>
      </c>
      <c r="G661" s="2">
        <f t="shared" si="32"/>
        <v>253.94743193676854</v>
      </c>
      <c r="H661" s="48">
        <f>IF(D661=1,VLOOKUP(B661,Uvazky!B:G,6,0),
IF(D661=2,VLOOKUP(B661,Uvazky!B:H,7,0),
IF(D661=3,VLOOKUP(B661,Uvazky!B:I,8,0),
"Nezdrav_Personal_Alebo_Nerelevant")))</f>
        <v>6.5</v>
      </c>
      <c r="I661">
        <f>VLOOKUP(B661,Uvazky!B:E,4,0)</f>
        <v>8</v>
      </c>
      <c r="J661" t="s">
        <v>88</v>
      </c>
      <c r="K661" t="str">
        <f>VLOOKUP(B661,Uvazky!B:D,3,0)</f>
        <v>Pracovisko klinickej biochémie</v>
      </c>
      <c r="L661" t="str">
        <f>VLOOKUP(B661,Uvazky!B:B,1,0)</f>
        <v>5-024-45</v>
      </c>
    </row>
    <row r="662" spans="1:12" x14ac:dyDescent="0.2">
      <c r="A662" t="s">
        <v>38</v>
      </c>
      <c r="B662" s="1" t="s">
        <v>294</v>
      </c>
      <c r="C662" s="2">
        <v>53.346111188206841</v>
      </c>
      <c r="D662">
        <v>1</v>
      </c>
      <c r="E662" t="str">
        <f t="shared" si="30"/>
        <v>024</v>
      </c>
      <c r="F662" t="str">
        <f t="shared" si="31"/>
        <v>5-024-45_1</v>
      </c>
      <c r="G662" s="2">
        <f t="shared" si="32"/>
        <v>53.346111188206841</v>
      </c>
      <c r="H662" s="48">
        <f>IF(D662=1,VLOOKUP(B662,Uvazky!B:G,6,0),
IF(D662=2,VLOOKUP(B662,Uvazky!B:H,7,0),
IF(D662=3,VLOOKUP(B662,Uvazky!B:I,8,0),
"Nezdrav_Personal_Alebo_Nerelevant")))</f>
        <v>2</v>
      </c>
      <c r="I662">
        <f>VLOOKUP(B662,Uvazky!B:E,4,0)</f>
        <v>8</v>
      </c>
      <c r="J662" t="s">
        <v>88</v>
      </c>
      <c r="K662" t="str">
        <f>VLOOKUP(B662,Uvazky!B:D,3,0)</f>
        <v>Pracovisko klinickej biochémie</v>
      </c>
      <c r="L662" t="str">
        <f>VLOOKUP(B662,Uvazky!B:B,1,0)</f>
        <v>5-024-45</v>
      </c>
    </row>
    <row r="663" spans="1:12" x14ac:dyDescent="0.2">
      <c r="A663" t="s">
        <v>40</v>
      </c>
      <c r="B663" s="1" t="s">
        <v>294</v>
      </c>
      <c r="C663" s="2">
        <v>1202.0257819517108</v>
      </c>
      <c r="D663">
        <v>3</v>
      </c>
      <c r="E663" t="str">
        <f t="shared" si="30"/>
        <v>024</v>
      </c>
      <c r="F663" t="str">
        <f t="shared" si="31"/>
        <v>5-024-45_3</v>
      </c>
      <c r="G663" s="2">
        <f t="shared" si="32"/>
        <v>1202.0257819517108</v>
      </c>
      <c r="H663" s="48">
        <f>IF(D663=1,VLOOKUP(B663,Uvazky!B:G,6,0),
IF(D663=2,VLOOKUP(B663,Uvazky!B:H,7,0),
IF(D663=3,VLOOKUP(B663,Uvazky!B:I,8,0),
"Nezdrav_Personal_Alebo_Nerelevant")))</f>
        <v>0.5</v>
      </c>
      <c r="I663">
        <f>VLOOKUP(B663,Uvazky!B:E,4,0)</f>
        <v>8</v>
      </c>
      <c r="J663" t="s">
        <v>88</v>
      </c>
      <c r="K663" t="str">
        <f>VLOOKUP(B663,Uvazky!B:D,3,0)</f>
        <v>Pracovisko klinickej biochémie</v>
      </c>
      <c r="L663" t="str">
        <f>VLOOKUP(B663,Uvazky!B:B,1,0)</f>
        <v>5-024-45</v>
      </c>
    </row>
    <row r="664" spans="1:12" x14ac:dyDescent="0.2">
      <c r="A664" t="s">
        <v>4</v>
      </c>
      <c r="B664" s="1" t="s">
        <v>303</v>
      </c>
      <c r="C664" s="2">
        <v>99.168461406028911</v>
      </c>
      <c r="D664">
        <v>1</v>
      </c>
      <c r="E664" t="str">
        <f t="shared" si="30"/>
        <v>558</v>
      </c>
      <c r="F664" t="str">
        <f t="shared" si="31"/>
        <v>5-558-51_1</v>
      </c>
      <c r="G664" s="2">
        <f t="shared" si="32"/>
        <v>99.168461406028911</v>
      </c>
      <c r="H664" s="48">
        <f>IF(D664=1,VLOOKUP(B664,Uvazky!B:G,6,0),
IF(D664=2,VLOOKUP(B664,Uvazky!B:H,7,0),
IF(D664=3,VLOOKUP(B664,Uvazky!B:I,8,0),
"Nezdrav_Personal_Alebo_Nerelevant")))</f>
        <v>0.6</v>
      </c>
      <c r="I664" t="str">
        <f>VLOOKUP(B664,Uvazky!B:E,4,0)</f>
        <v>6b</v>
      </c>
      <c r="J664" t="s">
        <v>88</v>
      </c>
      <c r="K664" t="str">
        <f>VLOOKUP(B664,Uvazky!B:D,3,0)</f>
        <v>Úsek endoskopie</v>
      </c>
      <c r="L664" t="str">
        <f>VLOOKUP(B664,Uvazky!B:B,1,0)</f>
        <v>5-558-51</v>
      </c>
    </row>
    <row r="665" spans="1:12" x14ac:dyDescent="0.2">
      <c r="A665" t="s">
        <v>5</v>
      </c>
      <c r="B665" s="1" t="s">
        <v>303</v>
      </c>
      <c r="C665" s="2">
        <v>19798.190809644813</v>
      </c>
      <c r="D665">
        <v>1</v>
      </c>
      <c r="E665" t="str">
        <f t="shared" si="30"/>
        <v>558</v>
      </c>
      <c r="F665" t="str">
        <f t="shared" si="31"/>
        <v>5-558-51_1</v>
      </c>
      <c r="G665" s="2">
        <f t="shared" si="32"/>
        <v>19798.190809644813</v>
      </c>
      <c r="H665" s="48">
        <f>IF(D665=1,VLOOKUP(B665,Uvazky!B:G,6,0),
IF(D665=2,VLOOKUP(B665,Uvazky!B:H,7,0),
IF(D665=3,VLOOKUP(B665,Uvazky!B:I,8,0),
"Nezdrav_Personal_Alebo_Nerelevant")))</f>
        <v>0.6</v>
      </c>
      <c r="I665" t="str">
        <f>VLOOKUP(B665,Uvazky!B:E,4,0)</f>
        <v>6b</v>
      </c>
      <c r="J665" t="s">
        <v>88</v>
      </c>
      <c r="K665" t="str">
        <f>VLOOKUP(B665,Uvazky!B:D,3,0)</f>
        <v>Úsek endoskopie</v>
      </c>
      <c r="L665" t="str">
        <f>VLOOKUP(B665,Uvazky!B:B,1,0)</f>
        <v>5-558-51</v>
      </c>
    </row>
    <row r="666" spans="1:12" x14ac:dyDescent="0.2">
      <c r="A666" t="s">
        <v>6</v>
      </c>
      <c r="B666" s="1" t="s">
        <v>303</v>
      </c>
      <c r="C666" s="2">
        <v>139.47625176979116</v>
      </c>
      <c r="D666">
        <v>3</v>
      </c>
      <c r="E666" t="str">
        <f t="shared" si="30"/>
        <v>558</v>
      </c>
      <c r="F666" t="str">
        <f t="shared" si="31"/>
        <v>5-558-51_3</v>
      </c>
      <c r="G666" s="2">
        <f t="shared" si="32"/>
        <v>139.47625176979116</v>
      </c>
      <c r="H666" s="48">
        <f>IF(D666=1,VLOOKUP(B666,Uvazky!B:G,6,0),
IF(D666=2,VLOOKUP(B666,Uvazky!B:H,7,0),
IF(D666=3,VLOOKUP(B666,Uvazky!B:I,8,0),
"Nezdrav_Personal_Alebo_Nerelevant")))</f>
        <v>0.1</v>
      </c>
      <c r="I666" t="str">
        <f>VLOOKUP(B666,Uvazky!B:E,4,0)</f>
        <v>6b</v>
      </c>
      <c r="J666" t="s">
        <v>88</v>
      </c>
      <c r="K666" t="str">
        <f>VLOOKUP(B666,Uvazky!B:D,3,0)</f>
        <v>Úsek endoskopie</v>
      </c>
      <c r="L666" t="str">
        <f>VLOOKUP(B666,Uvazky!B:B,1,0)</f>
        <v>5-558-51</v>
      </c>
    </row>
    <row r="667" spans="1:12" x14ac:dyDescent="0.2">
      <c r="A667" t="s">
        <v>7</v>
      </c>
      <c r="B667" s="1" t="s">
        <v>303</v>
      </c>
      <c r="C667" s="2">
        <v>48789.314608527748</v>
      </c>
      <c r="D667">
        <v>2</v>
      </c>
      <c r="E667" t="str">
        <f t="shared" si="30"/>
        <v>558</v>
      </c>
      <c r="F667" t="str">
        <f t="shared" si="31"/>
        <v>5-558-51_2</v>
      </c>
      <c r="G667" s="2">
        <f t="shared" si="32"/>
        <v>48789.314608527748</v>
      </c>
      <c r="H667" s="48">
        <f>IF(D667=1,VLOOKUP(B667,Uvazky!B:G,6,0),
IF(D667=2,VLOOKUP(B667,Uvazky!B:H,7,0),
IF(D667=3,VLOOKUP(B667,Uvazky!B:I,8,0),
"Nezdrav_Personal_Alebo_Nerelevant")))</f>
        <v>0.4</v>
      </c>
      <c r="I667" t="str">
        <f>VLOOKUP(B667,Uvazky!B:E,4,0)</f>
        <v>6b</v>
      </c>
      <c r="J667" t="s">
        <v>88</v>
      </c>
      <c r="K667" t="str">
        <f>VLOOKUP(B667,Uvazky!B:D,3,0)</f>
        <v>Úsek endoskopie</v>
      </c>
      <c r="L667" t="str">
        <f>VLOOKUP(B667,Uvazky!B:B,1,0)</f>
        <v>5-558-51</v>
      </c>
    </row>
    <row r="668" spans="1:12" x14ac:dyDescent="0.2">
      <c r="A668" t="s">
        <v>44</v>
      </c>
      <c r="B668" s="1" t="s">
        <v>303</v>
      </c>
      <c r="C668" s="2">
        <v>1465.8075101950403</v>
      </c>
      <c r="D668">
        <v>1</v>
      </c>
      <c r="E668" t="str">
        <f t="shared" si="30"/>
        <v>558</v>
      </c>
      <c r="F668" t="str">
        <f t="shared" si="31"/>
        <v>5-558-51_1</v>
      </c>
      <c r="G668" s="2">
        <f t="shared" si="32"/>
        <v>1465.8075101950403</v>
      </c>
      <c r="H668" s="48">
        <f>IF(D668=1,VLOOKUP(B668,Uvazky!B:G,6,0),
IF(D668=2,VLOOKUP(B668,Uvazky!B:H,7,0),
IF(D668=3,VLOOKUP(B668,Uvazky!B:I,8,0),
"Nezdrav_Personal_Alebo_Nerelevant")))</f>
        <v>0.6</v>
      </c>
      <c r="I668" t="str">
        <f>VLOOKUP(B668,Uvazky!B:E,4,0)</f>
        <v>6b</v>
      </c>
      <c r="J668" t="s">
        <v>88</v>
      </c>
      <c r="K668" t="str">
        <f>VLOOKUP(B668,Uvazky!B:D,3,0)</f>
        <v>Úsek endoskopie</v>
      </c>
      <c r="L668" t="str">
        <f>VLOOKUP(B668,Uvazky!B:B,1,0)</f>
        <v>5-558-51</v>
      </c>
    </row>
    <row r="669" spans="1:12" x14ac:dyDescent="0.2">
      <c r="A669" t="s">
        <v>8</v>
      </c>
      <c r="B669" s="1" t="s">
        <v>303</v>
      </c>
      <c r="C669" s="2">
        <v>264.66349173624491</v>
      </c>
      <c r="D669">
        <v>1</v>
      </c>
      <c r="E669" t="str">
        <f t="shared" si="30"/>
        <v>558</v>
      </c>
      <c r="F669" t="str">
        <f t="shared" si="31"/>
        <v>5-558-51_1</v>
      </c>
      <c r="G669" s="2">
        <f t="shared" si="32"/>
        <v>264.66349173624491</v>
      </c>
      <c r="H669" s="48">
        <f>IF(D669=1,VLOOKUP(B669,Uvazky!B:G,6,0),
IF(D669=2,VLOOKUP(B669,Uvazky!B:H,7,0),
IF(D669=3,VLOOKUP(B669,Uvazky!B:I,8,0),
"Nezdrav_Personal_Alebo_Nerelevant")))</f>
        <v>0.6</v>
      </c>
      <c r="I669" t="str">
        <f>VLOOKUP(B669,Uvazky!B:E,4,0)</f>
        <v>6b</v>
      </c>
      <c r="J669" t="s">
        <v>88</v>
      </c>
      <c r="K669" t="str">
        <f>VLOOKUP(B669,Uvazky!B:D,3,0)</f>
        <v>Úsek endoskopie</v>
      </c>
      <c r="L669" t="str">
        <f>VLOOKUP(B669,Uvazky!B:B,1,0)</f>
        <v>5-558-51</v>
      </c>
    </row>
    <row r="670" spans="1:12" x14ac:dyDescent="0.2">
      <c r="A670" t="s">
        <v>9</v>
      </c>
      <c r="B670" s="1" t="s">
        <v>303</v>
      </c>
      <c r="C670" s="2">
        <v>18.907280892101397</v>
      </c>
      <c r="D670">
        <v>3</v>
      </c>
      <c r="E670" t="str">
        <f t="shared" si="30"/>
        <v>558</v>
      </c>
      <c r="F670" t="str">
        <f t="shared" si="31"/>
        <v>5-558-51_3</v>
      </c>
      <c r="G670" s="2">
        <f t="shared" si="32"/>
        <v>18.907280892101397</v>
      </c>
      <c r="H670" s="48">
        <f>IF(D670=1,VLOOKUP(B670,Uvazky!B:G,6,0),
IF(D670=2,VLOOKUP(B670,Uvazky!B:H,7,0),
IF(D670=3,VLOOKUP(B670,Uvazky!B:I,8,0),
"Nezdrav_Personal_Alebo_Nerelevant")))</f>
        <v>0.1</v>
      </c>
      <c r="I670" t="str">
        <f>VLOOKUP(B670,Uvazky!B:E,4,0)</f>
        <v>6b</v>
      </c>
      <c r="J670" t="s">
        <v>88</v>
      </c>
      <c r="K670" t="str">
        <f>VLOOKUP(B670,Uvazky!B:D,3,0)</f>
        <v>Úsek endoskopie</v>
      </c>
      <c r="L670" t="str">
        <f>VLOOKUP(B670,Uvazky!B:B,1,0)</f>
        <v>5-558-51</v>
      </c>
    </row>
    <row r="671" spans="1:12" x14ac:dyDescent="0.2">
      <c r="A671" t="s">
        <v>10</v>
      </c>
      <c r="B671" s="1" t="s">
        <v>303</v>
      </c>
      <c r="C671" s="2">
        <v>7333.2851716846299</v>
      </c>
      <c r="D671">
        <v>2</v>
      </c>
      <c r="E671" t="str">
        <f t="shared" si="30"/>
        <v>558</v>
      </c>
      <c r="F671" t="str">
        <f t="shared" si="31"/>
        <v>5-558-51_2</v>
      </c>
      <c r="G671" s="2">
        <f t="shared" si="32"/>
        <v>7333.2851716846299</v>
      </c>
      <c r="H671" s="48">
        <f>IF(D671=1,VLOOKUP(B671,Uvazky!B:G,6,0),
IF(D671=2,VLOOKUP(B671,Uvazky!B:H,7,0),
IF(D671=3,VLOOKUP(B671,Uvazky!B:I,8,0),
"Nezdrav_Personal_Alebo_Nerelevant")))</f>
        <v>0.4</v>
      </c>
      <c r="I671" t="str">
        <f>VLOOKUP(B671,Uvazky!B:E,4,0)</f>
        <v>6b</v>
      </c>
      <c r="J671" t="s">
        <v>88</v>
      </c>
      <c r="K671" t="str">
        <f>VLOOKUP(B671,Uvazky!B:D,3,0)</f>
        <v>Úsek endoskopie</v>
      </c>
      <c r="L671" t="str">
        <f>VLOOKUP(B671,Uvazky!B:B,1,0)</f>
        <v>5-558-51</v>
      </c>
    </row>
    <row r="672" spans="1:12" x14ac:dyDescent="0.2">
      <c r="A672" t="s">
        <v>11</v>
      </c>
      <c r="B672" s="1" t="s">
        <v>303</v>
      </c>
      <c r="C672" s="2">
        <v>307.22914027640002</v>
      </c>
      <c r="D672">
        <v>1</v>
      </c>
      <c r="E672" t="str">
        <f t="shared" si="30"/>
        <v>558</v>
      </c>
      <c r="F672" t="str">
        <f t="shared" si="31"/>
        <v>5-558-51_1</v>
      </c>
      <c r="G672" s="2">
        <f t="shared" si="32"/>
        <v>307.22914027640002</v>
      </c>
      <c r="H672" s="48">
        <f>IF(D672=1,VLOOKUP(B672,Uvazky!B:G,6,0),
IF(D672=2,VLOOKUP(B672,Uvazky!B:H,7,0),
IF(D672=3,VLOOKUP(B672,Uvazky!B:I,8,0),
"Nezdrav_Personal_Alebo_Nerelevant")))</f>
        <v>0.6</v>
      </c>
      <c r="I672" t="str">
        <f>VLOOKUP(B672,Uvazky!B:E,4,0)</f>
        <v>6b</v>
      </c>
      <c r="J672" t="s">
        <v>88</v>
      </c>
      <c r="K672" t="str">
        <f>VLOOKUP(B672,Uvazky!B:D,3,0)</f>
        <v>Úsek endoskopie</v>
      </c>
      <c r="L672" t="str">
        <f>VLOOKUP(B672,Uvazky!B:B,1,0)</f>
        <v>5-558-51</v>
      </c>
    </row>
    <row r="673" spans="1:12" x14ac:dyDescent="0.2">
      <c r="A673" t="s">
        <v>12</v>
      </c>
      <c r="B673" s="1" t="s">
        <v>303</v>
      </c>
      <c r="C673" s="2">
        <v>1.9522664997523878</v>
      </c>
      <c r="D673">
        <v>3</v>
      </c>
      <c r="E673" t="str">
        <f t="shared" si="30"/>
        <v>558</v>
      </c>
      <c r="F673" t="str">
        <f t="shared" si="31"/>
        <v>5-558-51_3</v>
      </c>
      <c r="G673" s="2">
        <f t="shared" si="32"/>
        <v>1.9522664997523878</v>
      </c>
      <c r="H673" s="48">
        <f>IF(D673=1,VLOOKUP(B673,Uvazky!B:G,6,0),
IF(D673=2,VLOOKUP(B673,Uvazky!B:H,7,0),
IF(D673=3,VLOOKUP(B673,Uvazky!B:I,8,0),
"Nezdrav_Personal_Alebo_Nerelevant")))</f>
        <v>0.1</v>
      </c>
      <c r="I673" t="str">
        <f>VLOOKUP(B673,Uvazky!B:E,4,0)</f>
        <v>6b</v>
      </c>
      <c r="J673" t="s">
        <v>88</v>
      </c>
      <c r="K673" t="str">
        <f>VLOOKUP(B673,Uvazky!B:D,3,0)</f>
        <v>Úsek endoskopie</v>
      </c>
      <c r="L673" t="str">
        <f>VLOOKUP(B673,Uvazky!B:B,1,0)</f>
        <v>5-558-51</v>
      </c>
    </row>
    <row r="674" spans="1:12" x14ac:dyDescent="0.2">
      <c r="A674" t="s">
        <v>13</v>
      </c>
      <c r="B674" s="1" t="s">
        <v>303</v>
      </c>
      <c r="C674" s="2">
        <v>1623.4066181144776</v>
      </c>
      <c r="D674">
        <v>2</v>
      </c>
      <c r="E674" t="str">
        <f t="shared" si="30"/>
        <v>558</v>
      </c>
      <c r="F674" t="str">
        <f t="shared" si="31"/>
        <v>5-558-51_2</v>
      </c>
      <c r="G674" s="2">
        <f t="shared" si="32"/>
        <v>1623.4066181144776</v>
      </c>
      <c r="H674" s="48">
        <f>IF(D674=1,VLOOKUP(B674,Uvazky!B:G,6,0),
IF(D674=2,VLOOKUP(B674,Uvazky!B:H,7,0),
IF(D674=3,VLOOKUP(B674,Uvazky!B:I,8,0),
"Nezdrav_Personal_Alebo_Nerelevant")))</f>
        <v>0.4</v>
      </c>
      <c r="I674" t="str">
        <f>VLOOKUP(B674,Uvazky!B:E,4,0)</f>
        <v>6b</v>
      </c>
      <c r="J674" t="s">
        <v>88</v>
      </c>
      <c r="K674" t="str">
        <f>VLOOKUP(B674,Uvazky!B:D,3,0)</f>
        <v>Úsek endoskopie</v>
      </c>
      <c r="L674" t="str">
        <f>VLOOKUP(B674,Uvazky!B:B,1,0)</f>
        <v>5-558-51</v>
      </c>
    </row>
    <row r="675" spans="1:12" x14ac:dyDescent="0.2">
      <c r="A675" t="s">
        <v>14</v>
      </c>
      <c r="B675" s="1" t="s">
        <v>303</v>
      </c>
      <c r="C675" s="2">
        <v>5181.0453613443296</v>
      </c>
      <c r="D675">
        <v>1</v>
      </c>
      <c r="E675" t="str">
        <f t="shared" si="30"/>
        <v>558</v>
      </c>
      <c r="F675" t="str">
        <f t="shared" si="31"/>
        <v>5-558-51_1</v>
      </c>
      <c r="G675" s="2">
        <f t="shared" si="32"/>
        <v>5181.0453613443296</v>
      </c>
      <c r="H675" s="48">
        <f>IF(D675=1,VLOOKUP(B675,Uvazky!B:G,6,0),
IF(D675=2,VLOOKUP(B675,Uvazky!B:H,7,0),
IF(D675=3,VLOOKUP(B675,Uvazky!B:I,8,0),
"Nezdrav_Personal_Alebo_Nerelevant")))</f>
        <v>0.6</v>
      </c>
      <c r="I675" t="str">
        <f>VLOOKUP(B675,Uvazky!B:E,4,0)</f>
        <v>6b</v>
      </c>
      <c r="J675" t="s">
        <v>88</v>
      </c>
      <c r="K675" t="str">
        <f>VLOOKUP(B675,Uvazky!B:D,3,0)</f>
        <v>Úsek endoskopie</v>
      </c>
      <c r="L675" t="str">
        <f>VLOOKUP(B675,Uvazky!B:B,1,0)</f>
        <v>5-558-51</v>
      </c>
    </row>
    <row r="676" spans="1:12" x14ac:dyDescent="0.2">
      <c r="A676" t="s">
        <v>15</v>
      </c>
      <c r="B676" s="1" t="s">
        <v>303</v>
      </c>
      <c r="C676" s="2">
        <v>12.026253628364707</v>
      </c>
      <c r="D676">
        <v>3</v>
      </c>
      <c r="E676" t="str">
        <f t="shared" si="30"/>
        <v>558</v>
      </c>
      <c r="F676" t="str">
        <f t="shared" si="31"/>
        <v>5-558-51_3</v>
      </c>
      <c r="G676" s="2">
        <f t="shared" si="32"/>
        <v>12.026253628364707</v>
      </c>
      <c r="H676" s="48">
        <f>IF(D676=1,VLOOKUP(B676,Uvazky!B:G,6,0),
IF(D676=2,VLOOKUP(B676,Uvazky!B:H,7,0),
IF(D676=3,VLOOKUP(B676,Uvazky!B:I,8,0),
"Nezdrav_Personal_Alebo_Nerelevant")))</f>
        <v>0.1</v>
      </c>
      <c r="I676" t="str">
        <f>VLOOKUP(B676,Uvazky!B:E,4,0)</f>
        <v>6b</v>
      </c>
      <c r="J676" t="s">
        <v>88</v>
      </c>
      <c r="K676" t="str">
        <f>VLOOKUP(B676,Uvazky!B:D,3,0)</f>
        <v>Úsek endoskopie</v>
      </c>
      <c r="L676" t="str">
        <f>VLOOKUP(B676,Uvazky!B:B,1,0)</f>
        <v>5-558-51</v>
      </c>
    </row>
    <row r="677" spans="1:12" x14ac:dyDescent="0.2">
      <c r="A677" t="s">
        <v>16</v>
      </c>
      <c r="B677" s="1" t="s">
        <v>303</v>
      </c>
      <c r="C677" s="2">
        <v>9907.132651397862</v>
      </c>
      <c r="D677">
        <v>2</v>
      </c>
      <c r="E677" t="str">
        <f t="shared" si="30"/>
        <v>558</v>
      </c>
      <c r="F677" t="str">
        <f t="shared" si="31"/>
        <v>5-558-51_2</v>
      </c>
      <c r="G677" s="2">
        <f t="shared" si="32"/>
        <v>9907.132651397862</v>
      </c>
      <c r="H677" s="48">
        <f>IF(D677=1,VLOOKUP(B677,Uvazky!B:G,6,0),
IF(D677=2,VLOOKUP(B677,Uvazky!B:H,7,0),
IF(D677=3,VLOOKUP(B677,Uvazky!B:I,8,0),
"Nezdrav_Personal_Alebo_Nerelevant")))</f>
        <v>0.4</v>
      </c>
      <c r="I677" t="str">
        <f>VLOOKUP(B677,Uvazky!B:E,4,0)</f>
        <v>6b</v>
      </c>
      <c r="J677" t="s">
        <v>88</v>
      </c>
      <c r="K677" t="str">
        <f>VLOOKUP(B677,Uvazky!B:D,3,0)</f>
        <v>Úsek endoskopie</v>
      </c>
      <c r="L677" t="str">
        <f>VLOOKUP(B677,Uvazky!B:B,1,0)</f>
        <v>5-558-51</v>
      </c>
    </row>
    <row r="678" spans="1:12" x14ac:dyDescent="0.2">
      <c r="A678" t="s">
        <v>17</v>
      </c>
      <c r="B678" s="1" t="s">
        <v>303</v>
      </c>
      <c r="C678" s="2">
        <v>80.145890557045377</v>
      </c>
      <c r="D678">
        <v>1</v>
      </c>
      <c r="E678" t="str">
        <f t="shared" si="30"/>
        <v>558</v>
      </c>
      <c r="F678" t="str">
        <f t="shared" si="31"/>
        <v>5-558-51_1</v>
      </c>
      <c r="G678" s="2">
        <f t="shared" si="32"/>
        <v>80.145890557045377</v>
      </c>
      <c r="H678" s="48">
        <f>IF(D678=1,VLOOKUP(B678,Uvazky!B:G,6,0),
IF(D678=2,VLOOKUP(B678,Uvazky!B:H,7,0),
IF(D678=3,VLOOKUP(B678,Uvazky!B:I,8,0),
"Nezdrav_Personal_Alebo_Nerelevant")))</f>
        <v>0.6</v>
      </c>
      <c r="I678" t="str">
        <f>VLOOKUP(B678,Uvazky!B:E,4,0)</f>
        <v>6b</v>
      </c>
      <c r="J678" t="s">
        <v>88</v>
      </c>
      <c r="K678" t="str">
        <f>VLOOKUP(B678,Uvazky!B:D,3,0)</f>
        <v>Úsek endoskopie</v>
      </c>
      <c r="L678" t="str">
        <f>VLOOKUP(B678,Uvazky!B:B,1,0)</f>
        <v>5-558-51</v>
      </c>
    </row>
    <row r="679" spans="1:12" x14ac:dyDescent="0.2">
      <c r="A679" t="s">
        <v>18</v>
      </c>
      <c r="B679" s="1" t="s">
        <v>303</v>
      </c>
      <c r="C679" s="2">
        <v>0.1538338752165094</v>
      </c>
      <c r="D679">
        <v>3</v>
      </c>
      <c r="E679" t="str">
        <f t="shared" si="30"/>
        <v>558</v>
      </c>
      <c r="F679" t="str">
        <f t="shared" si="31"/>
        <v>5-558-51_3</v>
      </c>
      <c r="G679" s="2">
        <f t="shared" si="32"/>
        <v>0.1538338752165094</v>
      </c>
      <c r="H679" s="48">
        <f>IF(D679=1,VLOOKUP(B679,Uvazky!B:G,6,0),
IF(D679=2,VLOOKUP(B679,Uvazky!B:H,7,0),
IF(D679=3,VLOOKUP(B679,Uvazky!B:I,8,0),
"Nezdrav_Personal_Alebo_Nerelevant")))</f>
        <v>0.1</v>
      </c>
      <c r="I679" t="str">
        <f>VLOOKUP(B679,Uvazky!B:E,4,0)</f>
        <v>6b</v>
      </c>
      <c r="J679" t="s">
        <v>88</v>
      </c>
      <c r="K679" t="str">
        <f>VLOOKUP(B679,Uvazky!B:D,3,0)</f>
        <v>Úsek endoskopie</v>
      </c>
      <c r="L679" t="str">
        <f>VLOOKUP(B679,Uvazky!B:B,1,0)</f>
        <v>5-558-51</v>
      </c>
    </row>
    <row r="680" spans="1:12" x14ac:dyDescent="0.2">
      <c r="A680" t="s">
        <v>19</v>
      </c>
      <c r="B680" s="1" t="s">
        <v>303</v>
      </c>
      <c r="C680" s="2">
        <v>197.99722028204414</v>
      </c>
      <c r="D680">
        <v>2</v>
      </c>
      <c r="E680" t="str">
        <f t="shared" si="30"/>
        <v>558</v>
      </c>
      <c r="F680" t="str">
        <f t="shared" si="31"/>
        <v>5-558-51_2</v>
      </c>
      <c r="G680" s="2">
        <f t="shared" si="32"/>
        <v>197.99722028204414</v>
      </c>
      <c r="H680" s="48">
        <f>IF(D680=1,VLOOKUP(B680,Uvazky!B:G,6,0),
IF(D680=2,VLOOKUP(B680,Uvazky!B:H,7,0),
IF(D680=3,VLOOKUP(B680,Uvazky!B:I,8,0),
"Nezdrav_Personal_Alebo_Nerelevant")))</f>
        <v>0.4</v>
      </c>
      <c r="I680" t="str">
        <f>VLOOKUP(B680,Uvazky!B:E,4,0)</f>
        <v>6b</v>
      </c>
      <c r="J680" t="s">
        <v>88</v>
      </c>
      <c r="K680" t="str">
        <f>VLOOKUP(B680,Uvazky!B:D,3,0)</f>
        <v>Úsek endoskopie</v>
      </c>
      <c r="L680" t="str">
        <f>VLOOKUP(B680,Uvazky!B:B,1,0)</f>
        <v>5-558-51</v>
      </c>
    </row>
    <row r="681" spans="1:12" x14ac:dyDescent="0.2">
      <c r="A681" t="s">
        <v>20</v>
      </c>
      <c r="B681" s="1" t="s">
        <v>303</v>
      </c>
      <c r="C681" s="2">
        <v>1730.2372517369188</v>
      </c>
      <c r="D681">
        <v>1</v>
      </c>
      <c r="E681" t="str">
        <f t="shared" si="30"/>
        <v>558</v>
      </c>
      <c r="F681" t="str">
        <f t="shared" si="31"/>
        <v>5-558-51_1</v>
      </c>
      <c r="G681" s="2">
        <f t="shared" si="32"/>
        <v>1730.2372517369188</v>
      </c>
      <c r="H681" s="48">
        <f>IF(D681=1,VLOOKUP(B681,Uvazky!B:G,6,0),
IF(D681=2,VLOOKUP(B681,Uvazky!B:H,7,0),
IF(D681=3,VLOOKUP(B681,Uvazky!B:I,8,0),
"Nezdrav_Personal_Alebo_Nerelevant")))</f>
        <v>0.6</v>
      </c>
      <c r="I681" t="str">
        <f>VLOOKUP(B681,Uvazky!B:E,4,0)</f>
        <v>6b</v>
      </c>
      <c r="J681" t="s">
        <v>88</v>
      </c>
      <c r="K681" t="str">
        <f>VLOOKUP(B681,Uvazky!B:D,3,0)</f>
        <v>Úsek endoskopie</v>
      </c>
      <c r="L681" t="str">
        <f>VLOOKUP(B681,Uvazky!B:B,1,0)</f>
        <v>5-558-51</v>
      </c>
    </row>
    <row r="682" spans="1:12" x14ac:dyDescent="0.2">
      <c r="A682" t="s">
        <v>21</v>
      </c>
      <c r="B682" s="1" t="s">
        <v>303</v>
      </c>
      <c r="C682" s="2">
        <v>1.1109082479855443</v>
      </c>
      <c r="D682">
        <v>3</v>
      </c>
      <c r="E682" t="str">
        <f t="shared" si="30"/>
        <v>558</v>
      </c>
      <c r="F682" t="str">
        <f t="shared" si="31"/>
        <v>5-558-51_3</v>
      </c>
      <c r="G682" s="2">
        <f t="shared" si="32"/>
        <v>1.1109082479855443</v>
      </c>
      <c r="H682" s="48">
        <f>IF(D682=1,VLOOKUP(B682,Uvazky!B:G,6,0),
IF(D682=2,VLOOKUP(B682,Uvazky!B:H,7,0),
IF(D682=3,VLOOKUP(B682,Uvazky!B:I,8,0),
"Nezdrav_Personal_Alebo_Nerelevant")))</f>
        <v>0.1</v>
      </c>
      <c r="I682" t="str">
        <f>VLOOKUP(B682,Uvazky!B:E,4,0)</f>
        <v>6b</v>
      </c>
      <c r="J682" t="s">
        <v>88</v>
      </c>
      <c r="K682" t="str">
        <f>VLOOKUP(B682,Uvazky!B:D,3,0)</f>
        <v>Úsek endoskopie</v>
      </c>
      <c r="L682" t="str">
        <f>VLOOKUP(B682,Uvazky!B:B,1,0)</f>
        <v>5-558-51</v>
      </c>
    </row>
    <row r="683" spans="1:12" x14ac:dyDescent="0.2">
      <c r="A683" t="s">
        <v>22</v>
      </c>
      <c r="B683" s="1" t="s">
        <v>303</v>
      </c>
      <c r="C683" s="2">
        <v>1191.5070823733117</v>
      </c>
      <c r="D683">
        <v>2</v>
      </c>
      <c r="E683" t="str">
        <f t="shared" si="30"/>
        <v>558</v>
      </c>
      <c r="F683" t="str">
        <f t="shared" si="31"/>
        <v>5-558-51_2</v>
      </c>
      <c r="G683" s="2">
        <f t="shared" si="32"/>
        <v>1191.5070823733117</v>
      </c>
      <c r="H683" s="48">
        <f>IF(D683=1,VLOOKUP(B683,Uvazky!B:G,6,0),
IF(D683=2,VLOOKUP(B683,Uvazky!B:H,7,0),
IF(D683=3,VLOOKUP(B683,Uvazky!B:I,8,0),
"Nezdrav_Personal_Alebo_Nerelevant")))</f>
        <v>0.4</v>
      </c>
      <c r="I683" t="str">
        <f>VLOOKUP(B683,Uvazky!B:E,4,0)</f>
        <v>6b</v>
      </c>
      <c r="J683" t="s">
        <v>88</v>
      </c>
      <c r="K683" t="str">
        <f>VLOOKUP(B683,Uvazky!B:D,3,0)</f>
        <v>Úsek endoskopie</v>
      </c>
      <c r="L683" t="str">
        <f>VLOOKUP(B683,Uvazky!B:B,1,0)</f>
        <v>5-558-51</v>
      </c>
    </row>
    <row r="684" spans="1:12" x14ac:dyDescent="0.2">
      <c r="A684" t="s">
        <v>23</v>
      </c>
      <c r="B684" s="1" t="s">
        <v>303</v>
      </c>
      <c r="C684" s="2">
        <v>583.08081616766378</v>
      </c>
      <c r="D684">
        <v>1</v>
      </c>
      <c r="E684" t="str">
        <f t="shared" si="30"/>
        <v>558</v>
      </c>
      <c r="F684" t="str">
        <f t="shared" si="31"/>
        <v>5-558-51_1</v>
      </c>
      <c r="G684" s="2">
        <f t="shared" si="32"/>
        <v>583.08081616766378</v>
      </c>
      <c r="H684" s="48">
        <f>IF(D684=1,VLOOKUP(B684,Uvazky!B:G,6,0),
IF(D684=2,VLOOKUP(B684,Uvazky!B:H,7,0),
IF(D684=3,VLOOKUP(B684,Uvazky!B:I,8,0),
"Nezdrav_Personal_Alebo_Nerelevant")))</f>
        <v>0.6</v>
      </c>
      <c r="I684" t="str">
        <f>VLOOKUP(B684,Uvazky!B:E,4,0)</f>
        <v>6b</v>
      </c>
      <c r="J684" t="s">
        <v>88</v>
      </c>
      <c r="K684" t="str">
        <f>VLOOKUP(B684,Uvazky!B:D,3,0)</f>
        <v>Úsek endoskopie</v>
      </c>
      <c r="L684" t="str">
        <f>VLOOKUP(B684,Uvazky!B:B,1,0)</f>
        <v>5-558-51</v>
      </c>
    </row>
    <row r="685" spans="1:12" x14ac:dyDescent="0.2">
      <c r="A685" t="s">
        <v>24</v>
      </c>
      <c r="B685" s="1" t="s">
        <v>303</v>
      </c>
      <c r="C685" s="2">
        <v>1.9479233416361139</v>
      </c>
      <c r="D685">
        <v>3</v>
      </c>
      <c r="E685" t="str">
        <f t="shared" si="30"/>
        <v>558</v>
      </c>
      <c r="F685" t="str">
        <f t="shared" si="31"/>
        <v>5-558-51_3</v>
      </c>
      <c r="G685" s="2">
        <f t="shared" si="32"/>
        <v>1.9479233416361139</v>
      </c>
      <c r="H685" s="48">
        <f>IF(D685=1,VLOOKUP(B685,Uvazky!B:G,6,0),
IF(D685=2,VLOOKUP(B685,Uvazky!B:H,7,0),
IF(D685=3,VLOOKUP(B685,Uvazky!B:I,8,0),
"Nezdrav_Personal_Alebo_Nerelevant")))</f>
        <v>0.1</v>
      </c>
      <c r="I685" t="str">
        <f>VLOOKUP(B685,Uvazky!B:E,4,0)</f>
        <v>6b</v>
      </c>
      <c r="J685" t="s">
        <v>88</v>
      </c>
      <c r="K685" t="str">
        <f>VLOOKUP(B685,Uvazky!B:D,3,0)</f>
        <v>Úsek endoskopie</v>
      </c>
      <c r="L685" t="str">
        <f>VLOOKUP(B685,Uvazky!B:B,1,0)</f>
        <v>5-558-51</v>
      </c>
    </row>
    <row r="686" spans="1:12" x14ac:dyDescent="0.2">
      <c r="A686" t="s">
        <v>25</v>
      </c>
      <c r="B686" s="1" t="s">
        <v>303</v>
      </c>
      <c r="C686" s="2">
        <v>903.20307958891419</v>
      </c>
      <c r="D686">
        <v>2</v>
      </c>
      <c r="E686" t="str">
        <f t="shared" si="30"/>
        <v>558</v>
      </c>
      <c r="F686" t="str">
        <f t="shared" si="31"/>
        <v>5-558-51_2</v>
      </c>
      <c r="G686" s="2">
        <f t="shared" si="32"/>
        <v>903.20307958891419</v>
      </c>
      <c r="H686" s="48">
        <f>IF(D686=1,VLOOKUP(B686,Uvazky!B:G,6,0),
IF(D686=2,VLOOKUP(B686,Uvazky!B:H,7,0),
IF(D686=3,VLOOKUP(B686,Uvazky!B:I,8,0),
"Nezdrav_Personal_Alebo_Nerelevant")))</f>
        <v>0.4</v>
      </c>
      <c r="I686" t="str">
        <f>VLOOKUP(B686,Uvazky!B:E,4,0)</f>
        <v>6b</v>
      </c>
      <c r="J686" t="s">
        <v>88</v>
      </c>
      <c r="K686" t="str">
        <f>VLOOKUP(B686,Uvazky!B:D,3,0)</f>
        <v>Úsek endoskopie</v>
      </c>
      <c r="L686" t="str">
        <f>VLOOKUP(B686,Uvazky!B:B,1,0)</f>
        <v>5-558-51</v>
      </c>
    </row>
    <row r="687" spans="1:12" x14ac:dyDescent="0.2">
      <c r="A687" t="s">
        <v>26</v>
      </c>
      <c r="B687" s="1" t="s">
        <v>303</v>
      </c>
      <c r="C687" s="2">
        <v>761.55366801410366</v>
      </c>
      <c r="D687">
        <v>1</v>
      </c>
      <c r="E687" t="str">
        <f t="shared" si="30"/>
        <v>558</v>
      </c>
      <c r="F687" t="str">
        <f t="shared" si="31"/>
        <v>5-558-51_1</v>
      </c>
      <c r="G687" s="2">
        <f t="shared" si="32"/>
        <v>761.55366801410366</v>
      </c>
      <c r="H687" s="48">
        <f>IF(D687=1,VLOOKUP(B687,Uvazky!B:G,6,0),
IF(D687=2,VLOOKUP(B687,Uvazky!B:H,7,0),
IF(D687=3,VLOOKUP(B687,Uvazky!B:I,8,0),
"Nezdrav_Personal_Alebo_Nerelevant")))</f>
        <v>0.6</v>
      </c>
      <c r="I687" t="str">
        <f>VLOOKUP(B687,Uvazky!B:E,4,0)</f>
        <v>6b</v>
      </c>
      <c r="J687" t="s">
        <v>88</v>
      </c>
      <c r="K687" t="str">
        <f>VLOOKUP(B687,Uvazky!B:D,3,0)</f>
        <v>Úsek endoskopie</v>
      </c>
      <c r="L687" t="str">
        <f>VLOOKUP(B687,Uvazky!B:B,1,0)</f>
        <v>5-558-51</v>
      </c>
    </row>
    <row r="688" spans="1:12" x14ac:dyDescent="0.2">
      <c r="A688" t="s">
        <v>27</v>
      </c>
      <c r="B688" s="1" t="s">
        <v>303</v>
      </c>
      <c r="C688" s="2">
        <v>2.8522339493929647</v>
      </c>
      <c r="D688">
        <v>3</v>
      </c>
      <c r="E688" t="str">
        <f t="shared" si="30"/>
        <v>558</v>
      </c>
      <c r="F688" t="str">
        <f t="shared" si="31"/>
        <v>5-558-51_3</v>
      </c>
      <c r="G688" s="2">
        <f t="shared" si="32"/>
        <v>2.8522339493929647</v>
      </c>
      <c r="H688" s="48">
        <f>IF(D688=1,VLOOKUP(B688,Uvazky!B:G,6,0),
IF(D688=2,VLOOKUP(B688,Uvazky!B:H,7,0),
IF(D688=3,VLOOKUP(B688,Uvazky!B:I,8,0),
"Nezdrav_Personal_Alebo_Nerelevant")))</f>
        <v>0.1</v>
      </c>
      <c r="I688" t="str">
        <f>VLOOKUP(B688,Uvazky!B:E,4,0)</f>
        <v>6b</v>
      </c>
      <c r="J688" t="s">
        <v>88</v>
      </c>
      <c r="K688" t="str">
        <f>VLOOKUP(B688,Uvazky!B:D,3,0)</f>
        <v>Úsek endoskopie</v>
      </c>
      <c r="L688" t="str">
        <f>VLOOKUP(B688,Uvazky!B:B,1,0)</f>
        <v>5-558-51</v>
      </c>
    </row>
    <row r="689" spans="1:12" x14ac:dyDescent="0.2">
      <c r="A689" t="s">
        <v>28</v>
      </c>
      <c r="B689" s="1" t="s">
        <v>303</v>
      </c>
      <c r="C689" s="2">
        <v>4850.8976171680133</v>
      </c>
      <c r="D689">
        <v>2</v>
      </c>
      <c r="E689" t="str">
        <f t="shared" si="30"/>
        <v>558</v>
      </c>
      <c r="F689" t="str">
        <f t="shared" si="31"/>
        <v>5-558-51_2</v>
      </c>
      <c r="G689" s="2">
        <f t="shared" si="32"/>
        <v>4850.8976171680133</v>
      </c>
      <c r="H689" s="48">
        <f>IF(D689=1,VLOOKUP(B689,Uvazky!B:G,6,0),
IF(D689=2,VLOOKUP(B689,Uvazky!B:H,7,0),
IF(D689=3,VLOOKUP(B689,Uvazky!B:I,8,0),
"Nezdrav_Personal_Alebo_Nerelevant")))</f>
        <v>0.4</v>
      </c>
      <c r="I689" t="str">
        <f>VLOOKUP(B689,Uvazky!B:E,4,0)</f>
        <v>6b</v>
      </c>
      <c r="J689" t="s">
        <v>88</v>
      </c>
      <c r="K689" t="str">
        <f>VLOOKUP(B689,Uvazky!B:D,3,0)</f>
        <v>Úsek endoskopie</v>
      </c>
      <c r="L689" t="str">
        <f>VLOOKUP(B689,Uvazky!B:B,1,0)</f>
        <v>5-558-51</v>
      </c>
    </row>
    <row r="690" spans="1:12" x14ac:dyDescent="0.2">
      <c r="A690" t="s">
        <v>29</v>
      </c>
      <c r="B690" s="1" t="s">
        <v>303</v>
      </c>
      <c r="C690" s="2">
        <v>233.52495132067611</v>
      </c>
      <c r="D690">
        <v>1</v>
      </c>
      <c r="E690" t="str">
        <f t="shared" si="30"/>
        <v>558</v>
      </c>
      <c r="F690" t="str">
        <f t="shared" si="31"/>
        <v>5-558-51_1</v>
      </c>
      <c r="G690" s="2">
        <f t="shared" si="32"/>
        <v>233.52495132067611</v>
      </c>
      <c r="H690" s="48">
        <f>IF(D690=1,VLOOKUP(B690,Uvazky!B:G,6,0),
IF(D690=2,VLOOKUP(B690,Uvazky!B:H,7,0),
IF(D690=3,VLOOKUP(B690,Uvazky!B:I,8,0),
"Nezdrav_Personal_Alebo_Nerelevant")))</f>
        <v>0.6</v>
      </c>
      <c r="I690" t="str">
        <f>VLOOKUP(B690,Uvazky!B:E,4,0)</f>
        <v>6b</v>
      </c>
      <c r="J690" t="s">
        <v>88</v>
      </c>
      <c r="K690" t="str">
        <f>VLOOKUP(B690,Uvazky!B:D,3,0)</f>
        <v>Úsek endoskopie</v>
      </c>
      <c r="L690" t="str">
        <f>VLOOKUP(B690,Uvazky!B:B,1,0)</f>
        <v>5-558-51</v>
      </c>
    </row>
    <row r="691" spans="1:12" x14ac:dyDescent="0.2">
      <c r="A691" t="s">
        <v>30</v>
      </c>
      <c r="B691" s="1" t="s">
        <v>303</v>
      </c>
      <c r="C691" s="2">
        <v>0.14103356463409106</v>
      </c>
      <c r="D691">
        <v>3</v>
      </c>
      <c r="E691" t="str">
        <f t="shared" si="30"/>
        <v>558</v>
      </c>
      <c r="F691" t="str">
        <f t="shared" si="31"/>
        <v>5-558-51_3</v>
      </c>
      <c r="G691" s="2">
        <f t="shared" si="32"/>
        <v>0.14103356463409106</v>
      </c>
      <c r="H691" s="48">
        <f>IF(D691=1,VLOOKUP(B691,Uvazky!B:G,6,0),
IF(D691=2,VLOOKUP(B691,Uvazky!B:H,7,0),
IF(D691=3,VLOOKUP(B691,Uvazky!B:I,8,0),
"Nezdrav_Personal_Alebo_Nerelevant")))</f>
        <v>0.1</v>
      </c>
      <c r="I691" t="str">
        <f>VLOOKUP(B691,Uvazky!B:E,4,0)</f>
        <v>6b</v>
      </c>
      <c r="J691" t="s">
        <v>88</v>
      </c>
      <c r="K691" t="str">
        <f>VLOOKUP(B691,Uvazky!B:D,3,0)</f>
        <v>Úsek endoskopie</v>
      </c>
      <c r="L691" t="str">
        <f>VLOOKUP(B691,Uvazky!B:B,1,0)</f>
        <v>5-558-51</v>
      </c>
    </row>
    <row r="692" spans="1:12" x14ac:dyDescent="0.2">
      <c r="A692" t="s">
        <v>31</v>
      </c>
      <c r="B692" s="1" t="s">
        <v>303</v>
      </c>
      <c r="C692" s="2">
        <v>110.64239446911276</v>
      </c>
      <c r="D692">
        <v>2</v>
      </c>
      <c r="E692" t="str">
        <f t="shared" si="30"/>
        <v>558</v>
      </c>
      <c r="F692" t="str">
        <f t="shared" si="31"/>
        <v>5-558-51_2</v>
      </c>
      <c r="G692" s="2">
        <f t="shared" si="32"/>
        <v>110.64239446911276</v>
      </c>
      <c r="H692" s="48">
        <f>IF(D692=1,VLOOKUP(B692,Uvazky!B:G,6,0),
IF(D692=2,VLOOKUP(B692,Uvazky!B:H,7,0),
IF(D692=3,VLOOKUP(B692,Uvazky!B:I,8,0),
"Nezdrav_Personal_Alebo_Nerelevant")))</f>
        <v>0.4</v>
      </c>
      <c r="I692" t="str">
        <f>VLOOKUP(B692,Uvazky!B:E,4,0)</f>
        <v>6b</v>
      </c>
      <c r="J692" t="s">
        <v>88</v>
      </c>
      <c r="K692" t="str">
        <f>VLOOKUP(B692,Uvazky!B:D,3,0)</f>
        <v>Úsek endoskopie</v>
      </c>
      <c r="L692" t="str">
        <f>VLOOKUP(B692,Uvazky!B:B,1,0)</f>
        <v>5-558-51</v>
      </c>
    </row>
    <row r="693" spans="1:12" x14ac:dyDescent="0.2">
      <c r="A693" t="s">
        <v>32</v>
      </c>
      <c r="B693" s="1" t="s">
        <v>303</v>
      </c>
      <c r="C693" s="2">
        <v>32.533413412917596</v>
      </c>
      <c r="D693">
        <v>1</v>
      </c>
      <c r="E693" t="str">
        <f t="shared" si="30"/>
        <v>558</v>
      </c>
      <c r="F693" t="str">
        <f t="shared" si="31"/>
        <v>5-558-51_1</v>
      </c>
      <c r="G693" s="2">
        <f t="shared" si="32"/>
        <v>32.533413412917596</v>
      </c>
      <c r="H693" s="48">
        <f>IF(D693=1,VLOOKUP(B693,Uvazky!B:G,6,0),
IF(D693=2,VLOOKUP(B693,Uvazky!B:H,7,0),
IF(D693=3,VLOOKUP(B693,Uvazky!B:I,8,0),
"Nezdrav_Personal_Alebo_Nerelevant")))</f>
        <v>0.6</v>
      </c>
      <c r="I693" t="str">
        <f>VLOOKUP(B693,Uvazky!B:E,4,0)</f>
        <v>6b</v>
      </c>
      <c r="J693" t="s">
        <v>88</v>
      </c>
      <c r="K693" t="str">
        <f>VLOOKUP(B693,Uvazky!B:D,3,0)</f>
        <v>Úsek endoskopie</v>
      </c>
      <c r="L693" t="str">
        <f>VLOOKUP(B693,Uvazky!B:B,1,0)</f>
        <v>5-558-51</v>
      </c>
    </row>
    <row r="694" spans="1:12" x14ac:dyDescent="0.2">
      <c r="A694" t="s">
        <v>33</v>
      </c>
      <c r="B694" s="1" t="s">
        <v>303</v>
      </c>
      <c r="C694" s="2">
        <v>115.24360584890292</v>
      </c>
      <c r="D694">
        <v>3</v>
      </c>
      <c r="E694" t="str">
        <f t="shared" si="30"/>
        <v>558</v>
      </c>
      <c r="F694" t="str">
        <f t="shared" si="31"/>
        <v>5-558-51_3</v>
      </c>
      <c r="G694" s="2">
        <f t="shared" si="32"/>
        <v>115.24360584890292</v>
      </c>
      <c r="H694" s="48">
        <f>IF(D694=1,VLOOKUP(B694,Uvazky!B:G,6,0),
IF(D694=2,VLOOKUP(B694,Uvazky!B:H,7,0),
IF(D694=3,VLOOKUP(B694,Uvazky!B:I,8,0),
"Nezdrav_Personal_Alebo_Nerelevant")))</f>
        <v>0.1</v>
      </c>
      <c r="I694" t="str">
        <f>VLOOKUP(B694,Uvazky!B:E,4,0)</f>
        <v>6b</v>
      </c>
      <c r="J694" t="s">
        <v>88</v>
      </c>
      <c r="K694" t="str">
        <f>VLOOKUP(B694,Uvazky!B:D,3,0)</f>
        <v>Úsek endoskopie</v>
      </c>
      <c r="L694" t="str">
        <f>VLOOKUP(B694,Uvazky!B:B,1,0)</f>
        <v>5-558-51</v>
      </c>
    </row>
    <row r="695" spans="1:12" x14ac:dyDescent="0.2">
      <c r="A695" t="s">
        <v>34</v>
      </c>
      <c r="B695" s="1" t="s">
        <v>303</v>
      </c>
      <c r="C695" s="2">
        <v>684.90628284933882</v>
      </c>
      <c r="D695">
        <v>2</v>
      </c>
      <c r="E695" t="str">
        <f t="shared" si="30"/>
        <v>558</v>
      </c>
      <c r="F695" t="str">
        <f t="shared" si="31"/>
        <v>5-558-51_2</v>
      </c>
      <c r="G695" s="2">
        <f t="shared" si="32"/>
        <v>684.90628284933882</v>
      </c>
      <c r="H695" s="48">
        <f>IF(D695=1,VLOOKUP(B695,Uvazky!B:G,6,0),
IF(D695=2,VLOOKUP(B695,Uvazky!B:H,7,0),
IF(D695=3,VLOOKUP(B695,Uvazky!B:I,8,0),
"Nezdrav_Personal_Alebo_Nerelevant")))</f>
        <v>0.4</v>
      </c>
      <c r="I695" t="str">
        <f>VLOOKUP(B695,Uvazky!B:E,4,0)</f>
        <v>6b</v>
      </c>
      <c r="J695" t="s">
        <v>88</v>
      </c>
      <c r="K695" t="str">
        <f>VLOOKUP(B695,Uvazky!B:D,3,0)</f>
        <v>Úsek endoskopie</v>
      </c>
      <c r="L695" t="str">
        <f>VLOOKUP(B695,Uvazky!B:B,1,0)</f>
        <v>5-558-51</v>
      </c>
    </row>
    <row r="696" spans="1:12" x14ac:dyDescent="0.2">
      <c r="A696" t="s">
        <v>35</v>
      </c>
      <c r="B696" s="1" t="s">
        <v>303</v>
      </c>
      <c r="C696" s="2">
        <v>237.86293873937205</v>
      </c>
      <c r="D696">
        <v>1</v>
      </c>
      <c r="E696" t="str">
        <f t="shared" si="30"/>
        <v>558</v>
      </c>
      <c r="F696" t="str">
        <f t="shared" si="31"/>
        <v>5-558-51_1</v>
      </c>
      <c r="G696" s="2">
        <f t="shared" si="32"/>
        <v>237.86293873937205</v>
      </c>
      <c r="H696" s="48">
        <f>IF(D696=1,VLOOKUP(B696,Uvazky!B:G,6,0),
IF(D696=2,VLOOKUP(B696,Uvazky!B:H,7,0),
IF(D696=3,VLOOKUP(B696,Uvazky!B:I,8,0),
"Nezdrav_Personal_Alebo_Nerelevant")))</f>
        <v>0.6</v>
      </c>
      <c r="I696" t="str">
        <f>VLOOKUP(B696,Uvazky!B:E,4,0)</f>
        <v>6b</v>
      </c>
      <c r="J696" t="s">
        <v>88</v>
      </c>
      <c r="K696" t="str">
        <f>VLOOKUP(B696,Uvazky!B:D,3,0)</f>
        <v>Úsek endoskopie</v>
      </c>
      <c r="L696" t="str">
        <f>VLOOKUP(B696,Uvazky!B:B,1,0)</f>
        <v>5-558-51</v>
      </c>
    </row>
    <row r="697" spans="1:12" x14ac:dyDescent="0.2">
      <c r="A697" t="s">
        <v>36</v>
      </c>
      <c r="B697" s="1" t="s">
        <v>303</v>
      </c>
      <c r="C697" s="2">
        <v>2.3761549767076504</v>
      </c>
      <c r="D697">
        <v>3</v>
      </c>
      <c r="E697" t="str">
        <f t="shared" si="30"/>
        <v>558</v>
      </c>
      <c r="F697" t="str">
        <f t="shared" si="31"/>
        <v>5-558-51_3</v>
      </c>
      <c r="G697" s="2">
        <f t="shared" si="32"/>
        <v>2.3761549767076504</v>
      </c>
      <c r="H697" s="48">
        <f>IF(D697=1,VLOOKUP(B697,Uvazky!B:G,6,0),
IF(D697=2,VLOOKUP(B697,Uvazky!B:H,7,0),
IF(D697=3,VLOOKUP(B697,Uvazky!B:I,8,0),
"Nezdrav_Personal_Alebo_Nerelevant")))</f>
        <v>0.1</v>
      </c>
      <c r="I697" t="str">
        <f>VLOOKUP(B697,Uvazky!B:E,4,0)</f>
        <v>6b</v>
      </c>
      <c r="J697" t="s">
        <v>88</v>
      </c>
      <c r="K697" t="str">
        <f>VLOOKUP(B697,Uvazky!B:D,3,0)</f>
        <v>Úsek endoskopie</v>
      </c>
      <c r="L697" t="str">
        <f>VLOOKUP(B697,Uvazky!B:B,1,0)</f>
        <v>5-558-51</v>
      </c>
    </row>
    <row r="698" spans="1:12" x14ac:dyDescent="0.2">
      <c r="A698" t="s">
        <v>37</v>
      </c>
      <c r="B698" s="1" t="s">
        <v>303</v>
      </c>
      <c r="C698" s="2">
        <v>1997.7789641374102</v>
      </c>
      <c r="D698">
        <v>2</v>
      </c>
      <c r="E698" t="str">
        <f t="shared" si="30"/>
        <v>558</v>
      </c>
      <c r="F698" t="str">
        <f t="shared" si="31"/>
        <v>5-558-51_2</v>
      </c>
      <c r="G698" s="2">
        <f t="shared" si="32"/>
        <v>1997.7789641374102</v>
      </c>
      <c r="H698" s="48">
        <f>IF(D698=1,VLOOKUP(B698,Uvazky!B:G,6,0),
IF(D698=2,VLOOKUP(B698,Uvazky!B:H,7,0),
IF(D698=3,VLOOKUP(B698,Uvazky!B:I,8,0),
"Nezdrav_Personal_Alebo_Nerelevant")))</f>
        <v>0.4</v>
      </c>
      <c r="I698" t="str">
        <f>VLOOKUP(B698,Uvazky!B:E,4,0)</f>
        <v>6b</v>
      </c>
      <c r="J698" t="s">
        <v>88</v>
      </c>
      <c r="K698" t="str">
        <f>VLOOKUP(B698,Uvazky!B:D,3,0)</f>
        <v>Úsek endoskopie</v>
      </c>
      <c r="L698" t="str">
        <f>VLOOKUP(B698,Uvazky!B:B,1,0)</f>
        <v>5-558-51</v>
      </c>
    </row>
    <row r="699" spans="1:12" x14ac:dyDescent="0.2">
      <c r="A699" t="s">
        <v>38</v>
      </c>
      <c r="B699" s="1" t="s">
        <v>303</v>
      </c>
      <c r="C699" s="2">
        <v>79.87389349947631</v>
      </c>
      <c r="D699">
        <v>1</v>
      </c>
      <c r="E699" t="str">
        <f t="shared" si="30"/>
        <v>558</v>
      </c>
      <c r="F699" t="str">
        <f t="shared" si="31"/>
        <v>5-558-51_1</v>
      </c>
      <c r="G699" s="2">
        <f t="shared" si="32"/>
        <v>79.87389349947631</v>
      </c>
      <c r="H699" s="48">
        <f>IF(D699=1,VLOOKUP(B699,Uvazky!B:G,6,0),
IF(D699=2,VLOOKUP(B699,Uvazky!B:H,7,0),
IF(D699=3,VLOOKUP(B699,Uvazky!B:I,8,0),
"Nezdrav_Personal_Alebo_Nerelevant")))</f>
        <v>0.6</v>
      </c>
      <c r="I699" t="str">
        <f>VLOOKUP(B699,Uvazky!B:E,4,0)</f>
        <v>6b</v>
      </c>
      <c r="J699" t="s">
        <v>88</v>
      </c>
      <c r="K699" t="str">
        <f>VLOOKUP(B699,Uvazky!B:D,3,0)</f>
        <v>Úsek endoskopie</v>
      </c>
      <c r="L699" t="str">
        <f>VLOOKUP(B699,Uvazky!B:B,1,0)</f>
        <v>5-558-51</v>
      </c>
    </row>
    <row r="700" spans="1:12" x14ac:dyDescent="0.2">
      <c r="A700" t="s">
        <v>41</v>
      </c>
      <c r="B700" s="1" t="s">
        <v>303</v>
      </c>
      <c r="C700" s="2">
        <v>152.37814112470079</v>
      </c>
      <c r="D700">
        <v>2</v>
      </c>
      <c r="E700" t="str">
        <f t="shared" si="30"/>
        <v>558</v>
      </c>
      <c r="F700" t="str">
        <f t="shared" si="31"/>
        <v>5-558-51_2</v>
      </c>
      <c r="G700" s="2">
        <f t="shared" si="32"/>
        <v>152.37814112470079</v>
      </c>
      <c r="H700" s="48">
        <f>IF(D700=1,VLOOKUP(B700,Uvazky!B:G,6,0),
IF(D700=2,VLOOKUP(B700,Uvazky!B:H,7,0),
IF(D700=3,VLOOKUP(B700,Uvazky!B:I,8,0),
"Nezdrav_Personal_Alebo_Nerelevant")))</f>
        <v>0.4</v>
      </c>
      <c r="I700" t="str">
        <f>VLOOKUP(B700,Uvazky!B:E,4,0)</f>
        <v>6b</v>
      </c>
      <c r="J700" t="s">
        <v>88</v>
      </c>
      <c r="K700" t="str">
        <f>VLOOKUP(B700,Uvazky!B:D,3,0)</f>
        <v>Úsek endoskopie</v>
      </c>
      <c r="L700" t="str">
        <f>VLOOKUP(B700,Uvazky!B:B,1,0)</f>
        <v>5-558-51</v>
      </c>
    </row>
    <row r="701" spans="1:12" x14ac:dyDescent="0.2">
      <c r="A701" t="s">
        <v>4</v>
      </c>
      <c r="B701" s="1" t="s">
        <v>307</v>
      </c>
      <c r="C701" s="2">
        <v>239.26114834254327</v>
      </c>
      <c r="D701">
        <v>1</v>
      </c>
      <c r="E701" t="str">
        <f t="shared" si="30"/>
        <v>185</v>
      </c>
      <c r="F701" t="str">
        <f t="shared" si="31"/>
        <v>3-185-16_1</v>
      </c>
      <c r="G701" s="2">
        <f t="shared" si="32"/>
        <v>239.26114834254327</v>
      </c>
      <c r="H701" s="48">
        <f>IF(D701=1,VLOOKUP(B701,Uvazky!B:G,6,0),
IF(D701=2,VLOOKUP(B701,Uvazky!B:H,7,0),
IF(D701=3,VLOOKUP(B701,Uvazky!B:I,8,0),
"Nezdrav_Personal_Alebo_Nerelevant")))</f>
        <v>1</v>
      </c>
      <c r="I701">
        <f>VLOOKUP(B701,Uvazky!B:E,4,0)</f>
        <v>3</v>
      </c>
      <c r="J701" t="s">
        <v>88</v>
      </c>
      <c r="K701" t="str">
        <f>VLOOKUP(B701,Uvazky!B:D,3,0)</f>
        <v>Centrálne operačné sály</v>
      </c>
      <c r="L701" t="str">
        <f>VLOOKUP(B701,Uvazky!B:B,1,0)</f>
        <v>3-185-16</v>
      </c>
    </row>
    <row r="702" spans="1:12" x14ac:dyDescent="0.2">
      <c r="A702" t="s">
        <v>5</v>
      </c>
      <c r="B702" s="1" t="s">
        <v>307</v>
      </c>
      <c r="C702" s="2">
        <v>7569.9279540922416</v>
      </c>
      <c r="D702">
        <v>1</v>
      </c>
      <c r="E702" t="str">
        <f t="shared" si="30"/>
        <v>185</v>
      </c>
      <c r="F702" t="str">
        <f t="shared" si="31"/>
        <v>3-185-16_1</v>
      </c>
      <c r="G702" s="2">
        <f t="shared" si="32"/>
        <v>7569.9279540922416</v>
      </c>
      <c r="H702" s="48">
        <f>IF(D702=1,VLOOKUP(B702,Uvazky!B:G,6,0),
IF(D702=2,VLOOKUP(B702,Uvazky!B:H,7,0),
IF(D702=3,VLOOKUP(B702,Uvazky!B:I,8,0),
"Nezdrav_Personal_Alebo_Nerelevant")))</f>
        <v>1</v>
      </c>
      <c r="I702">
        <f>VLOOKUP(B702,Uvazky!B:E,4,0)</f>
        <v>3</v>
      </c>
      <c r="J702" t="s">
        <v>88</v>
      </c>
      <c r="K702" t="str">
        <f>VLOOKUP(B702,Uvazky!B:D,3,0)</f>
        <v>Centrálne operačné sály</v>
      </c>
      <c r="L702" t="str">
        <f>VLOOKUP(B702,Uvazky!B:B,1,0)</f>
        <v>3-185-16</v>
      </c>
    </row>
    <row r="703" spans="1:12" x14ac:dyDescent="0.2">
      <c r="A703" t="s">
        <v>6</v>
      </c>
      <c r="B703" s="1" t="s">
        <v>307</v>
      </c>
      <c r="C703" s="2">
        <v>225720.89525571236</v>
      </c>
      <c r="D703">
        <v>3</v>
      </c>
      <c r="E703" t="str">
        <f t="shared" si="30"/>
        <v>185</v>
      </c>
      <c r="F703" t="str">
        <f t="shared" si="31"/>
        <v>3-185-16_3</v>
      </c>
      <c r="G703" s="2">
        <f t="shared" si="32"/>
        <v>225720.89525571236</v>
      </c>
      <c r="H703" s="48">
        <f>IF(D703=1,VLOOKUP(B703,Uvazky!B:G,6,0),
IF(D703=2,VLOOKUP(B703,Uvazky!B:H,7,0),
IF(D703=3,VLOOKUP(B703,Uvazky!B:I,8,0),
"Nezdrav_Personal_Alebo_Nerelevant")))</f>
        <v>1.3</v>
      </c>
      <c r="I703">
        <f>VLOOKUP(B703,Uvazky!B:E,4,0)</f>
        <v>3</v>
      </c>
      <c r="J703" t="s">
        <v>88</v>
      </c>
      <c r="K703" t="str">
        <f>VLOOKUP(B703,Uvazky!B:D,3,0)</f>
        <v>Centrálne operačné sály</v>
      </c>
      <c r="L703" t="str">
        <f>VLOOKUP(B703,Uvazky!B:B,1,0)</f>
        <v>3-185-16</v>
      </c>
    </row>
    <row r="704" spans="1:12" x14ac:dyDescent="0.2">
      <c r="A704" t="s">
        <v>7</v>
      </c>
      <c r="B704" s="1" t="s">
        <v>307</v>
      </c>
      <c r="C704" s="2">
        <v>43745.782556161947</v>
      </c>
      <c r="D704">
        <v>2</v>
      </c>
      <c r="E704" t="str">
        <f t="shared" si="30"/>
        <v>185</v>
      </c>
      <c r="F704" t="str">
        <f t="shared" si="31"/>
        <v>3-185-16_2</v>
      </c>
      <c r="G704" s="2">
        <f t="shared" si="32"/>
        <v>43745.782556161947</v>
      </c>
      <c r="H704" s="48">
        <f>IF(D704=1,VLOOKUP(B704,Uvazky!B:G,6,0),
IF(D704=2,VLOOKUP(B704,Uvazky!B:H,7,0),
IF(D704=3,VLOOKUP(B704,Uvazky!B:I,8,0),
"Nezdrav_Personal_Alebo_Nerelevant")))</f>
        <v>0.5</v>
      </c>
      <c r="I704">
        <f>VLOOKUP(B704,Uvazky!B:E,4,0)</f>
        <v>3</v>
      </c>
      <c r="J704" t="s">
        <v>88</v>
      </c>
      <c r="K704" t="str">
        <f>VLOOKUP(B704,Uvazky!B:D,3,0)</f>
        <v>Centrálne operačné sály</v>
      </c>
      <c r="L704" t="str">
        <f>VLOOKUP(B704,Uvazky!B:B,1,0)</f>
        <v>3-185-16</v>
      </c>
    </row>
    <row r="705" spans="1:12" x14ac:dyDescent="0.2">
      <c r="A705" t="s">
        <v>8</v>
      </c>
      <c r="B705" s="1" t="s">
        <v>307</v>
      </c>
      <c r="C705" s="2">
        <v>1320.275349064709</v>
      </c>
      <c r="D705">
        <v>1</v>
      </c>
      <c r="E705" t="str">
        <f t="shared" si="30"/>
        <v>185</v>
      </c>
      <c r="F705" t="str">
        <f t="shared" si="31"/>
        <v>3-185-16_1</v>
      </c>
      <c r="G705" s="2">
        <f t="shared" si="32"/>
        <v>1320.275349064709</v>
      </c>
      <c r="H705" s="48">
        <f>IF(D705=1,VLOOKUP(B705,Uvazky!B:G,6,0),
IF(D705=2,VLOOKUP(B705,Uvazky!B:H,7,0),
IF(D705=3,VLOOKUP(B705,Uvazky!B:I,8,0),
"Nezdrav_Personal_Alebo_Nerelevant")))</f>
        <v>1</v>
      </c>
      <c r="I705">
        <f>VLOOKUP(B705,Uvazky!B:E,4,0)</f>
        <v>3</v>
      </c>
      <c r="J705" t="s">
        <v>88</v>
      </c>
      <c r="K705" t="str">
        <f>VLOOKUP(B705,Uvazky!B:D,3,0)</f>
        <v>Centrálne operačné sály</v>
      </c>
      <c r="L705" t="str">
        <f>VLOOKUP(B705,Uvazky!B:B,1,0)</f>
        <v>3-185-16</v>
      </c>
    </row>
    <row r="706" spans="1:12" x14ac:dyDescent="0.2">
      <c r="A706" t="s">
        <v>9</v>
      </c>
      <c r="B706" s="1" t="s">
        <v>307</v>
      </c>
      <c r="C706" s="2">
        <v>42137.633321517867</v>
      </c>
      <c r="D706">
        <v>3</v>
      </c>
      <c r="E706" t="str">
        <f t="shared" ref="E706:E742" si="33">MID(B706,3,3)</f>
        <v>185</v>
      </c>
      <c r="F706" t="str">
        <f t="shared" ref="F706:F742" si="34">B706&amp;"_"&amp;D706</f>
        <v>3-185-16_3</v>
      </c>
      <c r="G706" s="2">
        <f t="shared" ref="G706:G742" si="35">C706</f>
        <v>42137.633321517867</v>
      </c>
      <c r="H706" s="48">
        <f>IF(D706=1,VLOOKUP(B706,Uvazky!B:G,6,0),
IF(D706=2,VLOOKUP(B706,Uvazky!B:H,7,0),
IF(D706=3,VLOOKUP(B706,Uvazky!B:I,8,0),
"Nezdrav_Personal_Alebo_Nerelevant")))</f>
        <v>1.3</v>
      </c>
      <c r="I706">
        <f>VLOOKUP(B706,Uvazky!B:E,4,0)</f>
        <v>3</v>
      </c>
      <c r="J706" t="s">
        <v>88</v>
      </c>
      <c r="K706" t="str">
        <f>VLOOKUP(B706,Uvazky!B:D,3,0)</f>
        <v>Centrálne operačné sály</v>
      </c>
      <c r="L706" t="str">
        <f>VLOOKUP(B706,Uvazky!B:B,1,0)</f>
        <v>3-185-16</v>
      </c>
    </row>
    <row r="707" spans="1:12" x14ac:dyDescent="0.2">
      <c r="A707" t="s">
        <v>10</v>
      </c>
      <c r="B707" s="1" t="s">
        <v>307</v>
      </c>
      <c r="C707" s="2">
        <v>494.40318457453327</v>
      </c>
      <c r="D707">
        <v>2</v>
      </c>
      <c r="E707" t="str">
        <f t="shared" si="33"/>
        <v>185</v>
      </c>
      <c r="F707" t="str">
        <f t="shared" si="34"/>
        <v>3-185-16_2</v>
      </c>
      <c r="G707" s="2">
        <f t="shared" si="35"/>
        <v>494.40318457453327</v>
      </c>
      <c r="H707" s="48">
        <f>IF(D707=1,VLOOKUP(B707,Uvazky!B:G,6,0),
IF(D707=2,VLOOKUP(B707,Uvazky!B:H,7,0),
IF(D707=3,VLOOKUP(B707,Uvazky!B:I,8,0),
"Nezdrav_Personal_Alebo_Nerelevant")))</f>
        <v>0.5</v>
      </c>
      <c r="I707">
        <f>VLOOKUP(B707,Uvazky!B:E,4,0)</f>
        <v>3</v>
      </c>
      <c r="J707" t="s">
        <v>88</v>
      </c>
      <c r="K707" t="str">
        <f>VLOOKUP(B707,Uvazky!B:D,3,0)</f>
        <v>Centrálne operačné sály</v>
      </c>
      <c r="L707" t="str">
        <f>VLOOKUP(B707,Uvazky!B:B,1,0)</f>
        <v>3-185-16</v>
      </c>
    </row>
    <row r="708" spans="1:12" x14ac:dyDescent="0.2">
      <c r="A708" t="s">
        <v>11</v>
      </c>
      <c r="B708" s="1" t="s">
        <v>307</v>
      </c>
      <c r="C708" s="2">
        <v>167.58221292562644</v>
      </c>
      <c r="D708">
        <v>1</v>
      </c>
      <c r="E708" t="str">
        <f t="shared" si="33"/>
        <v>185</v>
      </c>
      <c r="F708" t="str">
        <f t="shared" si="34"/>
        <v>3-185-16_1</v>
      </c>
      <c r="G708" s="2">
        <f t="shared" si="35"/>
        <v>167.58221292562644</v>
      </c>
      <c r="H708" s="48">
        <f>IF(D708=1,VLOOKUP(B708,Uvazky!B:G,6,0),
IF(D708=2,VLOOKUP(B708,Uvazky!B:H,7,0),
IF(D708=3,VLOOKUP(B708,Uvazky!B:I,8,0),
"Nezdrav_Personal_Alebo_Nerelevant")))</f>
        <v>1</v>
      </c>
      <c r="I708">
        <f>VLOOKUP(B708,Uvazky!B:E,4,0)</f>
        <v>3</v>
      </c>
      <c r="J708" t="s">
        <v>88</v>
      </c>
      <c r="K708" t="str">
        <f>VLOOKUP(B708,Uvazky!B:D,3,0)</f>
        <v>Centrálne operačné sály</v>
      </c>
      <c r="L708" t="str">
        <f>VLOOKUP(B708,Uvazky!B:B,1,0)</f>
        <v>3-185-16</v>
      </c>
    </row>
    <row r="709" spans="1:12" x14ac:dyDescent="0.2">
      <c r="A709" t="s">
        <v>12</v>
      </c>
      <c r="B709" s="1" t="s">
        <v>307</v>
      </c>
      <c r="C709" s="2">
        <v>6288.0950597386854</v>
      </c>
      <c r="D709">
        <v>3</v>
      </c>
      <c r="E709" t="str">
        <f t="shared" si="33"/>
        <v>185</v>
      </c>
      <c r="F709" t="str">
        <f t="shared" si="34"/>
        <v>3-185-16_3</v>
      </c>
      <c r="G709" s="2">
        <f t="shared" si="35"/>
        <v>6288.0950597386854</v>
      </c>
      <c r="H709" s="48">
        <f>IF(D709=1,VLOOKUP(B709,Uvazky!B:G,6,0),
IF(D709=2,VLOOKUP(B709,Uvazky!B:H,7,0),
IF(D709=3,VLOOKUP(B709,Uvazky!B:I,8,0),
"Nezdrav_Personal_Alebo_Nerelevant")))</f>
        <v>1.3</v>
      </c>
      <c r="I709">
        <f>VLOOKUP(B709,Uvazky!B:E,4,0)</f>
        <v>3</v>
      </c>
      <c r="J709" t="s">
        <v>88</v>
      </c>
      <c r="K709" t="str">
        <f>VLOOKUP(B709,Uvazky!B:D,3,0)</f>
        <v>Centrálne operačné sály</v>
      </c>
      <c r="L709" t="str">
        <f>VLOOKUP(B709,Uvazky!B:B,1,0)</f>
        <v>3-185-16</v>
      </c>
    </row>
    <row r="710" spans="1:12" x14ac:dyDescent="0.2">
      <c r="A710" t="s">
        <v>13</v>
      </c>
      <c r="B710" s="1" t="s">
        <v>307</v>
      </c>
      <c r="C710" s="2">
        <v>94.275217718840238</v>
      </c>
      <c r="D710">
        <v>2</v>
      </c>
      <c r="E710" t="str">
        <f t="shared" si="33"/>
        <v>185</v>
      </c>
      <c r="F710" t="str">
        <f t="shared" si="34"/>
        <v>3-185-16_2</v>
      </c>
      <c r="G710" s="2">
        <f t="shared" si="35"/>
        <v>94.275217718840238</v>
      </c>
      <c r="H710" s="48">
        <f>IF(D710=1,VLOOKUP(B710,Uvazky!B:G,6,0),
IF(D710=2,VLOOKUP(B710,Uvazky!B:H,7,0),
IF(D710=3,VLOOKUP(B710,Uvazky!B:I,8,0),
"Nezdrav_Personal_Alebo_Nerelevant")))</f>
        <v>0.5</v>
      </c>
      <c r="I710">
        <f>VLOOKUP(B710,Uvazky!B:E,4,0)</f>
        <v>3</v>
      </c>
      <c r="J710" t="s">
        <v>88</v>
      </c>
      <c r="K710" t="str">
        <f>VLOOKUP(B710,Uvazky!B:D,3,0)</f>
        <v>Centrálne operačné sály</v>
      </c>
      <c r="L710" t="str">
        <f>VLOOKUP(B710,Uvazky!B:B,1,0)</f>
        <v>3-185-16</v>
      </c>
    </row>
    <row r="711" spans="1:12" x14ac:dyDescent="0.2">
      <c r="A711" t="s">
        <v>14</v>
      </c>
      <c r="B711" s="1" t="s">
        <v>307</v>
      </c>
      <c r="C711" s="2">
        <v>2006.7789353274695</v>
      </c>
      <c r="D711">
        <v>1</v>
      </c>
      <c r="E711" t="str">
        <f t="shared" si="33"/>
        <v>185</v>
      </c>
      <c r="F711" t="str">
        <f t="shared" si="34"/>
        <v>3-185-16_1</v>
      </c>
      <c r="G711" s="2">
        <f t="shared" si="35"/>
        <v>2006.7789353274695</v>
      </c>
      <c r="H711" s="48">
        <f>IF(D711=1,VLOOKUP(B711,Uvazky!B:G,6,0),
IF(D711=2,VLOOKUP(B711,Uvazky!B:H,7,0),
IF(D711=3,VLOOKUP(B711,Uvazky!B:I,8,0),
"Nezdrav_Personal_Alebo_Nerelevant")))</f>
        <v>1</v>
      </c>
      <c r="I711">
        <f>VLOOKUP(B711,Uvazky!B:E,4,0)</f>
        <v>3</v>
      </c>
      <c r="J711" t="s">
        <v>88</v>
      </c>
      <c r="K711" t="str">
        <f>VLOOKUP(B711,Uvazky!B:D,3,0)</f>
        <v>Centrálne operačné sály</v>
      </c>
      <c r="L711" t="str">
        <f>VLOOKUP(B711,Uvazky!B:B,1,0)</f>
        <v>3-185-16</v>
      </c>
    </row>
    <row r="712" spans="1:12" x14ac:dyDescent="0.2">
      <c r="A712" t="s">
        <v>15</v>
      </c>
      <c r="B712" s="1" t="s">
        <v>307</v>
      </c>
      <c r="C712" s="2">
        <v>46457.985145143226</v>
      </c>
      <c r="D712">
        <v>3</v>
      </c>
      <c r="E712" t="str">
        <f t="shared" si="33"/>
        <v>185</v>
      </c>
      <c r="F712" t="str">
        <f t="shared" si="34"/>
        <v>3-185-16_3</v>
      </c>
      <c r="G712" s="2">
        <f t="shared" si="35"/>
        <v>46457.985145143226</v>
      </c>
      <c r="H712" s="48">
        <f>IF(D712=1,VLOOKUP(B712,Uvazky!B:G,6,0),
IF(D712=2,VLOOKUP(B712,Uvazky!B:H,7,0),
IF(D712=3,VLOOKUP(B712,Uvazky!B:I,8,0),
"Nezdrav_Personal_Alebo_Nerelevant")))</f>
        <v>1.3</v>
      </c>
      <c r="I712">
        <f>VLOOKUP(B712,Uvazky!B:E,4,0)</f>
        <v>3</v>
      </c>
      <c r="J712" t="s">
        <v>88</v>
      </c>
      <c r="K712" t="str">
        <f>VLOOKUP(B712,Uvazky!B:D,3,0)</f>
        <v>Centrálne operačné sály</v>
      </c>
      <c r="L712" t="str">
        <f>VLOOKUP(B712,Uvazky!B:B,1,0)</f>
        <v>3-185-16</v>
      </c>
    </row>
    <row r="713" spans="1:12" x14ac:dyDescent="0.2">
      <c r="A713" t="s">
        <v>16</v>
      </c>
      <c r="B713" s="1" t="s">
        <v>307</v>
      </c>
      <c r="C713" s="2">
        <v>2400.4375489361942</v>
      </c>
      <c r="D713">
        <v>2</v>
      </c>
      <c r="E713" t="str">
        <f t="shared" si="33"/>
        <v>185</v>
      </c>
      <c r="F713" t="str">
        <f t="shared" si="34"/>
        <v>3-185-16_2</v>
      </c>
      <c r="G713" s="2">
        <f t="shared" si="35"/>
        <v>2400.4375489361942</v>
      </c>
      <c r="H713" s="48">
        <f>IF(D713=1,VLOOKUP(B713,Uvazky!B:G,6,0),
IF(D713=2,VLOOKUP(B713,Uvazky!B:H,7,0),
IF(D713=3,VLOOKUP(B713,Uvazky!B:I,8,0),
"Nezdrav_Personal_Alebo_Nerelevant")))</f>
        <v>0.5</v>
      </c>
      <c r="I713">
        <f>VLOOKUP(B713,Uvazky!B:E,4,0)</f>
        <v>3</v>
      </c>
      <c r="J713" t="s">
        <v>88</v>
      </c>
      <c r="K713" t="str">
        <f>VLOOKUP(B713,Uvazky!B:D,3,0)</f>
        <v>Centrálne operačné sály</v>
      </c>
      <c r="L713" t="str">
        <f>VLOOKUP(B713,Uvazky!B:B,1,0)</f>
        <v>3-185-16</v>
      </c>
    </row>
    <row r="714" spans="1:12" x14ac:dyDescent="0.2">
      <c r="A714" t="s">
        <v>17</v>
      </c>
      <c r="B714" s="1" t="s">
        <v>307</v>
      </c>
      <c r="C714" s="2">
        <v>17.811583483764611</v>
      </c>
      <c r="D714">
        <v>1</v>
      </c>
      <c r="E714" t="str">
        <f t="shared" si="33"/>
        <v>185</v>
      </c>
      <c r="F714" t="str">
        <f t="shared" si="34"/>
        <v>3-185-16_1</v>
      </c>
      <c r="G714" s="2">
        <f t="shared" si="35"/>
        <v>17.811583483764611</v>
      </c>
      <c r="H714" s="48">
        <f>IF(D714=1,VLOOKUP(B714,Uvazky!B:G,6,0),
IF(D714=2,VLOOKUP(B714,Uvazky!B:H,7,0),
IF(D714=3,VLOOKUP(B714,Uvazky!B:I,8,0),
"Nezdrav_Personal_Alebo_Nerelevant")))</f>
        <v>1</v>
      </c>
      <c r="I714">
        <f>VLOOKUP(B714,Uvazky!B:E,4,0)</f>
        <v>3</v>
      </c>
      <c r="J714" t="s">
        <v>88</v>
      </c>
      <c r="K714" t="str">
        <f>VLOOKUP(B714,Uvazky!B:D,3,0)</f>
        <v>Centrálne operačné sály</v>
      </c>
      <c r="L714" t="str">
        <f>VLOOKUP(B714,Uvazky!B:B,1,0)</f>
        <v>3-185-16</v>
      </c>
    </row>
    <row r="715" spans="1:12" x14ac:dyDescent="0.2">
      <c r="A715" t="s">
        <v>18</v>
      </c>
      <c r="B715" s="1" t="s">
        <v>307</v>
      </c>
      <c r="C715" s="2">
        <v>727.23184873651746</v>
      </c>
      <c r="D715">
        <v>3</v>
      </c>
      <c r="E715" t="str">
        <f t="shared" si="33"/>
        <v>185</v>
      </c>
      <c r="F715" t="str">
        <f t="shared" si="34"/>
        <v>3-185-16_3</v>
      </c>
      <c r="G715" s="2">
        <f t="shared" si="35"/>
        <v>727.23184873651746</v>
      </c>
      <c r="H715" s="48">
        <f>IF(D715=1,VLOOKUP(B715,Uvazky!B:G,6,0),
IF(D715=2,VLOOKUP(B715,Uvazky!B:H,7,0),
IF(D715=3,VLOOKUP(B715,Uvazky!B:I,8,0),
"Nezdrav_Personal_Alebo_Nerelevant")))</f>
        <v>1.3</v>
      </c>
      <c r="I715">
        <f>VLOOKUP(B715,Uvazky!B:E,4,0)</f>
        <v>3</v>
      </c>
      <c r="J715" t="s">
        <v>88</v>
      </c>
      <c r="K715" t="str">
        <f>VLOOKUP(B715,Uvazky!B:D,3,0)</f>
        <v>Centrálne operačné sály</v>
      </c>
      <c r="L715" t="str">
        <f>VLOOKUP(B715,Uvazky!B:B,1,0)</f>
        <v>3-185-16</v>
      </c>
    </row>
    <row r="716" spans="1:12" x14ac:dyDescent="0.2">
      <c r="A716" t="s">
        <v>19</v>
      </c>
      <c r="B716" s="1" t="s">
        <v>307</v>
      </c>
      <c r="C716" s="2">
        <v>74.74124187239704</v>
      </c>
      <c r="D716">
        <v>2</v>
      </c>
      <c r="E716" t="str">
        <f t="shared" si="33"/>
        <v>185</v>
      </c>
      <c r="F716" t="str">
        <f t="shared" si="34"/>
        <v>3-185-16_2</v>
      </c>
      <c r="G716" s="2">
        <f t="shared" si="35"/>
        <v>74.74124187239704</v>
      </c>
      <c r="H716" s="48">
        <f>IF(D716=1,VLOOKUP(B716,Uvazky!B:G,6,0),
IF(D716=2,VLOOKUP(B716,Uvazky!B:H,7,0),
IF(D716=3,VLOOKUP(B716,Uvazky!B:I,8,0),
"Nezdrav_Personal_Alebo_Nerelevant")))</f>
        <v>0.5</v>
      </c>
      <c r="I716">
        <f>VLOOKUP(B716,Uvazky!B:E,4,0)</f>
        <v>3</v>
      </c>
      <c r="J716" t="s">
        <v>88</v>
      </c>
      <c r="K716" t="str">
        <f>VLOOKUP(B716,Uvazky!B:D,3,0)</f>
        <v>Centrálne operačné sály</v>
      </c>
      <c r="L716" t="str">
        <f>VLOOKUP(B716,Uvazky!B:B,1,0)</f>
        <v>3-185-16</v>
      </c>
    </row>
    <row r="717" spans="1:12" x14ac:dyDescent="0.2">
      <c r="A717" t="s">
        <v>20</v>
      </c>
      <c r="B717" s="1" t="s">
        <v>307</v>
      </c>
      <c r="C717" s="2">
        <v>185.53234187516682</v>
      </c>
      <c r="D717">
        <v>1</v>
      </c>
      <c r="E717" t="str">
        <f t="shared" si="33"/>
        <v>185</v>
      </c>
      <c r="F717" t="str">
        <f t="shared" si="34"/>
        <v>3-185-16_1</v>
      </c>
      <c r="G717" s="2">
        <f t="shared" si="35"/>
        <v>185.53234187516682</v>
      </c>
      <c r="H717" s="48">
        <f>IF(D717=1,VLOOKUP(B717,Uvazky!B:G,6,0),
IF(D717=2,VLOOKUP(B717,Uvazky!B:H,7,0),
IF(D717=3,VLOOKUP(B717,Uvazky!B:I,8,0),
"Nezdrav_Personal_Alebo_Nerelevant")))</f>
        <v>1</v>
      </c>
      <c r="I717">
        <f>VLOOKUP(B717,Uvazky!B:E,4,0)</f>
        <v>3</v>
      </c>
      <c r="J717" t="s">
        <v>88</v>
      </c>
      <c r="K717" t="str">
        <f>VLOOKUP(B717,Uvazky!B:D,3,0)</f>
        <v>Centrálne operačné sály</v>
      </c>
      <c r="L717" t="str">
        <f>VLOOKUP(B717,Uvazky!B:B,1,0)</f>
        <v>3-185-16</v>
      </c>
    </row>
    <row r="718" spans="1:12" x14ac:dyDescent="0.2">
      <c r="A718" t="s">
        <v>21</v>
      </c>
      <c r="B718" s="1" t="s">
        <v>307</v>
      </c>
      <c r="C718" s="2">
        <v>7034.6796843103466</v>
      </c>
      <c r="D718">
        <v>3</v>
      </c>
      <c r="E718" t="str">
        <f t="shared" si="33"/>
        <v>185</v>
      </c>
      <c r="F718" t="str">
        <f t="shared" si="34"/>
        <v>3-185-16_3</v>
      </c>
      <c r="G718" s="2">
        <f t="shared" si="35"/>
        <v>7034.6796843103466</v>
      </c>
      <c r="H718" s="48">
        <f>IF(D718=1,VLOOKUP(B718,Uvazky!B:G,6,0),
IF(D718=2,VLOOKUP(B718,Uvazky!B:H,7,0),
IF(D718=3,VLOOKUP(B718,Uvazky!B:I,8,0),
"Nezdrav_Personal_Alebo_Nerelevant")))</f>
        <v>1.3</v>
      </c>
      <c r="I718">
        <f>VLOOKUP(B718,Uvazky!B:E,4,0)</f>
        <v>3</v>
      </c>
      <c r="J718" t="s">
        <v>88</v>
      </c>
      <c r="K718" t="str">
        <f>VLOOKUP(B718,Uvazky!B:D,3,0)</f>
        <v>Centrálne operačné sály</v>
      </c>
      <c r="L718" t="str">
        <f>VLOOKUP(B718,Uvazky!B:B,1,0)</f>
        <v>3-185-16</v>
      </c>
    </row>
    <row r="719" spans="1:12" x14ac:dyDescent="0.2">
      <c r="A719" t="s">
        <v>22</v>
      </c>
      <c r="B719" s="1" t="s">
        <v>307</v>
      </c>
      <c r="C719" s="2">
        <v>424.45644473850848</v>
      </c>
      <c r="D719">
        <v>2</v>
      </c>
      <c r="E719" t="str">
        <f t="shared" si="33"/>
        <v>185</v>
      </c>
      <c r="F719" t="str">
        <f t="shared" si="34"/>
        <v>3-185-16_2</v>
      </c>
      <c r="G719" s="2">
        <f t="shared" si="35"/>
        <v>424.45644473850848</v>
      </c>
      <c r="H719" s="48">
        <f>IF(D719=1,VLOOKUP(B719,Uvazky!B:G,6,0),
IF(D719=2,VLOOKUP(B719,Uvazky!B:H,7,0),
IF(D719=3,VLOOKUP(B719,Uvazky!B:I,8,0),
"Nezdrav_Personal_Alebo_Nerelevant")))</f>
        <v>0.5</v>
      </c>
      <c r="I719">
        <f>VLOOKUP(B719,Uvazky!B:E,4,0)</f>
        <v>3</v>
      </c>
      <c r="J719" t="s">
        <v>88</v>
      </c>
      <c r="K719" t="str">
        <f>VLOOKUP(B719,Uvazky!B:D,3,0)</f>
        <v>Centrálne operačné sály</v>
      </c>
      <c r="L719" t="str">
        <f>VLOOKUP(B719,Uvazky!B:B,1,0)</f>
        <v>3-185-16</v>
      </c>
    </row>
    <row r="720" spans="1:12" x14ac:dyDescent="0.2">
      <c r="A720" t="s">
        <v>23</v>
      </c>
      <c r="B720" s="1" t="s">
        <v>307</v>
      </c>
      <c r="C720" s="2">
        <v>99.788048276690716</v>
      </c>
      <c r="D720">
        <v>1</v>
      </c>
      <c r="E720" t="str">
        <f t="shared" si="33"/>
        <v>185</v>
      </c>
      <c r="F720" t="str">
        <f t="shared" si="34"/>
        <v>3-185-16_1</v>
      </c>
      <c r="G720" s="2">
        <f t="shared" si="35"/>
        <v>99.788048276690716</v>
      </c>
      <c r="H720" s="48">
        <f>IF(D720=1,VLOOKUP(B720,Uvazky!B:G,6,0),
IF(D720=2,VLOOKUP(B720,Uvazky!B:H,7,0),
IF(D720=3,VLOOKUP(B720,Uvazky!B:I,8,0),
"Nezdrav_Personal_Alebo_Nerelevant")))</f>
        <v>1</v>
      </c>
      <c r="I720">
        <f>VLOOKUP(B720,Uvazky!B:E,4,0)</f>
        <v>3</v>
      </c>
      <c r="J720" t="s">
        <v>88</v>
      </c>
      <c r="K720" t="str">
        <f>VLOOKUP(B720,Uvazky!B:D,3,0)</f>
        <v>Centrálne operačné sály</v>
      </c>
      <c r="L720" t="str">
        <f>VLOOKUP(B720,Uvazky!B:B,1,0)</f>
        <v>3-185-16</v>
      </c>
    </row>
    <row r="721" spans="1:12" x14ac:dyDescent="0.2">
      <c r="A721" t="s">
        <v>24</v>
      </c>
      <c r="B721" s="1" t="s">
        <v>307</v>
      </c>
      <c r="C721" s="2">
        <v>3464.6835466807238</v>
      </c>
      <c r="D721">
        <v>3</v>
      </c>
      <c r="E721" t="str">
        <f t="shared" si="33"/>
        <v>185</v>
      </c>
      <c r="F721" t="str">
        <f t="shared" si="34"/>
        <v>3-185-16_3</v>
      </c>
      <c r="G721" s="2">
        <f t="shared" si="35"/>
        <v>3464.6835466807238</v>
      </c>
      <c r="H721" s="48">
        <f>IF(D721=1,VLOOKUP(B721,Uvazky!B:G,6,0),
IF(D721=2,VLOOKUP(B721,Uvazky!B:H,7,0),
IF(D721=3,VLOOKUP(B721,Uvazky!B:I,8,0),
"Nezdrav_Personal_Alebo_Nerelevant")))</f>
        <v>1.3</v>
      </c>
      <c r="I721">
        <f>VLOOKUP(B721,Uvazky!B:E,4,0)</f>
        <v>3</v>
      </c>
      <c r="J721" t="s">
        <v>88</v>
      </c>
      <c r="K721" t="str">
        <f>VLOOKUP(B721,Uvazky!B:D,3,0)</f>
        <v>Centrálne operačné sály</v>
      </c>
      <c r="L721" t="str">
        <f>VLOOKUP(B721,Uvazky!B:B,1,0)</f>
        <v>3-185-16</v>
      </c>
    </row>
    <row r="722" spans="1:12" x14ac:dyDescent="0.2">
      <c r="A722" t="s">
        <v>25</v>
      </c>
      <c r="B722" s="1" t="s">
        <v>307</v>
      </c>
      <c r="C722" s="2">
        <v>18.249065617210114</v>
      </c>
      <c r="D722">
        <v>2</v>
      </c>
      <c r="E722" t="str">
        <f t="shared" si="33"/>
        <v>185</v>
      </c>
      <c r="F722" t="str">
        <f t="shared" si="34"/>
        <v>3-185-16_2</v>
      </c>
      <c r="G722" s="2">
        <f t="shared" si="35"/>
        <v>18.249065617210114</v>
      </c>
      <c r="H722" s="48">
        <f>IF(D722=1,VLOOKUP(B722,Uvazky!B:G,6,0),
IF(D722=2,VLOOKUP(B722,Uvazky!B:H,7,0),
IF(D722=3,VLOOKUP(B722,Uvazky!B:I,8,0),
"Nezdrav_Personal_Alebo_Nerelevant")))</f>
        <v>0.5</v>
      </c>
      <c r="I722">
        <f>VLOOKUP(B722,Uvazky!B:E,4,0)</f>
        <v>3</v>
      </c>
      <c r="J722" t="s">
        <v>88</v>
      </c>
      <c r="K722" t="str">
        <f>VLOOKUP(B722,Uvazky!B:D,3,0)</f>
        <v>Centrálne operačné sály</v>
      </c>
      <c r="L722" t="str">
        <f>VLOOKUP(B722,Uvazky!B:B,1,0)</f>
        <v>3-185-16</v>
      </c>
    </row>
    <row r="723" spans="1:12" x14ac:dyDescent="0.2">
      <c r="A723" t="s">
        <v>26</v>
      </c>
      <c r="B723" s="1" t="s">
        <v>307</v>
      </c>
      <c r="C723" s="2">
        <v>329.26778180190229</v>
      </c>
      <c r="D723">
        <v>1</v>
      </c>
      <c r="E723" t="str">
        <f t="shared" si="33"/>
        <v>185</v>
      </c>
      <c r="F723" t="str">
        <f t="shared" si="34"/>
        <v>3-185-16_1</v>
      </c>
      <c r="G723" s="2">
        <f t="shared" si="35"/>
        <v>329.26778180190229</v>
      </c>
      <c r="H723" s="48">
        <f>IF(D723=1,VLOOKUP(B723,Uvazky!B:G,6,0),
IF(D723=2,VLOOKUP(B723,Uvazky!B:H,7,0),
IF(D723=3,VLOOKUP(B723,Uvazky!B:I,8,0),
"Nezdrav_Personal_Alebo_Nerelevant")))</f>
        <v>1</v>
      </c>
      <c r="I723">
        <f>VLOOKUP(B723,Uvazky!B:E,4,0)</f>
        <v>3</v>
      </c>
      <c r="J723" t="s">
        <v>88</v>
      </c>
      <c r="K723" t="str">
        <f>VLOOKUP(B723,Uvazky!B:D,3,0)</f>
        <v>Centrálne operačné sály</v>
      </c>
      <c r="L723" t="str">
        <f>VLOOKUP(B723,Uvazky!B:B,1,0)</f>
        <v>3-185-16</v>
      </c>
    </row>
    <row r="724" spans="1:12" x14ac:dyDescent="0.2">
      <c r="A724" t="s">
        <v>27</v>
      </c>
      <c r="B724" s="1" t="s">
        <v>307</v>
      </c>
      <c r="C724" s="2">
        <v>15005.958944108033</v>
      </c>
      <c r="D724">
        <v>3</v>
      </c>
      <c r="E724" t="str">
        <f t="shared" si="33"/>
        <v>185</v>
      </c>
      <c r="F724" t="str">
        <f t="shared" si="34"/>
        <v>3-185-16_3</v>
      </c>
      <c r="G724" s="2">
        <f t="shared" si="35"/>
        <v>15005.958944108033</v>
      </c>
      <c r="H724" s="48">
        <f>IF(D724=1,VLOOKUP(B724,Uvazky!B:G,6,0),
IF(D724=2,VLOOKUP(B724,Uvazky!B:H,7,0),
IF(D724=3,VLOOKUP(B724,Uvazky!B:I,8,0),
"Nezdrav_Personal_Alebo_Nerelevant")))</f>
        <v>1.3</v>
      </c>
      <c r="I724">
        <f>VLOOKUP(B724,Uvazky!B:E,4,0)</f>
        <v>3</v>
      </c>
      <c r="J724" t="s">
        <v>88</v>
      </c>
      <c r="K724" t="str">
        <f>VLOOKUP(B724,Uvazky!B:D,3,0)</f>
        <v>Centrálne operačné sály</v>
      </c>
      <c r="L724" t="str">
        <f>VLOOKUP(B724,Uvazky!B:B,1,0)</f>
        <v>3-185-16</v>
      </c>
    </row>
    <row r="725" spans="1:12" x14ac:dyDescent="0.2">
      <c r="A725" t="s">
        <v>28</v>
      </c>
      <c r="B725" s="1" t="s">
        <v>307</v>
      </c>
      <c r="C725" s="2">
        <v>765.05825064543853</v>
      </c>
      <c r="D725">
        <v>2</v>
      </c>
      <c r="E725" t="str">
        <f t="shared" si="33"/>
        <v>185</v>
      </c>
      <c r="F725" t="str">
        <f t="shared" si="34"/>
        <v>3-185-16_2</v>
      </c>
      <c r="G725" s="2">
        <f t="shared" si="35"/>
        <v>765.05825064543853</v>
      </c>
      <c r="H725" s="48">
        <f>IF(D725=1,VLOOKUP(B725,Uvazky!B:G,6,0),
IF(D725=2,VLOOKUP(B725,Uvazky!B:H,7,0),
IF(D725=3,VLOOKUP(B725,Uvazky!B:I,8,0),
"Nezdrav_Personal_Alebo_Nerelevant")))</f>
        <v>0.5</v>
      </c>
      <c r="I725">
        <f>VLOOKUP(B725,Uvazky!B:E,4,0)</f>
        <v>3</v>
      </c>
      <c r="J725" t="s">
        <v>88</v>
      </c>
      <c r="K725" t="str">
        <f>VLOOKUP(B725,Uvazky!B:D,3,0)</f>
        <v>Centrálne operačné sály</v>
      </c>
      <c r="L725" t="str">
        <f>VLOOKUP(B725,Uvazky!B:B,1,0)</f>
        <v>3-185-16</v>
      </c>
    </row>
    <row r="726" spans="1:12" x14ac:dyDescent="0.2">
      <c r="A726" t="s">
        <v>29</v>
      </c>
      <c r="B726" s="1" t="s">
        <v>307</v>
      </c>
      <c r="C726" s="2">
        <v>80.507014598892439</v>
      </c>
      <c r="D726">
        <v>1</v>
      </c>
      <c r="E726" t="str">
        <f t="shared" si="33"/>
        <v>185</v>
      </c>
      <c r="F726" t="str">
        <f t="shared" si="34"/>
        <v>3-185-16_1</v>
      </c>
      <c r="G726" s="2">
        <f t="shared" si="35"/>
        <v>80.507014598892439</v>
      </c>
      <c r="H726" s="48">
        <f>IF(D726=1,VLOOKUP(B726,Uvazky!B:G,6,0),
IF(D726=2,VLOOKUP(B726,Uvazky!B:H,7,0),
IF(D726=3,VLOOKUP(B726,Uvazky!B:I,8,0),
"Nezdrav_Personal_Alebo_Nerelevant")))</f>
        <v>1</v>
      </c>
      <c r="I726">
        <f>VLOOKUP(B726,Uvazky!B:E,4,0)</f>
        <v>3</v>
      </c>
      <c r="J726" t="s">
        <v>88</v>
      </c>
      <c r="K726" t="str">
        <f>VLOOKUP(B726,Uvazky!B:D,3,0)</f>
        <v>Centrálne operačné sály</v>
      </c>
      <c r="L726" t="str">
        <f>VLOOKUP(B726,Uvazky!B:B,1,0)</f>
        <v>3-185-16</v>
      </c>
    </row>
    <row r="727" spans="1:12" x14ac:dyDescent="0.2">
      <c r="A727" t="s">
        <v>30</v>
      </c>
      <c r="B727" s="1" t="s">
        <v>307</v>
      </c>
      <c r="C727" s="2">
        <v>129.32634454094563</v>
      </c>
      <c r="D727">
        <v>3</v>
      </c>
      <c r="E727" t="str">
        <f t="shared" si="33"/>
        <v>185</v>
      </c>
      <c r="F727" t="str">
        <f t="shared" si="34"/>
        <v>3-185-16_3</v>
      </c>
      <c r="G727" s="2">
        <f t="shared" si="35"/>
        <v>129.32634454094563</v>
      </c>
      <c r="H727" s="48">
        <f>IF(D727=1,VLOOKUP(B727,Uvazky!B:G,6,0),
IF(D727=2,VLOOKUP(B727,Uvazky!B:H,7,0),
IF(D727=3,VLOOKUP(B727,Uvazky!B:I,8,0),
"Nezdrav_Personal_Alebo_Nerelevant")))</f>
        <v>1.3</v>
      </c>
      <c r="I727">
        <f>VLOOKUP(B727,Uvazky!B:E,4,0)</f>
        <v>3</v>
      </c>
      <c r="J727" t="s">
        <v>88</v>
      </c>
      <c r="K727" t="str">
        <f>VLOOKUP(B727,Uvazky!B:D,3,0)</f>
        <v>Centrálne operačné sály</v>
      </c>
      <c r="L727" t="str">
        <f>VLOOKUP(B727,Uvazky!B:B,1,0)</f>
        <v>3-185-16</v>
      </c>
    </row>
    <row r="728" spans="1:12" x14ac:dyDescent="0.2">
      <c r="A728" t="s">
        <v>31</v>
      </c>
      <c r="B728" s="1" t="s">
        <v>307</v>
      </c>
      <c r="C728" s="2">
        <v>134.37146160941626</v>
      </c>
      <c r="D728">
        <v>2</v>
      </c>
      <c r="E728" t="str">
        <f t="shared" si="33"/>
        <v>185</v>
      </c>
      <c r="F728" t="str">
        <f t="shared" si="34"/>
        <v>3-185-16_2</v>
      </c>
      <c r="G728" s="2">
        <f t="shared" si="35"/>
        <v>134.37146160941626</v>
      </c>
      <c r="H728" s="48">
        <f>IF(D728=1,VLOOKUP(B728,Uvazky!B:G,6,0),
IF(D728=2,VLOOKUP(B728,Uvazky!B:H,7,0),
IF(D728=3,VLOOKUP(B728,Uvazky!B:I,8,0),
"Nezdrav_Personal_Alebo_Nerelevant")))</f>
        <v>0.5</v>
      </c>
      <c r="I728">
        <f>VLOOKUP(B728,Uvazky!B:E,4,0)</f>
        <v>3</v>
      </c>
      <c r="J728" t="s">
        <v>88</v>
      </c>
      <c r="K728" t="str">
        <f>VLOOKUP(B728,Uvazky!B:D,3,0)</f>
        <v>Centrálne operačné sály</v>
      </c>
      <c r="L728" t="str">
        <f>VLOOKUP(B728,Uvazky!B:B,1,0)</f>
        <v>3-185-16</v>
      </c>
    </row>
    <row r="729" spans="1:12" x14ac:dyDescent="0.2">
      <c r="A729" t="s">
        <v>32</v>
      </c>
      <c r="B729" s="1" t="s">
        <v>307</v>
      </c>
      <c r="C729" s="2">
        <v>1814.0036397047122</v>
      </c>
      <c r="D729">
        <v>1</v>
      </c>
      <c r="E729" t="str">
        <f t="shared" si="33"/>
        <v>185</v>
      </c>
      <c r="F729" t="str">
        <f t="shared" si="34"/>
        <v>3-185-16_1</v>
      </c>
      <c r="G729" s="2">
        <f t="shared" si="35"/>
        <v>1814.0036397047122</v>
      </c>
      <c r="H729" s="48">
        <f>IF(D729=1,VLOOKUP(B729,Uvazky!B:G,6,0),
IF(D729=2,VLOOKUP(B729,Uvazky!B:H,7,0),
IF(D729=3,VLOOKUP(B729,Uvazky!B:I,8,0),
"Nezdrav_Personal_Alebo_Nerelevant")))</f>
        <v>1</v>
      </c>
      <c r="I729">
        <f>VLOOKUP(B729,Uvazky!B:E,4,0)</f>
        <v>3</v>
      </c>
      <c r="J729" t="s">
        <v>88</v>
      </c>
      <c r="K729" t="str">
        <f>VLOOKUP(B729,Uvazky!B:D,3,0)</f>
        <v>Centrálne operačné sály</v>
      </c>
      <c r="L729" t="str">
        <f>VLOOKUP(B729,Uvazky!B:B,1,0)</f>
        <v>3-185-16</v>
      </c>
    </row>
    <row r="730" spans="1:12" x14ac:dyDescent="0.2">
      <c r="A730" t="s">
        <v>33</v>
      </c>
      <c r="B730" s="1" t="s">
        <v>307</v>
      </c>
      <c r="C730" s="2">
        <v>465.39029498657806</v>
      </c>
      <c r="D730">
        <v>3</v>
      </c>
      <c r="E730" t="str">
        <f t="shared" si="33"/>
        <v>185</v>
      </c>
      <c r="F730" t="str">
        <f t="shared" si="34"/>
        <v>3-185-16_3</v>
      </c>
      <c r="G730" s="2">
        <f t="shared" si="35"/>
        <v>465.39029498657806</v>
      </c>
      <c r="H730" s="48">
        <f>IF(D730=1,VLOOKUP(B730,Uvazky!B:G,6,0),
IF(D730=2,VLOOKUP(B730,Uvazky!B:H,7,0),
IF(D730=3,VLOOKUP(B730,Uvazky!B:I,8,0),
"Nezdrav_Personal_Alebo_Nerelevant")))</f>
        <v>1.3</v>
      </c>
      <c r="I730">
        <f>VLOOKUP(B730,Uvazky!B:E,4,0)</f>
        <v>3</v>
      </c>
      <c r="J730" t="s">
        <v>88</v>
      </c>
      <c r="K730" t="str">
        <f>VLOOKUP(B730,Uvazky!B:D,3,0)</f>
        <v>Centrálne operačné sály</v>
      </c>
      <c r="L730" t="str">
        <f>VLOOKUP(B730,Uvazky!B:B,1,0)</f>
        <v>3-185-16</v>
      </c>
    </row>
    <row r="731" spans="1:12" x14ac:dyDescent="0.2">
      <c r="A731" t="s">
        <v>34</v>
      </c>
      <c r="B731" s="1" t="s">
        <v>307</v>
      </c>
      <c r="C731" s="2">
        <v>2770.8620113106349</v>
      </c>
      <c r="D731">
        <v>2</v>
      </c>
      <c r="E731" t="str">
        <f t="shared" si="33"/>
        <v>185</v>
      </c>
      <c r="F731" t="str">
        <f t="shared" si="34"/>
        <v>3-185-16_2</v>
      </c>
      <c r="G731" s="2">
        <f t="shared" si="35"/>
        <v>2770.8620113106349</v>
      </c>
      <c r="H731" s="48">
        <f>IF(D731=1,VLOOKUP(B731,Uvazky!B:G,6,0),
IF(D731=2,VLOOKUP(B731,Uvazky!B:H,7,0),
IF(D731=3,VLOOKUP(B731,Uvazky!B:I,8,0),
"Nezdrav_Personal_Alebo_Nerelevant")))</f>
        <v>0.5</v>
      </c>
      <c r="I731">
        <f>VLOOKUP(B731,Uvazky!B:E,4,0)</f>
        <v>3</v>
      </c>
      <c r="J731" t="s">
        <v>88</v>
      </c>
      <c r="K731" t="str">
        <f>VLOOKUP(B731,Uvazky!B:D,3,0)</f>
        <v>Centrálne operačné sály</v>
      </c>
      <c r="L731" t="str">
        <f>VLOOKUP(B731,Uvazky!B:B,1,0)</f>
        <v>3-185-16</v>
      </c>
    </row>
    <row r="732" spans="1:12" x14ac:dyDescent="0.2">
      <c r="A732" t="s">
        <v>35</v>
      </c>
      <c r="B732" s="1" t="s">
        <v>307</v>
      </c>
      <c r="C732" s="2">
        <v>6.6637519483709884</v>
      </c>
      <c r="D732">
        <v>1</v>
      </c>
      <c r="E732" t="str">
        <f t="shared" si="33"/>
        <v>185</v>
      </c>
      <c r="F732" t="str">
        <f t="shared" si="34"/>
        <v>3-185-16_1</v>
      </c>
      <c r="G732" s="2">
        <f t="shared" si="35"/>
        <v>6.6637519483709884</v>
      </c>
      <c r="H732" s="48">
        <f>IF(D732=1,VLOOKUP(B732,Uvazky!B:G,6,0),
IF(D732=2,VLOOKUP(B732,Uvazky!B:H,7,0),
IF(D732=3,VLOOKUP(B732,Uvazky!B:I,8,0),
"Nezdrav_Personal_Alebo_Nerelevant")))</f>
        <v>1</v>
      </c>
      <c r="I732">
        <f>VLOOKUP(B732,Uvazky!B:E,4,0)</f>
        <v>3</v>
      </c>
      <c r="J732" t="s">
        <v>88</v>
      </c>
      <c r="K732" t="str">
        <f>VLOOKUP(B732,Uvazky!B:D,3,0)</f>
        <v>Centrálne operačné sály</v>
      </c>
      <c r="L732" t="str">
        <f>VLOOKUP(B732,Uvazky!B:B,1,0)</f>
        <v>3-185-16</v>
      </c>
    </row>
    <row r="733" spans="1:12" x14ac:dyDescent="0.2">
      <c r="A733" t="s">
        <v>36</v>
      </c>
      <c r="B733" s="1" t="s">
        <v>307</v>
      </c>
      <c r="C733" s="2">
        <v>919.22015379912887</v>
      </c>
      <c r="D733">
        <v>3</v>
      </c>
      <c r="E733" t="str">
        <f t="shared" si="33"/>
        <v>185</v>
      </c>
      <c r="F733" t="str">
        <f t="shared" si="34"/>
        <v>3-185-16_3</v>
      </c>
      <c r="G733" s="2">
        <f t="shared" si="35"/>
        <v>919.22015379912887</v>
      </c>
      <c r="H733" s="48">
        <f>IF(D733=1,VLOOKUP(B733,Uvazky!B:G,6,0),
IF(D733=2,VLOOKUP(B733,Uvazky!B:H,7,0),
IF(D733=3,VLOOKUP(B733,Uvazky!B:I,8,0),
"Nezdrav_Personal_Alebo_Nerelevant")))</f>
        <v>1.3</v>
      </c>
      <c r="I733">
        <f>VLOOKUP(B733,Uvazky!B:E,4,0)</f>
        <v>3</v>
      </c>
      <c r="J733" t="s">
        <v>88</v>
      </c>
      <c r="K733" t="str">
        <f>VLOOKUP(B733,Uvazky!B:D,3,0)</f>
        <v>Centrálne operačné sály</v>
      </c>
      <c r="L733" t="str">
        <f>VLOOKUP(B733,Uvazky!B:B,1,0)</f>
        <v>3-185-16</v>
      </c>
    </row>
    <row r="734" spans="1:12" x14ac:dyDescent="0.2">
      <c r="A734" t="s">
        <v>37</v>
      </c>
      <c r="B734" s="1" t="s">
        <v>307</v>
      </c>
      <c r="C734" s="2">
        <v>38.625763929294287</v>
      </c>
      <c r="D734">
        <v>2</v>
      </c>
      <c r="E734" t="str">
        <f t="shared" si="33"/>
        <v>185</v>
      </c>
      <c r="F734" t="str">
        <f t="shared" si="34"/>
        <v>3-185-16_2</v>
      </c>
      <c r="G734" s="2">
        <f t="shared" si="35"/>
        <v>38.625763929294287</v>
      </c>
      <c r="H734" s="48">
        <f>IF(D734=1,VLOOKUP(B734,Uvazky!B:G,6,0),
IF(D734=2,VLOOKUP(B734,Uvazky!B:H,7,0),
IF(D734=3,VLOOKUP(B734,Uvazky!B:I,8,0),
"Nezdrav_Personal_Alebo_Nerelevant")))</f>
        <v>0.5</v>
      </c>
      <c r="I734">
        <f>VLOOKUP(B734,Uvazky!B:E,4,0)</f>
        <v>3</v>
      </c>
      <c r="J734" t="s">
        <v>88</v>
      </c>
      <c r="K734" t="str">
        <f>VLOOKUP(B734,Uvazky!B:D,3,0)</f>
        <v>Centrálne operačné sály</v>
      </c>
      <c r="L734" t="str">
        <f>VLOOKUP(B734,Uvazky!B:B,1,0)</f>
        <v>3-185-16</v>
      </c>
    </row>
    <row r="735" spans="1:12" x14ac:dyDescent="0.2">
      <c r="A735" t="s">
        <v>38</v>
      </c>
      <c r="B735" s="1" t="s">
        <v>307</v>
      </c>
      <c r="C735" s="2">
        <v>14335.806469349993</v>
      </c>
      <c r="D735">
        <v>1</v>
      </c>
      <c r="E735" t="str">
        <f t="shared" si="33"/>
        <v>185</v>
      </c>
      <c r="F735" t="str">
        <f t="shared" si="34"/>
        <v>3-185-16_1</v>
      </c>
      <c r="G735" s="2">
        <f t="shared" si="35"/>
        <v>14335.806469349993</v>
      </c>
      <c r="H735" s="48">
        <f>IF(D735=1,VLOOKUP(B735,Uvazky!B:G,6,0),
IF(D735=2,VLOOKUP(B735,Uvazky!B:H,7,0),
IF(D735=3,VLOOKUP(B735,Uvazky!B:I,8,0),
"Nezdrav_Personal_Alebo_Nerelevant")))</f>
        <v>1</v>
      </c>
      <c r="I735">
        <f>VLOOKUP(B735,Uvazky!B:E,4,0)</f>
        <v>3</v>
      </c>
      <c r="J735" t="s">
        <v>88</v>
      </c>
      <c r="K735" t="str">
        <f>VLOOKUP(B735,Uvazky!B:D,3,0)</f>
        <v>Centrálne operačné sály</v>
      </c>
      <c r="L735" t="str">
        <f>VLOOKUP(B735,Uvazky!B:B,1,0)</f>
        <v>3-185-16</v>
      </c>
    </row>
    <row r="736" spans="1:12" x14ac:dyDescent="0.2">
      <c r="A736" t="s">
        <v>40</v>
      </c>
      <c r="B736" s="1" t="s">
        <v>307</v>
      </c>
      <c r="C736" s="2">
        <v>1997.2440834411789</v>
      </c>
      <c r="D736">
        <v>3</v>
      </c>
      <c r="E736" t="str">
        <f t="shared" si="33"/>
        <v>185</v>
      </c>
      <c r="F736" t="str">
        <f t="shared" si="34"/>
        <v>3-185-16_3</v>
      </c>
      <c r="G736" s="2">
        <f t="shared" si="35"/>
        <v>1997.2440834411789</v>
      </c>
      <c r="H736" s="48">
        <f>IF(D736=1,VLOOKUP(B736,Uvazky!B:G,6,0),
IF(D736=2,VLOOKUP(B736,Uvazky!B:H,7,0),
IF(D736=3,VLOOKUP(B736,Uvazky!B:I,8,0),
"Nezdrav_Personal_Alebo_Nerelevant")))</f>
        <v>1.3</v>
      </c>
      <c r="I736">
        <f>VLOOKUP(B736,Uvazky!B:E,4,0)</f>
        <v>3</v>
      </c>
      <c r="J736" t="s">
        <v>88</v>
      </c>
      <c r="K736" t="str">
        <f>VLOOKUP(B736,Uvazky!B:D,3,0)</f>
        <v>Centrálne operačné sály</v>
      </c>
      <c r="L736" t="str">
        <f>VLOOKUP(B736,Uvazky!B:B,1,0)</f>
        <v>3-185-16</v>
      </c>
    </row>
    <row r="737" spans="1:12" x14ac:dyDescent="0.2">
      <c r="A737" s="39" t="s">
        <v>38</v>
      </c>
      <c r="B737" s="40" t="s">
        <v>292</v>
      </c>
      <c r="C737" s="38">
        <v>0</v>
      </c>
      <c r="D737" s="39">
        <v>1</v>
      </c>
      <c r="E737" t="str">
        <f t="shared" si="33"/>
        <v>023</v>
      </c>
      <c r="F737" s="39" t="str">
        <f t="shared" si="34"/>
        <v>5-023-36_1</v>
      </c>
      <c r="G737" s="2">
        <f t="shared" si="35"/>
        <v>0</v>
      </c>
      <c r="H737" s="48">
        <f>IF(D737=1,VLOOKUP(B737,Uvazky!B:G,6,0),
IF(D737=2,VLOOKUP(B737,Uvazky!B:H,7,0),
IF(D737=3,VLOOKUP(B737,Uvazky!B:I,8,0),
"Nezdrav_Personal_Alebo_Nerelevant")))</f>
        <v>0</v>
      </c>
      <c r="I737" s="39">
        <f>VLOOKUP(B737,Uvazky!B:E,4,0)</f>
        <v>7</v>
      </c>
      <c r="J737" s="39" t="s">
        <v>88</v>
      </c>
      <c r="K737" s="39" t="str">
        <f>VLOOKUP(B737,Uvazky!B:D,3,0)</f>
        <v>Rádiodiagnostické oddelenie 5</v>
      </c>
      <c r="L737" t="str">
        <f>VLOOKUP(B737,Uvazky!B:B,1,0)</f>
        <v>5-023-36</v>
      </c>
    </row>
    <row r="738" spans="1:12" x14ac:dyDescent="0.2">
      <c r="A738" s="39" t="s">
        <v>38</v>
      </c>
      <c r="B738" s="40" t="s">
        <v>279</v>
      </c>
      <c r="C738" s="38">
        <v>0</v>
      </c>
      <c r="D738" s="39">
        <v>1</v>
      </c>
      <c r="E738" t="str">
        <f t="shared" si="33"/>
        <v>023</v>
      </c>
      <c r="F738" s="39" t="str">
        <f t="shared" si="34"/>
        <v>5-023-75_1</v>
      </c>
      <c r="G738" s="2">
        <f t="shared" si="35"/>
        <v>0</v>
      </c>
      <c r="H738" s="48">
        <f>IF(D738=1,VLOOKUP(B738,Uvazky!B:G,6,0),
IF(D738=2,VLOOKUP(B738,Uvazky!B:H,7,0),
IF(D738=3,VLOOKUP(B738,Uvazky!B:I,8,0),
"Nezdrav_Personal_Alebo_Nerelevant")))</f>
        <v>1.4</v>
      </c>
      <c r="I738" s="39">
        <f>VLOOKUP(B738,Uvazky!B:E,4,0)</f>
        <v>7</v>
      </c>
      <c r="J738" s="39" t="s">
        <v>88</v>
      </c>
      <c r="K738" s="39" t="str">
        <f>VLOOKUP(B738,Uvazky!B:D,3,0)</f>
        <v>Rádiodiagnostické oddelenie 4</v>
      </c>
      <c r="L738" t="str">
        <f>VLOOKUP(B738,Uvazky!B:B,1,0)</f>
        <v>5-023-75</v>
      </c>
    </row>
    <row r="739" spans="1:12" x14ac:dyDescent="0.2">
      <c r="A739" s="39" t="s">
        <v>38</v>
      </c>
      <c r="B739" s="40" t="s">
        <v>278</v>
      </c>
      <c r="C739" s="38">
        <v>0</v>
      </c>
      <c r="D739" s="39">
        <v>1</v>
      </c>
      <c r="E739" t="str">
        <f t="shared" si="33"/>
        <v>023</v>
      </c>
      <c r="F739" s="39" t="str">
        <f t="shared" si="34"/>
        <v>5-023-85_1</v>
      </c>
      <c r="G739" s="2">
        <f t="shared" si="35"/>
        <v>0</v>
      </c>
      <c r="H739" s="48">
        <f>IF(D739=1,VLOOKUP(B739,Uvazky!B:G,6,0),
IF(D739=2,VLOOKUP(B739,Uvazky!B:H,7,0),
IF(D739=3,VLOOKUP(B739,Uvazky!B:I,8,0),
"Nezdrav_Personal_Alebo_Nerelevant")))</f>
        <v>3.5</v>
      </c>
      <c r="I739" s="39">
        <f>VLOOKUP(B739,Uvazky!B:E,4,0)</f>
        <v>7</v>
      </c>
      <c r="J739" s="39" t="s">
        <v>88</v>
      </c>
      <c r="K739" s="39" t="str">
        <f>VLOOKUP(B739,Uvazky!B:D,3,0)</f>
        <v>Rádiodiagnostické oddelenie 3</v>
      </c>
      <c r="L739" t="str">
        <f>VLOOKUP(B739,Uvazky!B:B,1,0)</f>
        <v>5-023-85</v>
      </c>
    </row>
    <row r="740" spans="1:12" x14ac:dyDescent="0.2">
      <c r="A740" s="39" t="s">
        <v>36</v>
      </c>
      <c r="B740" s="40" t="s">
        <v>292</v>
      </c>
      <c r="C740" s="38">
        <v>0</v>
      </c>
      <c r="D740" s="39">
        <v>3</v>
      </c>
      <c r="E740" t="str">
        <f t="shared" si="33"/>
        <v>023</v>
      </c>
      <c r="F740" s="39" t="str">
        <f t="shared" si="34"/>
        <v>5-023-36_3</v>
      </c>
      <c r="G740" s="2">
        <f t="shared" si="35"/>
        <v>0</v>
      </c>
      <c r="H740" s="48">
        <f>IF(D740=1,VLOOKUP(B740,Uvazky!B:G,6,0),
IF(D740=2,VLOOKUP(B740,Uvazky!B:H,7,0),
IF(D740=3,VLOOKUP(B740,Uvazky!B:I,8,0),
"Nezdrav_Personal_Alebo_Nerelevant")))</f>
        <v>0</v>
      </c>
      <c r="I740" s="39">
        <f>VLOOKUP(B740,Uvazky!B:E,4,0)</f>
        <v>7</v>
      </c>
      <c r="J740" s="39" t="s">
        <v>88</v>
      </c>
      <c r="K740" s="39" t="str">
        <f>VLOOKUP(B740,Uvazky!B:D,3,0)</f>
        <v>Rádiodiagnostické oddelenie 5</v>
      </c>
      <c r="L740" t="str">
        <f>VLOOKUP(B740,Uvazky!B:B,1,0)</f>
        <v>5-023-36</v>
      </c>
    </row>
    <row r="741" spans="1:12" x14ac:dyDescent="0.2">
      <c r="A741" s="39" t="s">
        <v>36</v>
      </c>
      <c r="B741" s="40" t="s">
        <v>279</v>
      </c>
      <c r="C741" s="38">
        <v>0</v>
      </c>
      <c r="D741" s="39">
        <v>3</v>
      </c>
      <c r="E741" t="str">
        <f t="shared" si="33"/>
        <v>023</v>
      </c>
      <c r="F741" s="39" t="str">
        <f t="shared" si="34"/>
        <v>5-023-75_3</v>
      </c>
      <c r="G741" s="2">
        <f t="shared" si="35"/>
        <v>0</v>
      </c>
      <c r="H741" s="48">
        <f>IF(D741=1,VLOOKUP(B741,Uvazky!B:G,6,0),
IF(D741=2,VLOOKUP(B741,Uvazky!B:H,7,0),
IF(D741=3,VLOOKUP(B741,Uvazky!B:I,8,0),
"Nezdrav_Personal_Alebo_Nerelevant")))</f>
        <v>0.15</v>
      </c>
      <c r="I741" s="39">
        <f>VLOOKUP(B741,Uvazky!B:E,4,0)</f>
        <v>7</v>
      </c>
      <c r="J741" s="39" t="s">
        <v>88</v>
      </c>
      <c r="K741" s="39" t="str">
        <f>VLOOKUP(B741,Uvazky!B:D,3,0)</f>
        <v>Rádiodiagnostické oddelenie 4</v>
      </c>
      <c r="L741" t="str">
        <f>VLOOKUP(B741,Uvazky!B:B,1,0)</f>
        <v>5-023-75</v>
      </c>
    </row>
    <row r="742" spans="1:12" x14ac:dyDescent="0.2">
      <c r="A742" s="39" t="s">
        <v>36</v>
      </c>
      <c r="B742" s="40" t="s">
        <v>278</v>
      </c>
      <c r="C742" s="38">
        <v>0</v>
      </c>
      <c r="D742" s="39">
        <v>3</v>
      </c>
      <c r="E742" t="str">
        <f t="shared" si="33"/>
        <v>023</v>
      </c>
      <c r="F742" s="39" t="str">
        <f t="shared" si="34"/>
        <v>5-023-85_3</v>
      </c>
      <c r="G742" s="2">
        <f t="shared" si="35"/>
        <v>0</v>
      </c>
      <c r="H742" s="48">
        <f>IF(D742=1,VLOOKUP(B742,Uvazky!B:G,6,0),
IF(D742=2,VLOOKUP(B742,Uvazky!B:H,7,0),
IF(D742=3,VLOOKUP(B742,Uvazky!B:I,8,0),
"Nezdrav_Personal_Alebo_Nerelevant")))</f>
        <v>0</v>
      </c>
      <c r="I742" s="39">
        <f>VLOOKUP(B742,Uvazky!B:E,4,0)</f>
        <v>7</v>
      </c>
      <c r="J742" s="39" t="s">
        <v>88</v>
      </c>
      <c r="K742" s="39" t="str">
        <f>VLOOKUP(B742,Uvazky!B:D,3,0)</f>
        <v>Rádiodiagnostické oddelenie 3</v>
      </c>
      <c r="L742" t="str">
        <f>VLOOKUP(B742,Uvazky!B:B,1,0)</f>
        <v>5-023-85</v>
      </c>
    </row>
    <row r="743" spans="1:12" x14ac:dyDescent="0.2">
      <c r="A743" s="6"/>
      <c r="B743" s="58"/>
      <c r="C743" s="10"/>
      <c r="D743" s="6"/>
      <c r="E743" s="6" t="str">
        <f t="shared" ref="E743" si="36">MID(B743,3,3)</f>
        <v/>
      </c>
      <c r="F743" s="6" t="str">
        <f t="shared" ref="F743" si="37">B743&amp;"_"&amp;D743</f>
        <v>_</v>
      </c>
      <c r="G743" s="10">
        <f t="shared" ref="G743" si="38">C743</f>
        <v>0</v>
      </c>
      <c r="H743" s="56" t="str">
        <f>IF(D743=1,VLOOKUP(B743,Uvazky!B:G,6,0),
IF(D743=2,VLOOKUP(B743,Uvazky!B:H,7,0),
IF(D743=3,VLOOKUP(B743,Uvazky!B:I,8,0),
"Nezdrav_Personal_Alebo_Nerelevant")))</f>
        <v>Nezdrav_Personal_Alebo_Nerelevant</v>
      </c>
      <c r="I743" s="6" t="e">
        <f>VLOOKUP(B743,Uvazky!B:E,4,0)</f>
        <v>#N/A</v>
      </c>
      <c r="J743" s="6" t="s">
        <v>88</v>
      </c>
      <c r="K743" s="6" t="e">
        <f>VLOOKUP(B743,Uvazky!B:D,3,0)</f>
        <v>#N/A</v>
      </c>
      <c r="L743" s="6" t="e">
        <f>VLOOKUP(B743,Uvazky!B:B,1,0)</f>
        <v>#N/A</v>
      </c>
    </row>
  </sheetData>
  <autoFilter ref="A1:L743" xr:uid="{F15E16E6-2555-479A-B95B-4B6D210BD62B}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46B77-7FAA-47D6-BDC8-81A657660BD6}">
  <sheetPr>
    <tabColor theme="7" tint="0.59999389629810485"/>
  </sheetPr>
  <dimension ref="A1:S1652"/>
  <sheetViews>
    <sheetView zoomScaleNormal="100" workbookViewId="0">
      <pane ySplit="1" topLeftCell="A2" activePane="bottomLeft" state="frozen"/>
      <selection activeCell="H24" sqref="H24"/>
      <selection pane="bottomLeft" activeCell="L15" sqref="L15"/>
    </sheetView>
  </sheetViews>
  <sheetFormatPr defaultRowHeight="12.75" x14ac:dyDescent="0.2"/>
  <cols>
    <col min="1" max="1" width="16" style="65" bestFit="1" customWidth="1"/>
    <col min="2" max="2" width="14" style="65" bestFit="1" customWidth="1"/>
    <col min="3" max="3" width="7" style="65" bestFit="1" customWidth="1"/>
    <col min="4" max="4" width="28.140625" style="65" bestFit="1" customWidth="1"/>
    <col min="5" max="5" width="11.85546875" style="2" bestFit="1" customWidth="1"/>
    <col min="6" max="6" width="16" style="2" bestFit="1" customWidth="1"/>
    <col min="7" max="9" width="3.28515625" style="65" customWidth="1"/>
    <col min="10" max="10" width="22.5703125" style="65" bestFit="1" customWidth="1"/>
    <col min="11" max="11" width="26.28515625" style="65" bestFit="1" customWidth="1"/>
    <col min="12" max="12" width="24.85546875" style="65" bestFit="1" customWidth="1"/>
    <col min="13" max="13" width="10.7109375" style="65" bestFit="1" customWidth="1"/>
    <col min="14" max="14" width="15" style="65" bestFit="1" customWidth="1"/>
    <col min="15" max="15" width="15" style="65" customWidth="1"/>
    <col min="16" max="16" width="30.42578125" style="65" bestFit="1" customWidth="1"/>
    <col min="17" max="17" width="23.85546875" style="65" bestFit="1" customWidth="1"/>
    <col min="18" max="18" width="7.140625" style="65" bestFit="1" customWidth="1"/>
    <col min="19" max="19" width="60.140625" style="65" bestFit="1" customWidth="1"/>
    <col min="20" max="16384" width="9.140625" style="65"/>
  </cols>
  <sheetData>
    <row r="1" spans="1:19" ht="15" x14ac:dyDescent="0.2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21" t="s">
        <v>125</v>
      </c>
      <c r="G1" s="29" t="s">
        <v>129</v>
      </c>
      <c r="H1" s="29" t="s">
        <v>129</v>
      </c>
      <c r="I1" s="29" t="s">
        <v>129</v>
      </c>
      <c r="J1" s="28" t="s">
        <v>111</v>
      </c>
      <c r="K1" s="21" t="s">
        <v>124</v>
      </c>
      <c r="L1" s="21" t="s">
        <v>123</v>
      </c>
      <c r="M1" s="21" t="s">
        <v>122</v>
      </c>
      <c r="N1" s="28" t="s">
        <v>121</v>
      </c>
      <c r="O1" s="21" t="s">
        <v>316</v>
      </c>
      <c r="P1" s="21" t="s">
        <v>120</v>
      </c>
      <c r="Q1" s="21" t="s">
        <v>119</v>
      </c>
      <c r="R1" s="28" t="s">
        <v>73</v>
      </c>
      <c r="S1" s="28" t="s">
        <v>118</v>
      </c>
    </row>
    <row r="2" spans="1:19" ht="15" x14ac:dyDescent="0.25">
      <c r="A2" s="66"/>
      <c r="B2" s="30" t="str">
        <f t="shared" ref="B2" si="0">LEFT(A2,8)</f>
        <v/>
      </c>
      <c r="C2" s="66">
        <f>_xlfn.NUMBERVALUE(MID(A2,10,1))</f>
        <v>0</v>
      </c>
      <c r="D2" s="62" t="str">
        <f>IFERROR(VLOOKUP(B2,Uvazky!B:D,3,0),"Nepritomne v zozname uvazkov")</f>
        <v>Nepritomne v zozname uvazkov</v>
      </c>
      <c r="E2" s="31">
        <f>SUMIF(Obraty_Vstup!F:F,Lozko!A2,Obraty_Vstup!G:G)</f>
        <v>0</v>
      </c>
      <c r="F2" s="31" t="e">
        <f>VLOOKUP(A2,Obraty_Vstup!F:H,3,0)</f>
        <v>#N/A</v>
      </c>
      <c r="G2" s="30"/>
      <c r="H2" s="30"/>
      <c r="I2" s="30"/>
      <c r="J2" s="30"/>
      <c r="K2" s="30" t="e">
        <f>J2-F2</f>
        <v>#N/A</v>
      </c>
      <c r="L2" s="10" t="e">
        <f>IF(K2&lt;=0,K2/F2*E2,-Q2)</f>
        <v>#N/A</v>
      </c>
      <c r="M2" s="66" t="str">
        <f>LEFT(N2,8)</f>
        <v/>
      </c>
      <c r="N2" s="30"/>
      <c r="O2" s="30" t="e">
        <f>VLOOKUP(M2,Uvazky!B:D,3,0)</f>
        <v>#N/A</v>
      </c>
      <c r="P2" s="66" t="e">
        <f>-K2</f>
        <v>#N/A</v>
      </c>
      <c r="Q2" s="10" t="e">
        <f>IF(P2&lt;0,P2/(VLOOKUP(N2,Obraty_Vstup!F:H,3,0))*SUMIF(Obraty_Vstup!F:G,N2,Obraty_Vstup!G:G),-L2)</f>
        <v>#N/A</v>
      </c>
      <c r="R2" s="66"/>
      <c r="S2" s="66"/>
    </row>
    <row r="3" spans="1:19" ht="15" x14ac:dyDescent="0.25">
      <c r="A3" s="76" t="s">
        <v>211</v>
      </c>
      <c r="B3" s="14" t="str">
        <f t="shared" ref="B3:B17" si="1">LEFT(A3,8)</f>
        <v>1-001-01</v>
      </c>
      <c r="C3" s="65">
        <f t="shared" ref="C3:C17" si="2">_xlfn.NUMBERVALUE(MID(A3,10,1))</f>
        <v>1</v>
      </c>
      <c r="D3" s="61" t="str">
        <f>IFERROR(VLOOKUP(B3,Uvazky!B:D,3,0),"Nepritomne v zozname uvazkov")</f>
        <v>Interné oddelenie</v>
      </c>
      <c r="E3" s="15">
        <f>SUMIF(Obraty_Vstup!F:F,Lozko!A3,Obraty_Vstup!G:G)</f>
        <v>583352.19732136559</v>
      </c>
      <c r="F3" s="15">
        <f>VLOOKUP(A3,Obraty_Vstup!F:H,3,0)</f>
        <v>8</v>
      </c>
      <c r="G3" s="14"/>
      <c r="H3" s="14"/>
      <c r="I3" s="14"/>
      <c r="J3" s="14"/>
      <c r="K3" s="14"/>
      <c r="L3" s="14"/>
    </row>
    <row r="4" spans="1:19" ht="15" x14ac:dyDescent="0.25">
      <c r="A4" s="76" t="s">
        <v>213</v>
      </c>
      <c r="B4" s="14" t="str">
        <f t="shared" si="1"/>
        <v>1-001-01</v>
      </c>
      <c r="C4" s="65">
        <f t="shared" si="2"/>
        <v>2</v>
      </c>
      <c r="D4" s="61" t="str">
        <f>IFERROR(VLOOKUP(B4,Uvazky!B:D,3,0),"Nepritomne v zozname uvazkov")</f>
        <v>Interné oddelenie</v>
      </c>
      <c r="E4" s="15">
        <f>SUMIF(Obraty_Vstup!F:F,Lozko!A4,Obraty_Vstup!G:G)</f>
        <v>161680.07393872776</v>
      </c>
      <c r="F4" s="15">
        <f>VLOOKUP(A4,Obraty_Vstup!F:H,3,0)</f>
        <v>10</v>
      </c>
      <c r="G4" s="14"/>
      <c r="H4" s="14"/>
      <c r="I4" s="14"/>
      <c r="J4" s="14"/>
      <c r="K4" s="14"/>
      <c r="L4" s="14"/>
    </row>
    <row r="5" spans="1:19" ht="15" x14ac:dyDescent="0.25">
      <c r="A5" s="76" t="s">
        <v>212</v>
      </c>
      <c r="B5" s="14" t="str">
        <f t="shared" si="1"/>
        <v>1-001-01</v>
      </c>
      <c r="C5" s="65">
        <f t="shared" si="2"/>
        <v>3</v>
      </c>
      <c r="D5" s="61" t="str">
        <f>IFERROR(VLOOKUP(B5,Uvazky!B:D,3,0),"Nepritomne v zozname uvazkov")</f>
        <v>Interné oddelenie</v>
      </c>
      <c r="E5" s="15">
        <f>SUMIF(Obraty_Vstup!F:F,Lozko!A5,Obraty_Vstup!G:G)</f>
        <v>61977.344620870274</v>
      </c>
      <c r="F5" s="15">
        <f>VLOOKUP(A5,Obraty_Vstup!F:H,3,0)</f>
        <v>7</v>
      </c>
      <c r="G5" s="14"/>
      <c r="H5" s="14"/>
      <c r="I5" s="14"/>
      <c r="J5" s="14"/>
      <c r="K5" s="14"/>
      <c r="L5" s="14"/>
    </row>
    <row r="6" spans="1:19" ht="15" x14ac:dyDescent="0.25">
      <c r="A6" s="76" t="s">
        <v>214</v>
      </c>
      <c r="B6" s="14" t="str">
        <f t="shared" si="1"/>
        <v>1-007-01</v>
      </c>
      <c r="C6" s="65">
        <f t="shared" si="2"/>
        <v>1</v>
      </c>
      <c r="D6" s="61" t="str">
        <f>IFERROR(VLOOKUP(B6,Uvazky!B:D,3,0),"Nepritomne v zozname uvazkov")</f>
        <v>Detské oddelenie</v>
      </c>
      <c r="E6" s="15">
        <f>SUMIF(Obraty_Vstup!F:F,Lozko!A6,Obraty_Vstup!G:G)</f>
        <v>121962.55277762291</v>
      </c>
      <c r="F6" s="15">
        <f>VLOOKUP(A6,Obraty_Vstup!F:H,3,0)</f>
        <v>5</v>
      </c>
      <c r="G6" s="14"/>
      <c r="H6" s="14"/>
      <c r="I6" s="14"/>
      <c r="J6" s="14"/>
      <c r="K6" s="14"/>
      <c r="L6" s="14"/>
    </row>
    <row r="7" spans="1:19" ht="15" x14ac:dyDescent="0.25">
      <c r="A7" s="76" t="s">
        <v>216</v>
      </c>
      <c r="B7" s="14" t="str">
        <f t="shared" si="1"/>
        <v>1-007-01</v>
      </c>
      <c r="C7" s="65">
        <f t="shared" si="2"/>
        <v>2</v>
      </c>
      <c r="D7" s="61" t="str">
        <f>IFERROR(VLOOKUP(B7,Uvazky!B:D,3,0),"Nepritomne v zozname uvazkov")</f>
        <v>Detské oddelenie</v>
      </c>
      <c r="E7" s="15">
        <f>SUMIF(Obraty_Vstup!F:F,Lozko!A7,Obraty_Vstup!G:G)</f>
        <v>383735.33995588042</v>
      </c>
      <c r="F7" s="15">
        <f>VLOOKUP(A7,Obraty_Vstup!F:H,3,0)</f>
        <v>4</v>
      </c>
      <c r="G7" s="14"/>
      <c r="H7" s="14"/>
      <c r="I7" s="14"/>
      <c r="J7" s="14"/>
      <c r="K7" s="14"/>
      <c r="L7" s="14"/>
    </row>
    <row r="8" spans="1:19" ht="15" x14ac:dyDescent="0.25">
      <c r="A8" s="76" t="s">
        <v>215</v>
      </c>
      <c r="B8" s="14" t="str">
        <f t="shared" si="1"/>
        <v>1-007-01</v>
      </c>
      <c r="C8" s="65">
        <f t="shared" si="2"/>
        <v>3</v>
      </c>
      <c r="D8" s="61" t="str">
        <f>IFERROR(VLOOKUP(B8,Uvazky!B:D,3,0),"Nepritomne v zozname uvazkov")</f>
        <v>Detské oddelenie</v>
      </c>
      <c r="E8" s="15">
        <f>SUMIF(Obraty_Vstup!F:F,Lozko!A8,Obraty_Vstup!G:G)</f>
        <v>32369.378306606184</v>
      </c>
      <c r="F8" s="15">
        <f>VLOOKUP(A8,Obraty_Vstup!F:H,3,0)</f>
        <v>3</v>
      </c>
      <c r="G8" s="14"/>
      <c r="H8" s="14"/>
      <c r="I8" s="14"/>
      <c r="J8" s="14"/>
      <c r="K8" s="14"/>
      <c r="L8" s="14"/>
    </row>
    <row r="9" spans="1:19" ht="15" x14ac:dyDescent="0.25">
      <c r="A9" s="76" t="s">
        <v>217</v>
      </c>
      <c r="B9" s="14" t="str">
        <f t="shared" si="1"/>
        <v>1-009-01</v>
      </c>
      <c r="C9" s="65">
        <f t="shared" si="2"/>
        <v>1</v>
      </c>
      <c r="D9" s="61" t="str">
        <f>IFERROR(VLOOKUP(B9,Uvazky!B:D,3,0),"Nepritomne v zozname uvazkov")</f>
        <v>Gynekologicko-pôrodnícke odd.</v>
      </c>
      <c r="E9" s="15">
        <f>SUMIF(Obraty_Vstup!F:F,Lozko!A9,Obraty_Vstup!G:G)</f>
        <v>575754.06744051701</v>
      </c>
      <c r="F9" s="15">
        <f>VLOOKUP(A9,Obraty_Vstup!F:H,3,0)</f>
        <v>8</v>
      </c>
      <c r="G9" s="14"/>
      <c r="H9" s="14"/>
      <c r="I9" s="14"/>
      <c r="J9" s="14"/>
      <c r="K9" s="14"/>
      <c r="L9" s="14"/>
    </row>
    <row r="10" spans="1:19" ht="15" x14ac:dyDescent="0.25">
      <c r="A10" s="76" t="s">
        <v>219</v>
      </c>
      <c r="B10" s="14" t="str">
        <f t="shared" si="1"/>
        <v>1-009-01</v>
      </c>
      <c r="C10" s="65">
        <f t="shared" si="2"/>
        <v>2</v>
      </c>
      <c r="D10" s="61" t="str">
        <f>IFERROR(VLOOKUP(B10,Uvazky!B:D,3,0),"Nepritomne v zozname uvazkov")</f>
        <v>Gynekologicko-pôrodnícke odd.</v>
      </c>
      <c r="E10" s="15">
        <f>SUMIF(Obraty_Vstup!F:F,Lozko!A10,Obraty_Vstup!G:G)</f>
        <v>350628.58773319348</v>
      </c>
      <c r="F10" s="15">
        <f>VLOOKUP(A10,Obraty_Vstup!F:H,3,0)</f>
        <v>22</v>
      </c>
      <c r="G10" s="14"/>
      <c r="H10" s="14"/>
      <c r="I10" s="14"/>
      <c r="J10" s="14"/>
      <c r="K10" s="14"/>
      <c r="L10" s="14"/>
    </row>
    <row r="11" spans="1:19" ht="15" x14ac:dyDescent="0.25">
      <c r="A11" s="76" t="s">
        <v>218</v>
      </c>
      <c r="B11" s="14" t="str">
        <f t="shared" si="1"/>
        <v>1-009-01</v>
      </c>
      <c r="C11" s="65">
        <f t="shared" si="2"/>
        <v>3</v>
      </c>
      <c r="D11" s="61" t="str">
        <f>IFERROR(VLOOKUP(B11,Uvazky!B:D,3,0),"Nepritomne v zozname uvazkov")</f>
        <v>Gynekologicko-pôrodnícke odd.</v>
      </c>
      <c r="E11" s="15">
        <f>SUMIF(Obraty_Vstup!F:F,Lozko!A11,Obraty_Vstup!G:G)</f>
        <v>145327.94049489495</v>
      </c>
      <c r="F11" s="15">
        <f>VLOOKUP(A11,Obraty_Vstup!F:H,3,0)</f>
        <v>13</v>
      </c>
      <c r="G11" s="14"/>
      <c r="H11" s="14"/>
      <c r="I11" s="14"/>
      <c r="J11" s="14"/>
      <c r="K11" s="14"/>
      <c r="L11" s="14"/>
    </row>
    <row r="12" spans="1:19" ht="15" x14ac:dyDescent="0.25">
      <c r="A12" s="76" t="s">
        <v>201</v>
      </c>
      <c r="B12" s="14" t="str">
        <f t="shared" si="1"/>
        <v>1-010-01</v>
      </c>
      <c r="C12" s="65">
        <f t="shared" si="2"/>
        <v>1</v>
      </c>
      <c r="D12" s="61" t="str">
        <f>IFERROR(VLOOKUP(B12,Uvazky!B:D,3,0),"Nepritomne v zozname uvazkov")</f>
        <v>Chirurgické oddelenie</v>
      </c>
      <c r="E12" s="15">
        <f>SUMIF(Obraty_Vstup!F:F,Lozko!A12,Obraty_Vstup!G:G)</f>
        <v>147599.91556999393</v>
      </c>
      <c r="F12" s="15">
        <f>VLOOKUP(A12,Obraty_Vstup!F:H,3,0)</f>
        <v>10</v>
      </c>
      <c r="G12" s="14"/>
      <c r="H12" s="14"/>
      <c r="I12" s="14"/>
      <c r="J12" s="14"/>
      <c r="K12" s="14"/>
      <c r="L12" s="14"/>
    </row>
    <row r="13" spans="1:19" ht="15" x14ac:dyDescent="0.25">
      <c r="A13" s="76" t="s">
        <v>221</v>
      </c>
      <c r="B13" s="14" t="str">
        <f t="shared" si="1"/>
        <v>1-010-01</v>
      </c>
      <c r="C13" s="65">
        <f t="shared" si="2"/>
        <v>2</v>
      </c>
      <c r="D13" s="61" t="str">
        <f>IFERROR(VLOOKUP(B13,Uvazky!B:D,3,0),"Nepritomne v zozname uvazkov")</f>
        <v>Chirurgické oddelenie</v>
      </c>
      <c r="E13" s="15">
        <f>SUMIF(Obraty_Vstup!F:F,Lozko!A13,Obraty_Vstup!G:G)</f>
        <v>256214.93315706862</v>
      </c>
      <c r="F13" s="15">
        <f>VLOOKUP(A13,Obraty_Vstup!F:H,3,0)</f>
        <v>9</v>
      </c>
      <c r="G13" s="14"/>
      <c r="H13" s="14"/>
      <c r="I13" s="14"/>
      <c r="J13" s="14"/>
      <c r="K13" s="14"/>
      <c r="L13" s="14"/>
    </row>
    <row r="14" spans="1:19" ht="15" x14ac:dyDescent="0.25">
      <c r="A14" s="76" t="s">
        <v>220</v>
      </c>
      <c r="B14" s="14" t="str">
        <f t="shared" si="1"/>
        <v>1-010-01</v>
      </c>
      <c r="C14" s="65">
        <f t="shared" si="2"/>
        <v>3</v>
      </c>
      <c r="D14" s="61" t="str">
        <f>IFERROR(VLOOKUP(B14,Uvazky!B:D,3,0),"Nepritomne v zozname uvazkov")</f>
        <v>Chirurgické oddelenie</v>
      </c>
      <c r="E14" s="15">
        <f>SUMIF(Obraty_Vstup!F:F,Lozko!A14,Obraty_Vstup!G:G)</f>
        <v>84893.336931786253</v>
      </c>
      <c r="F14" s="15">
        <f>VLOOKUP(A14,Obraty_Vstup!F:H,3,0)</f>
        <v>4</v>
      </c>
      <c r="G14" s="14"/>
      <c r="H14" s="14"/>
      <c r="I14" s="14"/>
      <c r="J14" s="14"/>
      <c r="K14" s="14"/>
      <c r="L14" s="14"/>
    </row>
    <row r="15" spans="1:19" ht="15" x14ac:dyDescent="0.25">
      <c r="A15" s="76" t="s">
        <v>222</v>
      </c>
      <c r="B15" s="14" t="str">
        <f t="shared" si="1"/>
        <v>1-013-01</v>
      </c>
      <c r="C15" s="65">
        <f t="shared" si="2"/>
        <v>1</v>
      </c>
      <c r="D15" s="61" t="str">
        <f>IFERROR(VLOOKUP(B15,Uvazky!B:D,3,0),"Nepritomne v zozname uvazkov")</f>
        <v>Odd.úrazovej chirurgie</v>
      </c>
      <c r="E15" s="15">
        <f>SUMIF(Obraty_Vstup!F:F,Lozko!A15,Obraty_Vstup!G:G)</f>
        <v>315553.69346192706</v>
      </c>
      <c r="F15" s="15">
        <f>VLOOKUP(A15,Obraty_Vstup!F:H,3,0)</f>
        <v>15</v>
      </c>
      <c r="G15" s="14"/>
      <c r="H15" s="14"/>
      <c r="I15" s="14"/>
      <c r="J15" s="14">
        <v>13</v>
      </c>
      <c r="K15" s="77">
        <f>J15-F15</f>
        <v>-2</v>
      </c>
      <c r="L15" s="14">
        <f>IF(K15&lt;=0,K15/F15*E15,-Q15)</f>
        <v>-42073.825794923607</v>
      </c>
      <c r="M15" s="65" t="str">
        <f>LEFT(N15,8)</f>
        <v>1-010-01</v>
      </c>
      <c r="N15" s="65" t="s">
        <v>201</v>
      </c>
      <c r="O15" s="65" t="str">
        <f>VLOOKUP(M15,Uvazky!B:D,3,0)</f>
        <v>Chirurgické oddelenie</v>
      </c>
      <c r="P15" s="65">
        <f>-K15</f>
        <v>2</v>
      </c>
      <c r="Q15" s="65">
        <f>IF(P15&lt;0,P15/(VLOOKUP(N15,Obraty_Vstup!F:H,3,0))*SUMIF(Obraty_Vstup!F:G,N15,Obraty_Vstup!G:G),-L15)</f>
        <v>42073.825794923607</v>
      </c>
      <c r="R15" s="65" t="s">
        <v>98</v>
      </c>
    </row>
    <row r="16" spans="1:19" ht="15" x14ac:dyDescent="0.25">
      <c r="A16" s="76" t="s">
        <v>224</v>
      </c>
      <c r="B16" s="14" t="str">
        <f t="shared" si="1"/>
        <v>1-013-01</v>
      </c>
      <c r="C16" s="65">
        <f t="shared" si="2"/>
        <v>2</v>
      </c>
      <c r="D16" s="61" t="str">
        <f>IFERROR(VLOOKUP(B16,Uvazky!B:D,3,0),"Nepritomne v zozname uvazkov")</f>
        <v>Odd.úrazovej chirurgie</v>
      </c>
      <c r="E16" s="15">
        <f>SUMIF(Obraty_Vstup!F:F,Lozko!A16,Obraty_Vstup!G:G)</f>
        <v>66138.370726796551</v>
      </c>
      <c r="F16" s="15">
        <f>VLOOKUP(A16,Obraty_Vstup!F:H,3,0)</f>
        <v>10</v>
      </c>
      <c r="G16" s="14"/>
      <c r="H16" s="14"/>
      <c r="I16" s="14"/>
      <c r="J16" s="14"/>
      <c r="K16" s="14"/>
      <c r="L16" s="14"/>
    </row>
    <row r="17" spans="1:12" ht="15" x14ac:dyDescent="0.25">
      <c r="A17" s="76" t="s">
        <v>223</v>
      </c>
      <c r="B17" s="14" t="str">
        <f t="shared" si="1"/>
        <v>1-013-01</v>
      </c>
      <c r="C17" s="65">
        <f t="shared" si="2"/>
        <v>3</v>
      </c>
      <c r="D17" s="61" t="str">
        <f>IFERROR(VLOOKUP(B17,Uvazky!B:D,3,0),"Nepritomne v zozname uvazkov")</f>
        <v>Odd.úrazovej chirurgie</v>
      </c>
      <c r="E17" s="15">
        <f>SUMIF(Obraty_Vstup!F:F,Lozko!A17,Obraty_Vstup!G:G)</f>
        <v>75045.575080052673</v>
      </c>
      <c r="F17" s="15">
        <f>VLOOKUP(A17,Obraty_Vstup!F:H,3,0)</f>
        <v>7</v>
      </c>
      <c r="G17" s="14"/>
      <c r="H17" s="14"/>
      <c r="I17" s="14"/>
      <c r="J17" s="14"/>
      <c r="K17" s="14"/>
      <c r="L17" s="14"/>
    </row>
    <row r="18" spans="1:12" ht="15" x14ac:dyDescent="0.25">
      <c r="B18" s="14"/>
      <c r="D18" s="61"/>
      <c r="E18" s="15"/>
      <c r="F18" s="15"/>
      <c r="G18" s="14"/>
      <c r="H18" s="14"/>
      <c r="I18" s="14"/>
      <c r="J18" s="14"/>
      <c r="K18" s="14"/>
      <c r="L18" s="14"/>
    </row>
    <row r="19" spans="1:12" ht="15" x14ac:dyDescent="0.25">
      <c r="B19" s="14"/>
      <c r="D19" s="61"/>
      <c r="E19" s="15"/>
      <c r="F19" s="15"/>
      <c r="G19" s="14"/>
      <c r="H19" s="14"/>
      <c r="I19" s="14"/>
      <c r="J19" s="14"/>
      <c r="K19" s="14"/>
      <c r="L19" s="14"/>
    </row>
    <row r="20" spans="1:12" ht="15" x14ac:dyDescent="0.25">
      <c r="B20" s="14"/>
      <c r="D20" s="61"/>
      <c r="E20" s="15"/>
      <c r="F20" s="15"/>
      <c r="G20" s="14"/>
      <c r="H20" s="14"/>
      <c r="I20" s="14"/>
      <c r="J20" s="14"/>
      <c r="K20" s="14"/>
      <c r="L20" s="14"/>
    </row>
    <row r="21" spans="1:12" ht="15" x14ac:dyDescent="0.25">
      <c r="B21" s="14"/>
      <c r="D21" s="61"/>
      <c r="E21" s="15"/>
      <c r="F21" s="15"/>
      <c r="G21" s="14"/>
      <c r="H21" s="14"/>
      <c r="I21" s="14"/>
      <c r="J21" s="14"/>
      <c r="K21" s="14"/>
      <c r="L21" s="14"/>
    </row>
    <row r="22" spans="1:12" ht="15" x14ac:dyDescent="0.25">
      <c r="B22" s="14"/>
      <c r="D22" s="61"/>
      <c r="E22" s="15"/>
      <c r="F22" s="15"/>
      <c r="G22" s="14"/>
      <c r="H22" s="14"/>
      <c r="I22" s="14"/>
      <c r="J22" s="14"/>
      <c r="K22" s="14"/>
      <c r="L22" s="14"/>
    </row>
    <row r="23" spans="1:12" ht="15" x14ac:dyDescent="0.25">
      <c r="B23" s="14"/>
      <c r="D23" s="61"/>
      <c r="E23" s="15"/>
      <c r="F23" s="15"/>
      <c r="G23" s="14"/>
      <c r="H23" s="14"/>
      <c r="I23" s="14"/>
      <c r="J23" s="14"/>
      <c r="K23" s="14"/>
      <c r="L23" s="14"/>
    </row>
    <row r="24" spans="1:12" ht="15" x14ac:dyDescent="0.25">
      <c r="B24" s="14"/>
      <c r="D24" s="61"/>
      <c r="E24" s="15"/>
      <c r="F24" s="15"/>
      <c r="G24" s="14"/>
      <c r="H24" s="14"/>
      <c r="I24" s="14"/>
      <c r="J24" s="14"/>
      <c r="K24" s="14"/>
      <c r="L24" s="14"/>
    </row>
    <row r="25" spans="1:12" ht="15" x14ac:dyDescent="0.25">
      <c r="B25" s="14"/>
      <c r="D25" s="61"/>
      <c r="E25" s="15"/>
      <c r="F25" s="15"/>
      <c r="G25" s="14"/>
      <c r="H25" s="14"/>
      <c r="I25" s="14"/>
      <c r="J25" s="14"/>
      <c r="K25" s="14"/>
      <c r="L25" s="14"/>
    </row>
    <row r="26" spans="1:12" ht="15" x14ac:dyDescent="0.25">
      <c r="B26" s="14"/>
      <c r="D26" s="61"/>
      <c r="E26" s="15"/>
      <c r="F26" s="15"/>
      <c r="G26" s="14"/>
      <c r="H26" s="14"/>
      <c r="I26" s="14"/>
      <c r="J26" s="14"/>
      <c r="K26" s="14"/>
      <c r="L26" s="14"/>
    </row>
    <row r="27" spans="1:12" ht="15" x14ac:dyDescent="0.25">
      <c r="B27" s="14"/>
      <c r="D27" s="61"/>
      <c r="E27" s="15"/>
      <c r="F27" s="15"/>
      <c r="G27" s="14"/>
      <c r="H27" s="14"/>
      <c r="I27" s="14"/>
      <c r="J27" s="14"/>
      <c r="K27" s="14"/>
      <c r="L27" s="14"/>
    </row>
    <row r="28" spans="1:12" ht="15" x14ac:dyDescent="0.25">
      <c r="B28" s="14"/>
      <c r="D28" s="61"/>
      <c r="E28" s="15"/>
      <c r="F28" s="15"/>
      <c r="G28" s="14"/>
      <c r="H28" s="14"/>
      <c r="I28" s="14"/>
      <c r="J28" s="14"/>
      <c r="K28" s="14"/>
      <c r="L28" s="14"/>
    </row>
    <row r="29" spans="1:12" ht="15" x14ac:dyDescent="0.25">
      <c r="B29" s="14"/>
      <c r="D29" s="61"/>
      <c r="E29" s="15"/>
      <c r="F29" s="15"/>
      <c r="G29" s="14"/>
      <c r="H29" s="14"/>
      <c r="I29" s="14"/>
      <c r="J29" s="14"/>
      <c r="K29" s="14"/>
      <c r="L29" s="14"/>
    </row>
    <row r="30" spans="1:12" ht="15" x14ac:dyDescent="0.25">
      <c r="B30" s="14"/>
      <c r="D30" s="61"/>
      <c r="E30" s="15"/>
      <c r="F30" s="15"/>
      <c r="G30" s="14"/>
      <c r="H30" s="14"/>
      <c r="I30" s="14"/>
      <c r="J30" s="14"/>
      <c r="K30" s="14"/>
      <c r="L30" s="14"/>
    </row>
    <row r="31" spans="1:12" ht="15" x14ac:dyDescent="0.25">
      <c r="B31" s="14"/>
      <c r="D31" s="61"/>
      <c r="E31" s="15"/>
      <c r="F31" s="15"/>
      <c r="G31" s="14"/>
      <c r="H31" s="14"/>
      <c r="I31" s="14"/>
      <c r="J31" s="14"/>
      <c r="K31" s="14"/>
      <c r="L31" s="14"/>
    </row>
    <row r="32" spans="1:12" ht="15" x14ac:dyDescent="0.25">
      <c r="B32" s="14"/>
      <c r="D32" s="61"/>
      <c r="E32" s="15"/>
      <c r="F32" s="15"/>
      <c r="G32" s="14"/>
      <c r="H32" s="14"/>
      <c r="I32" s="14"/>
      <c r="J32" s="14"/>
      <c r="K32" s="14"/>
      <c r="L32" s="14"/>
    </row>
    <row r="33" spans="2:12" ht="15" x14ac:dyDescent="0.25">
      <c r="B33" s="14"/>
      <c r="D33" s="61"/>
      <c r="E33" s="15"/>
      <c r="F33" s="15"/>
      <c r="G33" s="14"/>
      <c r="H33" s="14"/>
      <c r="I33" s="14"/>
      <c r="J33" s="14"/>
      <c r="K33" s="14"/>
      <c r="L33" s="14"/>
    </row>
    <row r="34" spans="2:12" ht="15" x14ac:dyDescent="0.25">
      <c r="B34" s="14"/>
      <c r="D34" s="61"/>
      <c r="E34" s="15"/>
      <c r="F34" s="15"/>
      <c r="G34" s="14"/>
      <c r="H34" s="14"/>
      <c r="I34" s="14"/>
      <c r="J34" s="14"/>
      <c r="K34" s="14"/>
      <c r="L34" s="14"/>
    </row>
    <row r="35" spans="2:12" ht="15" x14ac:dyDescent="0.25">
      <c r="B35" s="14"/>
      <c r="D35" s="61"/>
      <c r="E35" s="15"/>
      <c r="F35" s="15"/>
      <c r="G35" s="14"/>
      <c r="H35" s="14"/>
      <c r="I35" s="14"/>
      <c r="J35" s="14"/>
      <c r="K35" s="14"/>
      <c r="L35" s="14"/>
    </row>
    <row r="36" spans="2:12" ht="15" x14ac:dyDescent="0.25">
      <c r="B36" s="14"/>
      <c r="D36" s="61"/>
      <c r="E36" s="15"/>
      <c r="F36" s="15"/>
      <c r="G36" s="14"/>
      <c r="H36" s="14"/>
      <c r="I36" s="14"/>
      <c r="J36" s="14"/>
      <c r="K36" s="14"/>
      <c r="L36" s="14"/>
    </row>
    <row r="37" spans="2:12" ht="15" x14ac:dyDescent="0.25">
      <c r="B37" s="14"/>
      <c r="D37" s="61"/>
      <c r="E37" s="15"/>
      <c r="F37" s="15"/>
      <c r="G37" s="14"/>
      <c r="H37" s="14"/>
      <c r="I37" s="14"/>
      <c r="J37" s="14"/>
      <c r="K37" s="14"/>
      <c r="L37" s="14"/>
    </row>
    <row r="38" spans="2:12" ht="15" x14ac:dyDescent="0.25">
      <c r="B38" s="14"/>
      <c r="D38" s="61"/>
      <c r="E38" s="15"/>
      <c r="F38" s="15"/>
      <c r="G38" s="14"/>
      <c r="H38" s="14"/>
      <c r="I38" s="14"/>
      <c r="J38" s="14"/>
      <c r="K38" s="14"/>
      <c r="L38" s="14"/>
    </row>
    <row r="39" spans="2:12" ht="15" x14ac:dyDescent="0.25">
      <c r="B39" s="14"/>
      <c r="D39" s="61"/>
      <c r="E39" s="15"/>
      <c r="F39" s="15"/>
      <c r="G39" s="14"/>
      <c r="H39" s="14"/>
      <c r="I39" s="14"/>
      <c r="J39" s="14"/>
      <c r="K39" s="14"/>
      <c r="L39" s="14"/>
    </row>
    <row r="40" spans="2:12" ht="15" x14ac:dyDescent="0.25">
      <c r="B40" s="14"/>
      <c r="D40" s="61"/>
      <c r="E40" s="15"/>
      <c r="F40" s="15"/>
      <c r="G40" s="14"/>
      <c r="H40" s="14"/>
      <c r="I40" s="14"/>
      <c r="J40" s="14"/>
      <c r="K40" s="14"/>
      <c r="L40" s="14"/>
    </row>
    <row r="41" spans="2:12" ht="15" x14ac:dyDescent="0.25">
      <c r="B41" s="14"/>
      <c r="D41" s="61"/>
      <c r="E41" s="15"/>
      <c r="F41" s="15"/>
      <c r="G41" s="14"/>
      <c r="H41" s="14"/>
      <c r="I41" s="14"/>
      <c r="J41" s="14"/>
      <c r="K41" s="14"/>
      <c r="L41" s="14"/>
    </row>
    <row r="42" spans="2:12" ht="15" x14ac:dyDescent="0.25">
      <c r="B42" s="14"/>
      <c r="D42" s="61"/>
      <c r="E42" s="15"/>
      <c r="F42" s="15"/>
      <c r="G42" s="14"/>
      <c r="H42" s="14"/>
      <c r="I42" s="14"/>
      <c r="J42" s="14"/>
      <c r="K42" s="14"/>
      <c r="L42" s="14"/>
    </row>
    <row r="43" spans="2:12" ht="15" x14ac:dyDescent="0.25">
      <c r="B43" s="14"/>
      <c r="D43" s="61"/>
      <c r="E43" s="15"/>
      <c r="F43" s="15"/>
      <c r="G43" s="14"/>
      <c r="H43" s="14"/>
      <c r="I43" s="14"/>
      <c r="J43" s="14"/>
      <c r="K43" s="14"/>
      <c r="L43" s="14"/>
    </row>
    <row r="44" spans="2:12" ht="15" x14ac:dyDescent="0.25">
      <c r="B44" s="14"/>
      <c r="D44" s="61"/>
      <c r="E44" s="15"/>
      <c r="F44" s="15"/>
      <c r="G44" s="14"/>
      <c r="H44" s="14"/>
      <c r="I44" s="14"/>
      <c r="J44" s="14"/>
      <c r="K44" s="14"/>
      <c r="L44" s="14"/>
    </row>
    <row r="45" spans="2:12" ht="15" x14ac:dyDescent="0.25">
      <c r="B45" s="14"/>
      <c r="D45" s="61"/>
      <c r="E45" s="15"/>
      <c r="F45" s="15"/>
      <c r="G45" s="14"/>
      <c r="H45" s="14"/>
      <c r="I45" s="14"/>
      <c r="J45" s="14"/>
      <c r="K45" s="14"/>
      <c r="L45" s="14"/>
    </row>
    <row r="46" spans="2:12" ht="15" x14ac:dyDescent="0.25">
      <c r="B46" s="14"/>
      <c r="D46" s="61"/>
      <c r="E46" s="15"/>
      <c r="F46" s="15"/>
      <c r="G46" s="14"/>
      <c r="H46" s="14"/>
      <c r="I46" s="14"/>
      <c r="J46" s="14"/>
      <c r="K46" s="14"/>
      <c r="L46" s="14"/>
    </row>
    <row r="47" spans="2:12" ht="15" x14ac:dyDescent="0.25">
      <c r="B47" s="14"/>
      <c r="D47" s="61"/>
      <c r="E47" s="15"/>
      <c r="F47" s="15"/>
      <c r="G47" s="14"/>
      <c r="H47" s="14"/>
      <c r="I47" s="14"/>
      <c r="J47" s="14"/>
      <c r="K47" s="14"/>
      <c r="L47" s="14"/>
    </row>
    <row r="48" spans="2:12" ht="15" x14ac:dyDescent="0.25">
      <c r="B48" s="14"/>
      <c r="D48" s="61"/>
      <c r="E48" s="15"/>
      <c r="F48" s="15"/>
      <c r="G48" s="14"/>
      <c r="H48" s="14"/>
      <c r="I48" s="14"/>
      <c r="J48" s="14"/>
      <c r="K48" s="14"/>
      <c r="L48" s="14"/>
    </row>
    <row r="49" spans="2:12" ht="15" x14ac:dyDescent="0.25">
      <c r="B49" s="14"/>
      <c r="D49" s="61"/>
      <c r="E49" s="15"/>
      <c r="F49" s="15"/>
      <c r="G49" s="14"/>
      <c r="H49" s="14"/>
      <c r="I49" s="14"/>
      <c r="J49" s="14"/>
      <c r="K49" s="14"/>
      <c r="L49" s="14"/>
    </row>
    <row r="50" spans="2:12" ht="15" x14ac:dyDescent="0.25">
      <c r="B50" s="14"/>
      <c r="D50" s="61"/>
      <c r="E50" s="15"/>
      <c r="F50" s="15"/>
      <c r="G50" s="14"/>
      <c r="H50" s="14"/>
      <c r="I50" s="14"/>
      <c r="J50" s="14"/>
      <c r="K50" s="14"/>
      <c r="L50" s="14"/>
    </row>
    <row r="51" spans="2:12" ht="15" x14ac:dyDescent="0.25">
      <c r="B51" s="14"/>
      <c r="D51" s="61"/>
      <c r="E51" s="15"/>
      <c r="F51" s="15"/>
      <c r="G51" s="14"/>
      <c r="H51" s="14"/>
      <c r="I51" s="14"/>
      <c r="J51" s="14"/>
      <c r="K51" s="14"/>
      <c r="L51" s="14"/>
    </row>
    <row r="52" spans="2:12" ht="15" x14ac:dyDescent="0.25">
      <c r="B52" s="14"/>
      <c r="D52" s="61"/>
      <c r="E52" s="15"/>
      <c r="F52" s="15"/>
      <c r="G52" s="14"/>
      <c r="H52" s="14"/>
      <c r="I52" s="14"/>
      <c r="J52" s="14"/>
      <c r="K52" s="14"/>
      <c r="L52" s="14"/>
    </row>
    <row r="53" spans="2:12" ht="15" x14ac:dyDescent="0.25">
      <c r="B53" s="14"/>
      <c r="D53" s="61"/>
      <c r="E53" s="15"/>
      <c r="F53" s="15"/>
      <c r="G53" s="14"/>
      <c r="H53" s="14"/>
      <c r="I53" s="14"/>
      <c r="J53" s="14"/>
      <c r="K53" s="14"/>
      <c r="L53" s="14"/>
    </row>
    <row r="54" spans="2:12" ht="15" x14ac:dyDescent="0.25">
      <c r="B54" s="14"/>
      <c r="D54" s="61"/>
      <c r="E54" s="15"/>
      <c r="F54" s="15"/>
      <c r="G54" s="14"/>
      <c r="H54" s="14"/>
      <c r="I54" s="14"/>
      <c r="J54" s="14"/>
      <c r="K54" s="14"/>
      <c r="L54" s="14"/>
    </row>
    <row r="55" spans="2:12" ht="15" x14ac:dyDescent="0.25">
      <c r="B55" s="14"/>
      <c r="D55" s="61"/>
      <c r="E55" s="15"/>
      <c r="F55" s="15"/>
      <c r="G55" s="14"/>
      <c r="H55" s="14"/>
      <c r="I55" s="14"/>
      <c r="J55" s="14"/>
      <c r="K55" s="14"/>
      <c r="L55" s="14"/>
    </row>
    <row r="56" spans="2:12" ht="15" x14ac:dyDescent="0.25">
      <c r="B56" s="14"/>
      <c r="D56" s="61"/>
      <c r="E56" s="15"/>
      <c r="F56" s="15"/>
      <c r="G56" s="14"/>
      <c r="H56" s="14"/>
      <c r="I56" s="14"/>
      <c r="J56" s="14"/>
      <c r="K56" s="14"/>
      <c r="L56" s="14"/>
    </row>
    <row r="57" spans="2:12" ht="15" x14ac:dyDescent="0.25">
      <c r="B57" s="14"/>
      <c r="D57" s="61"/>
      <c r="E57" s="15"/>
      <c r="F57" s="15"/>
      <c r="G57" s="14"/>
      <c r="H57" s="14"/>
      <c r="I57" s="14"/>
      <c r="J57" s="14"/>
      <c r="K57" s="14"/>
      <c r="L57" s="14"/>
    </row>
    <row r="58" spans="2:12" ht="15" x14ac:dyDescent="0.25">
      <c r="B58" s="14"/>
      <c r="D58" s="61"/>
      <c r="E58" s="15"/>
      <c r="F58" s="15"/>
      <c r="G58" s="14"/>
      <c r="H58" s="14"/>
      <c r="I58" s="14"/>
      <c r="J58" s="14"/>
      <c r="K58" s="14"/>
      <c r="L58" s="14"/>
    </row>
    <row r="59" spans="2:12" ht="15" x14ac:dyDescent="0.25">
      <c r="B59" s="14"/>
      <c r="D59" s="61"/>
      <c r="E59" s="15"/>
      <c r="F59" s="15"/>
      <c r="G59" s="14"/>
      <c r="H59" s="14"/>
      <c r="I59" s="14"/>
      <c r="J59" s="14"/>
      <c r="K59" s="14"/>
      <c r="L59" s="14"/>
    </row>
    <row r="60" spans="2:12" ht="15" x14ac:dyDescent="0.25">
      <c r="B60" s="14"/>
      <c r="D60" s="61"/>
      <c r="E60" s="15"/>
      <c r="F60" s="15"/>
      <c r="G60" s="14"/>
      <c r="H60" s="14"/>
      <c r="I60" s="14"/>
      <c r="J60" s="14"/>
      <c r="K60" s="14"/>
      <c r="L60" s="14"/>
    </row>
    <row r="61" spans="2:12" ht="15" x14ac:dyDescent="0.25">
      <c r="B61" s="14"/>
      <c r="D61" s="61"/>
      <c r="E61" s="15"/>
      <c r="F61" s="15"/>
      <c r="G61" s="14"/>
      <c r="H61" s="14"/>
      <c r="I61" s="14"/>
      <c r="J61" s="14"/>
      <c r="K61" s="14"/>
      <c r="L61" s="14"/>
    </row>
    <row r="62" spans="2:12" ht="15" x14ac:dyDescent="0.25">
      <c r="B62" s="14"/>
      <c r="D62" s="61"/>
      <c r="E62" s="15"/>
      <c r="F62" s="15"/>
      <c r="G62" s="14"/>
      <c r="H62" s="14"/>
      <c r="I62" s="14"/>
      <c r="J62" s="14"/>
      <c r="K62" s="14"/>
      <c r="L62" s="14"/>
    </row>
    <row r="63" spans="2:12" ht="15" x14ac:dyDescent="0.25">
      <c r="B63" s="14"/>
      <c r="D63" s="61"/>
      <c r="E63" s="15"/>
      <c r="F63" s="15"/>
      <c r="G63" s="14"/>
      <c r="H63" s="14"/>
      <c r="I63" s="14"/>
      <c r="J63" s="14"/>
      <c r="K63" s="14"/>
      <c r="L63" s="14"/>
    </row>
    <row r="64" spans="2:12" ht="15" x14ac:dyDescent="0.25">
      <c r="B64" s="14"/>
      <c r="D64" s="61"/>
      <c r="E64" s="15"/>
      <c r="F64" s="15"/>
      <c r="G64" s="14"/>
      <c r="H64" s="14"/>
      <c r="I64" s="14"/>
      <c r="J64" s="14"/>
      <c r="K64" s="14"/>
      <c r="L64" s="14"/>
    </row>
    <row r="65" spans="2:12" ht="15" x14ac:dyDescent="0.25">
      <c r="B65" s="14"/>
      <c r="D65" s="61"/>
      <c r="E65" s="15"/>
      <c r="F65" s="15"/>
      <c r="G65" s="14"/>
      <c r="H65" s="14"/>
      <c r="I65" s="14"/>
      <c r="J65" s="14"/>
      <c r="K65" s="14"/>
      <c r="L65" s="14"/>
    </row>
    <row r="66" spans="2:12" ht="15" x14ac:dyDescent="0.25">
      <c r="B66" s="14"/>
      <c r="D66" s="61"/>
      <c r="E66" s="15"/>
      <c r="F66" s="15"/>
      <c r="G66" s="14"/>
      <c r="H66" s="14"/>
      <c r="I66" s="14"/>
      <c r="J66" s="14"/>
      <c r="K66" s="14"/>
      <c r="L66" s="14"/>
    </row>
    <row r="67" spans="2:12" ht="15" x14ac:dyDescent="0.25">
      <c r="B67" s="14"/>
      <c r="D67" s="61"/>
      <c r="E67" s="15"/>
      <c r="F67" s="15"/>
      <c r="G67" s="14"/>
      <c r="H67" s="14"/>
      <c r="I67" s="14"/>
      <c r="J67" s="14"/>
      <c r="K67" s="14"/>
      <c r="L67" s="14"/>
    </row>
    <row r="68" spans="2:12" ht="15" x14ac:dyDescent="0.25">
      <c r="B68" s="14"/>
      <c r="D68" s="61"/>
      <c r="E68" s="15"/>
      <c r="F68" s="15"/>
      <c r="G68" s="14"/>
      <c r="H68" s="14"/>
      <c r="I68" s="14"/>
      <c r="J68" s="14"/>
      <c r="K68" s="14"/>
      <c r="L68" s="14"/>
    </row>
    <row r="69" spans="2:12" ht="15" x14ac:dyDescent="0.25">
      <c r="B69" s="14"/>
      <c r="D69" s="61"/>
      <c r="E69" s="15"/>
      <c r="F69" s="15"/>
      <c r="G69" s="14"/>
      <c r="H69" s="14"/>
      <c r="I69" s="14"/>
      <c r="J69" s="14"/>
      <c r="K69" s="14"/>
      <c r="L69" s="14"/>
    </row>
    <row r="70" spans="2:12" ht="15" x14ac:dyDescent="0.25">
      <c r="B70" s="14"/>
      <c r="D70" s="61"/>
      <c r="E70" s="15"/>
      <c r="F70" s="15"/>
      <c r="G70" s="14"/>
      <c r="H70" s="14"/>
      <c r="I70" s="14"/>
      <c r="J70" s="14"/>
      <c r="K70" s="14"/>
      <c r="L70" s="14"/>
    </row>
    <row r="71" spans="2:12" ht="15" x14ac:dyDescent="0.25">
      <c r="B71" s="14"/>
      <c r="D71" s="61"/>
      <c r="E71" s="15"/>
      <c r="F71" s="15"/>
      <c r="G71" s="14"/>
      <c r="H71" s="14"/>
      <c r="I71" s="14"/>
      <c r="J71" s="14"/>
      <c r="K71" s="14"/>
      <c r="L71" s="14"/>
    </row>
    <row r="72" spans="2:12" ht="15" x14ac:dyDescent="0.25">
      <c r="B72" s="14"/>
      <c r="D72" s="61"/>
      <c r="E72" s="15"/>
      <c r="F72" s="15"/>
      <c r="G72" s="14"/>
      <c r="H72" s="14"/>
      <c r="I72" s="14"/>
      <c r="J72" s="14"/>
      <c r="K72" s="14"/>
      <c r="L72" s="14"/>
    </row>
    <row r="73" spans="2:12" ht="15" x14ac:dyDescent="0.25">
      <c r="B73" s="14"/>
      <c r="D73" s="61"/>
      <c r="E73" s="15"/>
      <c r="F73" s="15"/>
      <c r="G73" s="14"/>
      <c r="H73" s="14"/>
      <c r="I73" s="14"/>
      <c r="J73" s="14"/>
      <c r="K73" s="14"/>
      <c r="L73" s="14"/>
    </row>
    <row r="74" spans="2:12" ht="15" x14ac:dyDescent="0.25">
      <c r="B74" s="14"/>
      <c r="D74" s="61"/>
      <c r="E74" s="15"/>
      <c r="F74" s="15"/>
      <c r="G74" s="14"/>
      <c r="H74" s="14"/>
      <c r="I74" s="14"/>
      <c r="J74" s="14"/>
      <c r="K74" s="14"/>
      <c r="L74" s="14"/>
    </row>
    <row r="75" spans="2:12" ht="15" x14ac:dyDescent="0.25">
      <c r="B75" s="14"/>
      <c r="D75" s="61"/>
      <c r="E75" s="15"/>
      <c r="F75" s="15"/>
      <c r="G75" s="14"/>
      <c r="H75" s="14"/>
      <c r="I75" s="14"/>
      <c r="J75" s="14"/>
      <c r="K75" s="14"/>
      <c r="L75" s="14"/>
    </row>
    <row r="76" spans="2:12" ht="15" x14ac:dyDescent="0.25">
      <c r="B76" s="14"/>
      <c r="D76" s="61"/>
      <c r="E76" s="15"/>
      <c r="F76" s="15"/>
      <c r="G76" s="14"/>
      <c r="H76" s="14"/>
      <c r="I76" s="14"/>
      <c r="J76" s="14"/>
      <c r="K76" s="14"/>
      <c r="L76" s="14"/>
    </row>
    <row r="77" spans="2:12" ht="15" x14ac:dyDescent="0.25">
      <c r="B77" s="14"/>
      <c r="D77" s="61"/>
      <c r="E77" s="15"/>
      <c r="F77" s="15"/>
      <c r="G77" s="14"/>
      <c r="H77" s="14"/>
      <c r="I77" s="14"/>
      <c r="J77" s="14"/>
      <c r="K77" s="14"/>
      <c r="L77" s="14"/>
    </row>
    <row r="78" spans="2:12" ht="15" x14ac:dyDescent="0.25">
      <c r="B78" s="14"/>
      <c r="D78" s="61"/>
      <c r="E78" s="15"/>
      <c r="F78" s="15"/>
      <c r="G78" s="14"/>
      <c r="H78" s="14"/>
      <c r="I78" s="14"/>
      <c r="J78" s="14"/>
      <c r="K78" s="14"/>
      <c r="L78" s="14"/>
    </row>
    <row r="79" spans="2:12" ht="15" x14ac:dyDescent="0.25">
      <c r="B79" s="14"/>
      <c r="D79" s="61"/>
      <c r="E79" s="15"/>
      <c r="F79" s="15"/>
      <c r="G79" s="14"/>
      <c r="H79" s="14"/>
      <c r="I79" s="14"/>
      <c r="J79" s="14"/>
      <c r="K79" s="14"/>
      <c r="L79" s="14"/>
    </row>
    <row r="80" spans="2:12" ht="15" x14ac:dyDescent="0.25">
      <c r="B80" s="14"/>
      <c r="D80" s="61"/>
      <c r="E80" s="15"/>
      <c r="F80" s="15"/>
      <c r="G80" s="14"/>
      <c r="H80" s="14"/>
      <c r="I80" s="14"/>
      <c r="J80" s="14"/>
      <c r="K80" s="14"/>
      <c r="L80" s="14"/>
    </row>
    <row r="81" spans="2:12" ht="15" x14ac:dyDescent="0.25">
      <c r="B81" s="14"/>
      <c r="D81" s="61"/>
      <c r="E81" s="15"/>
      <c r="F81" s="15"/>
      <c r="G81" s="14"/>
      <c r="H81" s="14"/>
      <c r="I81" s="14"/>
      <c r="J81" s="14"/>
      <c r="K81" s="14"/>
      <c r="L81" s="14"/>
    </row>
    <row r="82" spans="2:12" ht="15" x14ac:dyDescent="0.25">
      <c r="B82" s="14"/>
      <c r="D82" s="61"/>
      <c r="E82" s="15"/>
      <c r="F82" s="15"/>
      <c r="G82" s="14"/>
      <c r="H82" s="14"/>
      <c r="I82" s="14"/>
      <c r="J82" s="14"/>
      <c r="K82" s="14"/>
      <c r="L82" s="14"/>
    </row>
    <row r="83" spans="2:12" ht="15" x14ac:dyDescent="0.25">
      <c r="B83" s="14"/>
      <c r="D83" s="61"/>
      <c r="E83" s="15"/>
      <c r="F83" s="15"/>
      <c r="G83" s="14"/>
      <c r="H83" s="14"/>
      <c r="I83" s="14"/>
      <c r="J83" s="14"/>
      <c r="K83" s="14"/>
      <c r="L83" s="14"/>
    </row>
    <row r="84" spans="2:12" ht="15" x14ac:dyDescent="0.25">
      <c r="B84" s="14"/>
      <c r="D84" s="61"/>
      <c r="E84" s="15"/>
      <c r="F84" s="15"/>
      <c r="G84" s="14"/>
      <c r="H84" s="14"/>
      <c r="I84" s="14"/>
      <c r="J84" s="14"/>
      <c r="K84" s="14"/>
      <c r="L84" s="14"/>
    </row>
    <row r="85" spans="2:12" ht="15" x14ac:dyDescent="0.25">
      <c r="B85" s="14"/>
      <c r="D85" s="61"/>
      <c r="E85" s="15"/>
      <c r="F85" s="15"/>
      <c r="G85" s="14"/>
      <c r="H85" s="14"/>
      <c r="I85" s="14"/>
      <c r="J85" s="14"/>
      <c r="K85" s="14"/>
      <c r="L85" s="14"/>
    </row>
    <row r="86" spans="2:12" ht="15" x14ac:dyDescent="0.25">
      <c r="B86" s="14"/>
      <c r="D86" s="61"/>
      <c r="E86" s="15"/>
      <c r="F86" s="15"/>
      <c r="G86" s="14"/>
      <c r="H86" s="14"/>
      <c r="I86" s="14"/>
      <c r="J86" s="14"/>
      <c r="K86" s="14"/>
      <c r="L86" s="14"/>
    </row>
    <row r="87" spans="2:12" ht="15" x14ac:dyDescent="0.25">
      <c r="B87" s="14"/>
      <c r="D87" s="61"/>
      <c r="E87" s="15"/>
      <c r="F87" s="15"/>
      <c r="G87" s="14"/>
      <c r="H87" s="14"/>
      <c r="I87" s="14"/>
      <c r="J87" s="14"/>
      <c r="K87" s="14"/>
      <c r="L87" s="14"/>
    </row>
    <row r="88" spans="2:12" ht="15" x14ac:dyDescent="0.25">
      <c r="B88" s="14"/>
      <c r="D88" s="61"/>
      <c r="E88" s="15"/>
      <c r="F88" s="15"/>
      <c r="G88" s="14"/>
      <c r="H88" s="14"/>
      <c r="I88" s="14"/>
      <c r="J88" s="14"/>
      <c r="K88" s="14"/>
      <c r="L88" s="14"/>
    </row>
    <row r="89" spans="2:12" ht="15" x14ac:dyDescent="0.25">
      <c r="B89" s="14"/>
      <c r="D89" s="61"/>
      <c r="E89" s="15"/>
      <c r="F89" s="15"/>
      <c r="G89" s="14"/>
      <c r="H89" s="14"/>
      <c r="I89" s="14"/>
      <c r="J89" s="14"/>
      <c r="K89" s="14"/>
      <c r="L89" s="14"/>
    </row>
    <row r="90" spans="2:12" ht="15" x14ac:dyDescent="0.25">
      <c r="B90" s="14"/>
      <c r="D90" s="61"/>
      <c r="E90" s="15"/>
      <c r="F90" s="15"/>
      <c r="G90" s="14"/>
      <c r="H90" s="14"/>
      <c r="I90" s="14"/>
      <c r="J90" s="14"/>
      <c r="K90" s="14"/>
      <c r="L90" s="14"/>
    </row>
    <row r="91" spans="2:12" ht="15" x14ac:dyDescent="0.25">
      <c r="B91" s="14"/>
      <c r="D91" s="61"/>
      <c r="E91" s="15"/>
      <c r="F91" s="15"/>
      <c r="G91" s="14"/>
      <c r="H91" s="14"/>
      <c r="I91" s="14"/>
      <c r="J91" s="14"/>
      <c r="K91" s="14"/>
      <c r="L91" s="14"/>
    </row>
    <row r="92" spans="2:12" ht="15" x14ac:dyDescent="0.25">
      <c r="B92" s="14"/>
      <c r="D92" s="61"/>
      <c r="E92" s="15"/>
      <c r="F92" s="15"/>
      <c r="G92" s="14"/>
      <c r="H92" s="14"/>
      <c r="I92" s="14"/>
      <c r="J92" s="14"/>
      <c r="K92" s="14"/>
      <c r="L92" s="14"/>
    </row>
    <row r="93" spans="2:12" ht="15" x14ac:dyDescent="0.25">
      <c r="B93" s="14"/>
      <c r="D93" s="61"/>
      <c r="E93" s="15"/>
      <c r="F93" s="15"/>
      <c r="G93" s="14"/>
      <c r="H93" s="14"/>
      <c r="I93" s="14"/>
      <c r="J93" s="14"/>
      <c r="K93" s="14"/>
      <c r="L93" s="14"/>
    </row>
    <row r="94" spans="2:12" ht="15" x14ac:dyDescent="0.25">
      <c r="B94" s="14"/>
      <c r="D94" s="61"/>
      <c r="E94" s="15"/>
      <c r="F94" s="15"/>
      <c r="G94" s="14"/>
      <c r="H94" s="14"/>
      <c r="I94" s="14"/>
      <c r="J94" s="14"/>
      <c r="K94" s="14"/>
      <c r="L94" s="14"/>
    </row>
    <row r="95" spans="2:12" ht="15" x14ac:dyDescent="0.25">
      <c r="B95" s="14"/>
      <c r="D95" s="61"/>
      <c r="E95" s="15"/>
      <c r="F95" s="15"/>
      <c r="G95" s="14"/>
      <c r="H95" s="14"/>
      <c r="I95" s="14"/>
      <c r="J95" s="14"/>
      <c r="K95" s="14"/>
      <c r="L95" s="14"/>
    </row>
    <row r="96" spans="2:12" ht="15" x14ac:dyDescent="0.25">
      <c r="B96" s="14"/>
      <c r="D96" s="61"/>
      <c r="E96" s="15"/>
      <c r="F96" s="15"/>
      <c r="G96" s="14"/>
      <c r="H96" s="14"/>
      <c r="I96" s="14"/>
      <c r="J96" s="14"/>
      <c r="K96" s="14"/>
      <c r="L96" s="14"/>
    </row>
    <row r="97" spans="2:12" ht="15" x14ac:dyDescent="0.25">
      <c r="B97" s="14"/>
      <c r="D97" s="61"/>
      <c r="E97" s="15"/>
      <c r="F97" s="15"/>
      <c r="G97" s="14"/>
      <c r="H97" s="14"/>
      <c r="I97" s="14"/>
      <c r="J97" s="14"/>
      <c r="K97" s="14"/>
      <c r="L97" s="14"/>
    </row>
    <row r="98" spans="2:12" ht="15" x14ac:dyDescent="0.25">
      <c r="B98" s="14"/>
      <c r="D98" s="61"/>
      <c r="E98" s="15"/>
      <c r="F98" s="15"/>
      <c r="G98" s="14"/>
      <c r="H98" s="14"/>
      <c r="I98" s="14"/>
      <c r="J98" s="14"/>
      <c r="K98" s="14"/>
      <c r="L98" s="14"/>
    </row>
    <row r="99" spans="2:12" ht="15" x14ac:dyDescent="0.25">
      <c r="B99" s="14"/>
      <c r="D99" s="61"/>
      <c r="E99" s="15"/>
      <c r="F99" s="15"/>
      <c r="G99" s="14"/>
      <c r="H99" s="14"/>
      <c r="I99" s="14"/>
      <c r="J99" s="14"/>
      <c r="K99" s="14"/>
      <c r="L99" s="14"/>
    </row>
    <row r="100" spans="2:12" ht="15" x14ac:dyDescent="0.25">
      <c r="B100" s="14"/>
      <c r="D100" s="61"/>
      <c r="E100" s="15"/>
      <c r="F100" s="15"/>
      <c r="G100" s="14"/>
      <c r="H100" s="14"/>
      <c r="I100" s="14"/>
      <c r="J100" s="14"/>
      <c r="K100" s="14"/>
      <c r="L100" s="14"/>
    </row>
    <row r="101" spans="2:12" ht="15" x14ac:dyDescent="0.25">
      <c r="B101" s="14"/>
      <c r="D101" s="61"/>
      <c r="E101" s="15"/>
      <c r="F101" s="15"/>
      <c r="G101" s="14"/>
      <c r="H101" s="14"/>
      <c r="I101" s="14"/>
      <c r="J101" s="14"/>
      <c r="K101" s="14"/>
      <c r="L101" s="14"/>
    </row>
    <row r="102" spans="2:12" ht="15" x14ac:dyDescent="0.25">
      <c r="B102" s="14"/>
      <c r="D102" s="61"/>
      <c r="E102" s="15"/>
      <c r="F102" s="15"/>
      <c r="G102" s="14"/>
      <c r="H102" s="14"/>
      <c r="I102" s="14"/>
      <c r="J102" s="14"/>
      <c r="K102" s="14"/>
      <c r="L102" s="14"/>
    </row>
    <row r="103" spans="2:12" ht="15" x14ac:dyDescent="0.25">
      <c r="B103" s="14"/>
      <c r="D103" s="61"/>
      <c r="E103" s="15"/>
      <c r="F103" s="15"/>
      <c r="G103" s="14"/>
      <c r="H103" s="14"/>
      <c r="I103" s="14"/>
      <c r="J103" s="14"/>
      <c r="K103" s="14"/>
      <c r="L103" s="14"/>
    </row>
    <row r="104" spans="2:12" ht="15" x14ac:dyDescent="0.25">
      <c r="B104" s="14"/>
      <c r="D104" s="61"/>
      <c r="E104" s="15"/>
      <c r="F104" s="15"/>
      <c r="G104" s="14"/>
      <c r="H104" s="14"/>
      <c r="I104" s="14"/>
      <c r="J104" s="14"/>
      <c r="K104" s="14"/>
      <c r="L104" s="14"/>
    </row>
    <row r="105" spans="2:12" ht="15" x14ac:dyDescent="0.25">
      <c r="B105" s="14"/>
      <c r="D105" s="61"/>
      <c r="E105" s="15"/>
      <c r="F105" s="15"/>
      <c r="G105" s="14"/>
      <c r="H105" s="14"/>
      <c r="I105" s="14"/>
      <c r="J105" s="14"/>
      <c r="K105" s="14"/>
      <c r="L105" s="14"/>
    </row>
    <row r="106" spans="2:12" ht="15" x14ac:dyDescent="0.25">
      <c r="B106" s="14"/>
      <c r="D106" s="61"/>
      <c r="E106" s="15"/>
      <c r="F106" s="15"/>
      <c r="G106" s="14"/>
      <c r="H106" s="14"/>
      <c r="I106" s="14"/>
      <c r="J106" s="14"/>
      <c r="K106" s="14"/>
      <c r="L106" s="14"/>
    </row>
    <row r="107" spans="2:12" ht="15" x14ac:dyDescent="0.25">
      <c r="B107" s="14"/>
      <c r="D107" s="61"/>
      <c r="E107" s="15"/>
      <c r="F107" s="15"/>
      <c r="G107" s="14"/>
      <c r="H107" s="14"/>
      <c r="I107" s="14"/>
      <c r="J107" s="14"/>
      <c r="K107" s="14"/>
      <c r="L107" s="14"/>
    </row>
    <row r="108" spans="2:12" ht="15" x14ac:dyDescent="0.25">
      <c r="B108" s="14"/>
      <c r="D108" s="61"/>
      <c r="E108" s="15"/>
      <c r="F108" s="15"/>
      <c r="G108" s="14"/>
      <c r="H108" s="14"/>
      <c r="I108" s="14"/>
      <c r="J108" s="14"/>
      <c r="K108" s="14"/>
      <c r="L108" s="14"/>
    </row>
    <row r="109" spans="2:12" ht="15" x14ac:dyDescent="0.25">
      <c r="B109" s="14"/>
      <c r="D109" s="61"/>
      <c r="E109" s="15"/>
      <c r="F109" s="15"/>
      <c r="G109" s="14"/>
      <c r="H109" s="14"/>
      <c r="I109" s="14"/>
      <c r="J109" s="14"/>
      <c r="K109" s="14"/>
      <c r="L109" s="14"/>
    </row>
    <row r="110" spans="2:12" ht="15" x14ac:dyDescent="0.25">
      <c r="B110" s="14"/>
      <c r="D110" s="61"/>
      <c r="E110" s="15"/>
      <c r="F110" s="15"/>
      <c r="G110" s="14"/>
      <c r="H110" s="14"/>
      <c r="I110" s="14"/>
      <c r="J110" s="14"/>
      <c r="K110" s="14"/>
      <c r="L110" s="14"/>
    </row>
    <row r="111" spans="2:12" ht="15" x14ac:dyDescent="0.25">
      <c r="B111" s="14"/>
      <c r="D111" s="61"/>
      <c r="E111" s="15"/>
      <c r="F111" s="15"/>
      <c r="G111" s="14"/>
      <c r="H111" s="14"/>
      <c r="I111" s="14"/>
      <c r="J111" s="14"/>
      <c r="K111" s="14"/>
      <c r="L111" s="14"/>
    </row>
    <row r="112" spans="2:12" ht="15" x14ac:dyDescent="0.25">
      <c r="B112" s="14"/>
      <c r="D112" s="61"/>
      <c r="E112" s="15"/>
      <c r="F112" s="15"/>
      <c r="G112" s="14"/>
      <c r="H112" s="14"/>
      <c r="I112" s="14"/>
      <c r="J112" s="14"/>
      <c r="K112" s="14"/>
      <c r="L112" s="14"/>
    </row>
    <row r="113" spans="2:12" ht="15" x14ac:dyDescent="0.25">
      <c r="B113" s="14"/>
      <c r="D113" s="61"/>
      <c r="E113" s="15"/>
      <c r="F113" s="15"/>
      <c r="G113" s="14"/>
      <c r="H113" s="14"/>
      <c r="I113" s="14"/>
      <c r="J113" s="14"/>
      <c r="K113" s="14"/>
      <c r="L113" s="14"/>
    </row>
    <row r="114" spans="2:12" ht="15" x14ac:dyDescent="0.25">
      <c r="B114" s="14"/>
      <c r="D114" s="61"/>
      <c r="E114" s="15"/>
      <c r="F114" s="15"/>
      <c r="G114" s="14"/>
      <c r="H114" s="14"/>
      <c r="I114" s="14"/>
      <c r="J114" s="14"/>
      <c r="K114" s="14"/>
      <c r="L114" s="14"/>
    </row>
    <row r="115" spans="2:12" ht="15" x14ac:dyDescent="0.25">
      <c r="B115" s="14"/>
      <c r="D115" s="61"/>
      <c r="E115" s="15"/>
      <c r="F115" s="15"/>
      <c r="G115" s="14"/>
      <c r="H115" s="14"/>
      <c r="I115" s="14"/>
      <c r="J115" s="14"/>
      <c r="K115" s="14"/>
      <c r="L115" s="14"/>
    </row>
    <row r="116" spans="2:12" ht="15" x14ac:dyDescent="0.25">
      <c r="B116" s="14"/>
      <c r="D116" s="61"/>
      <c r="E116" s="15"/>
      <c r="F116" s="15"/>
      <c r="G116" s="14"/>
      <c r="H116" s="14"/>
      <c r="I116" s="14"/>
      <c r="J116" s="14"/>
      <c r="K116" s="14"/>
      <c r="L116" s="14"/>
    </row>
    <row r="117" spans="2:12" ht="15" x14ac:dyDescent="0.25">
      <c r="B117" s="14"/>
      <c r="D117" s="61"/>
      <c r="E117" s="15"/>
      <c r="F117" s="15"/>
      <c r="G117" s="14"/>
      <c r="H117" s="14"/>
      <c r="I117" s="14"/>
      <c r="J117" s="14"/>
      <c r="K117" s="14"/>
      <c r="L117" s="14"/>
    </row>
    <row r="118" spans="2:12" ht="15" x14ac:dyDescent="0.25">
      <c r="B118" s="14"/>
      <c r="D118" s="61"/>
      <c r="E118" s="15"/>
      <c r="F118" s="15"/>
      <c r="G118" s="14"/>
      <c r="H118" s="14"/>
      <c r="I118" s="14"/>
      <c r="J118" s="14"/>
      <c r="K118" s="14"/>
      <c r="L118" s="14"/>
    </row>
    <row r="119" spans="2:12" ht="15" x14ac:dyDescent="0.25">
      <c r="B119" s="14"/>
      <c r="D119" s="61"/>
      <c r="E119" s="15"/>
      <c r="F119" s="15"/>
      <c r="G119" s="14"/>
      <c r="H119" s="14"/>
      <c r="I119" s="14"/>
      <c r="J119" s="14"/>
      <c r="K119" s="14"/>
      <c r="L119" s="14"/>
    </row>
    <row r="120" spans="2:12" ht="15" x14ac:dyDescent="0.25">
      <c r="B120" s="14"/>
      <c r="D120" s="61"/>
      <c r="E120" s="15"/>
      <c r="F120" s="15"/>
      <c r="G120" s="14"/>
      <c r="H120" s="14"/>
      <c r="I120" s="14"/>
      <c r="J120" s="14"/>
      <c r="K120" s="14"/>
      <c r="L120" s="14"/>
    </row>
    <row r="121" spans="2:12" ht="15" x14ac:dyDescent="0.25">
      <c r="B121" s="14"/>
      <c r="D121" s="61"/>
      <c r="E121" s="15"/>
      <c r="F121" s="15"/>
      <c r="G121" s="14"/>
      <c r="H121" s="14"/>
      <c r="I121" s="14"/>
      <c r="J121" s="14"/>
      <c r="K121" s="14"/>
      <c r="L121" s="14"/>
    </row>
    <row r="122" spans="2:12" ht="15" x14ac:dyDescent="0.25">
      <c r="B122" s="14"/>
      <c r="D122" s="61"/>
      <c r="E122" s="15"/>
      <c r="F122" s="15"/>
      <c r="G122" s="14"/>
      <c r="H122" s="14"/>
      <c r="I122" s="14"/>
      <c r="J122" s="14"/>
      <c r="K122" s="14"/>
      <c r="L122" s="14"/>
    </row>
    <row r="123" spans="2:12" ht="15" x14ac:dyDescent="0.25">
      <c r="B123" s="14"/>
      <c r="D123" s="61"/>
      <c r="E123" s="15"/>
      <c r="F123" s="15"/>
      <c r="G123" s="14"/>
      <c r="H123" s="14"/>
      <c r="I123" s="14"/>
      <c r="J123" s="14"/>
      <c r="K123" s="14"/>
      <c r="L123" s="14"/>
    </row>
    <row r="124" spans="2:12" ht="15" x14ac:dyDescent="0.25">
      <c r="B124" s="14"/>
      <c r="D124" s="61"/>
      <c r="E124" s="15"/>
      <c r="F124" s="15"/>
      <c r="G124" s="14"/>
      <c r="H124" s="14"/>
      <c r="I124" s="14"/>
      <c r="J124" s="14"/>
      <c r="K124" s="14"/>
      <c r="L124" s="14"/>
    </row>
    <row r="125" spans="2:12" ht="15" x14ac:dyDescent="0.25">
      <c r="B125" s="14"/>
      <c r="D125" s="61"/>
      <c r="E125" s="15"/>
      <c r="F125" s="15"/>
      <c r="G125" s="14"/>
      <c r="H125" s="14"/>
      <c r="I125" s="14"/>
      <c r="J125" s="14"/>
      <c r="K125" s="14"/>
      <c r="L125" s="14"/>
    </row>
    <row r="126" spans="2:12" ht="15" x14ac:dyDescent="0.25">
      <c r="B126" s="14"/>
      <c r="D126" s="61"/>
      <c r="E126" s="15"/>
      <c r="F126" s="15"/>
      <c r="G126" s="14"/>
      <c r="H126" s="14"/>
      <c r="I126" s="14"/>
      <c r="J126" s="14"/>
      <c r="K126" s="14"/>
      <c r="L126" s="14"/>
    </row>
    <row r="127" spans="2:12" ht="15" x14ac:dyDescent="0.25">
      <c r="B127" s="14"/>
      <c r="D127" s="61"/>
      <c r="E127" s="15"/>
      <c r="F127" s="15"/>
      <c r="G127" s="14"/>
      <c r="H127" s="14"/>
      <c r="I127" s="14"/>
      <c r="J127" s="14"/>
      <c r="K127" s="14"/>
      <c r="L127" s="14"/>
    </row>
    <row r="128" spans="2:12" ht="15" x14ac:dyDescent="0.25">
      <c r="B128" s="14"/>
      <c r="D128" s="61"/>
      <c r="E128" s="15"/>
      <c r="F128" s="15"/>
      <c r="G128" s="14"/>
      <c r="H128" s="14"/>
      <c r="I128" s="14"/>
      <c r="J128" s="14"/>
      <c r="K128" s="14"/>
      <c r="L128" s="14"/>
    </row>
    <row r="129" spans="2:12" ht="15" x14ac:dyDescent="0.25">
      <c r="B129" s="14"/>
      <c r="D129" s="61"/>
      <c r="E129" s="15"/>
      <c r="F129" s="15"/>
      <c r="G129" s="14"/>
      <c r="H129" s="14"/>
      <c r="I129" s="14"/>
      <c r="J129" s="14"/>
      <c r="K129" s="14"/>
      <c r="L129" s="14"/>
    </row>
    <row r="130" spans="2:12" ht="15" x14ac:dyDescent="0.25">
      <c r="B130" s="14"/>
      <c r="D130" s="61"/>
      <c r="E130" s="15"/>
      <c r="F130" s="15"/>
      <c r="G130" s="14"/>
      <c r="H130" s="14"/>
      <c r="I130" s="14"/>
      <c r="J130" s="14"/>
      <c r="K130" s="14"/>
      <c r="L130" s="14"/>
    </row>
    <row r="131" spans="2:12" ht="15" x14ac:dyDescent="0.25">
      <c r="B131" s="14"/>
      <c r="D131" s="61"/>
      <c r="E131" s="15"/>
      <c r="F131" s="15"/>
      <c r="G131" s="14"/>
      <c r="H131" s="14"/>
      <c r="I131" s="14"/>
      <c r="J131" s="14"/>
      <c r="K131" s="14"/>
      <c r="L131" s="14"/>
    </row>
    <row r="132" spans="2:12" ht="15" x14ac:dyDescent="0.25">
      <c r="B132" s="14"/>
      <c r="D132" s="61"/>
      <c r="E132" s="15"/>
      <c r="F132" s="15"/>
      <c r="G132" s="14"/>
      <c r="H132" s="14"/>
      <c r="I132" s="14"/>
      <c r="J132" s="14"/>
      <c r="K132" s="14"/>
      <c r="L132" s="14"/>
    </row>
    <row r="133" spans="2:12" ht="15" x14ac:dyDescent="0.25">
      <c r="B133" s="14"/>
      <c r="D133" s="61"/>
      <c r="E133" s="15"/>
      <c r="F133" s="15"/>
      <c r="G133" s="14"/>
      <c r="H133" s="14"/>
      <c r="I133" s="14"/>
      <c r="J133" s="14"/>
      <c r="K133" s="14"/>
      <c r="L133" s="14"/>
    </row>
    <row r="134" spans="2:12" ht="15" x14ac:dyDescent="0.25">
      <c r="B134" s="14"/>
      <c r="D134" s="61"/>
      <c r="E134" s="15"/>
      <c r="F134" s="15"/>
      <c r="G134" s="14"/>
      <c r="H134" s="14"/>
      <c r="I134" s="14"/>
      <c r="J134" s="14"/>
      <c r="K134" s="14"/>
      <c r="L134" s="14"/>
    </row>
    <row r="135" spans="2:12" ht="15" x14ac:dyDescent="0.25">
      <c r="B135" s="14"/>
      <c r="D135" s="61"/>
      <c r="E135" s="15"/>
      <c r="F135" s="15"/>
      <c r="G135" s="14"/>
      <c r="H135" s="14"/>
      <c r="I135" s="14"/>
      <c r="J135" s="14"/>
      <c r="K135" s="14"/>
      <c r="L135" s="14"/>
    </row>
    <row r="136" spans="2:12" ht="15" x14ac:dyDescent="0.25">
      <c r="B136" s="14"/>
      <c r="D136" s="61"/>
      <c r="E136" s="15"/>
      <c r="F136" s="15"/>
      <c r="G136" s="14"/>
      <c r="H136" s="14"/>
      <c r="I136" s="14"/>
      <c r="J136" s="14"/>
      <c r="K136" s="14"/>
      <c r="L136" s="14"/>
    </row>
    <row r="137" spans="2:12" ht="15" x14ac:dyDescent="0.25">
      <c r="B137" s="14"/>
      <c r="D137" s="61"/>
      <c r="E137" s="15"/>
      <c r="F137" s="15"/>
      <c r="G137" s="14"/>
      <c r="H137" s="14"/>
      <c r="I137" s="14"/>
      <c r="J137" s="14"/>
      <c r="K137" s="14"/>
      <c r="L137" s="14"/>
    </row>
    <row r="138" spans="2:12" ht="15" x14ac:dyDescent="0.25">
      <c r="B138" s="14"/>
      <c r="D138" s="61"/>
      <c r="E138" s="15"/>
      <c r="F138" s="15"/>
      <c r="G138" s="14"/>
      <c r="H138" s="14"/>
      <c r="I138" s="14"/>
      <c r="J138" s="14"/>
      <c r="K138" s="14"/>
      <c r="L138" s="14"/>
    </row>
    <row r="139" spans="2:12" ht="15" x14ac:dyDescent="0.25">
      <c r="B139" s="14"/>
      <c r="D139" s="61"/>
      <c r="E139" s="15"/>
      <c r="F139" s="15"/>
      <c r="G139" s="14"/>
      <c r="H139" s="14"/>
      <c r="I139" s="14"/>
      <c r="J139" s="14"/>
      <c r="K139" s="14"/>
      <c r="L139" s="14"/>
    </row>
    <row r="140" spans="2:12" ht="15" x14ac:dyDescent="0.25">
      <c r="B140" s="14"/>
      <c r="D140" s="61"/>
      <c r="E140" s="15"/>
      <c r="F140" s="15"/>
      <c r="G140" s="14"/>
      <c r="H140" s="14"/>
      <c r="I140" s="14"/>
      <c r="J140" s="14"/>
      <c r="K140" s="14"/>
      <c r="L140" s="14"/>
    </row>
    <row r="141" spans="2:12" ht="15" x14ac:dyDescent="0.25">
      <c r="B141" s="14"/>
      <c r="D141" s="61"/>
      <c r="E141" s="15"/>
      <c r="F141" s="15"/>
      <c r="G141" s="14"/>
      <c r="H141" s="14"/>
      <c r="I141" s="14"/>
      <c r="J141" s="14"/>
      <c r="K141" s="14"/>
      <c r="L141" s="14"/>
    </row>
    <row r="142" spans="2:12" ht="15" x14ac:dyDescent="0.25">
      <c r="B142" s="14"/>
      <c r="D142" s="61"/>
      <c r="E142" s="15"/>
      <c r="F142" s="15"/>
      <c r="G142" s="14"/>
      <c r="H142" s="14"/>
      <c r="I142" s="14"/>
      <c r="J142" s="14"/>
      <c r="K142" s="14"/>
      <c r="L142" s="14"/>
    </row>
    <row r="143" spans="2:12" ht="15" x14ac:dyDescent="0.25">
      <c r="B143" s="14"/>
      <c r="D143" s="61"/>
      <c r="E143" s="15"/>
      <c r="F143" s="15"/>
      <c r="G143" s="14"/>
      <c r="H143" s="14"/>
      <c r="I143" s="14"/>
      <c r="J143" s="14"/>
      <c r="K143" s="14"/>
      <c r="L143" s="14"/>
    </row>
    <row r="144" spans="2:12" ht="15" x14ac:dyDescent="0.25">
      <c r="B144" s="14"/>
      <c r="D144" s="61"/>
      <c r="E144" s="15"/>
      <c r="F144" s="15"/>
      <c r="G144" s="14"/>
      <c r="H144" s="14"/>
      <c r="I144" s="14"/>
      <c r="J144" s="14"/>
      <c r="K144" s="14"/>
      <c r="L144" s="14"/>
    </row>
    <row r="145" spans="2:12" ht="15" x14ac:dyDescent="0.25">
      <c r="B145" s="14"/>
      <c r="D145" s="61"/>
      <c r="E145" s="15"/>
      <c r="F145" s="15"/>
      <c r="G145" s="14"/>
      <c r="H145" s="14"/>
      <c r="I145" s="14"/>
      <c r="J145" s="14"/>
      <c r="K145" s="14"/>
      <c r="L145" s="14"/>
    </row>
    <row r="146" spans="2:12" ht="15" x14ac:dyDescent="0.25">
      <c r="B146" s="14"/>
      <c r="D146" s="61"/>
      <c r="E146" s="15"/>
      <c r="F146" s="15"/>
      <c r="G146" s="14"/>
      <c r="H146" s="14"/>
      <c r="I146" s="14"/>
      <c r="J146" s="14"/>
      <c r="K146" s="14"/>
      <c r="L146" s="14"/>
    </row>
    <row r="147" spans="2:12" ht="15" x14ac:dyDescent="0.25">
      <c r="B147" s="14"/>
      <c r="D147" s="61"/>
      <c r="E147" s="15"/>
      <c r="F147" s="15"/>
      <c r="G147" s="14"/>
      <c r="H147" s="14"/>
      <c r="I147" s="14"/>
      <c r="J147" s="14"/>
      <c r="K147" s="14"/>
      <c r="L147" s="14"/>
    </row>
    <row r="148" spans="2:12" ht="15" x14ac:dyDescent="0.25">
      <c r="B148" s="14"/>
      <c r="D148" s="61"/>
      <c r="E148" s="15"/>
      <c r="F148" s="15"/>
      <c r="G148" s="14"/>
      <c r="H148" s="14"/>
      <c r="I148" s="14"/>
      <c r="J148" s="14"/>
      <c r="K148" s="14"/>
      <c r="L148" s="14"/>
    </row>
    <row r="149" spans="2:12" ht="15" x14ac:dyDescent="0.25">
      <c r="B149" s="14"/>
      <c r="D149" s="61"/>
      <c r="E149" s="15"/>
      <c r="F149" s="15"/>
      <c r="G149" s="14"/>
      <c r="H149" s="14"/>
      <c r="I149" s="14"/>
      <c r="J149" s="14"/>
      <c r="K149" s="14"/>
      <c r="L149" s="14"/>
    </row>
    <row r="150" spans="2:12" ht="15" x14ac:dyDescent="0.25">
      <c r="B150" s="14"/>
      <c r="D150" s="61"/>
      <c r="E150" s="15"/>
      <c r="F150" s="15"/>
      <c r="G150" s="14"/>
      <c r="H150" s="14"/>
      <c r="I150" s="14"/>
      <c r="J150" s="14"/>
      <c r="K150" s="14"/>
      <c r="L150" s="14"/>
    </row>
    <row r="151" spans="2:12" ht="15" x14ac:dyDescent="0.25">
      <c r="B151" s="14"/>
      <c r="D151" s="61"/>
      <c r="E151" s="15"/>
      <c r="F151" s="15"/>
      <c r="G151" s="14"/>
      <c r="H151" s="14"/>
      <c r="I151" s="14"/>
      <c r="J151" s="14"/>
      <c r="K151" s="14"/>
      <c r="L151" s="14"/>
    </row>
    <row r="152" spans="2:12" ht="15" x14ac:dyDescent="0.25">
      <c r="B152" s="14"/>
      <c r="D152" s="61"/>
      <c r="E152" s="15"/>
      <c r="F152" s="15"/>
      <c r="G152" s="14"/>
      <c r="H152" s="14"/>
      <c r="I152" s="14"/>
      <c r="J152" s="14"/>
      <c r="K152" s="14"/>
      <c r="L152" s="14"/>
    </row>
    <row r="153" spans="2:12" ht="15" x14ac:dyDescent="0.25">
      <c r="B153" s="14"/>
      <c r="D153" s="61"/>
      <c r="E153" s="15"/>
      <c r="F153" s="15"/>
      <c r="G153" s="14"/>
      <c r="H153" s="14"/>
      <c r="I153" s="14"/>
      <c r="J153" s="14"/>
      <c r="K153" s="14"/>
      <c r="L153" s="14"/>
    </row>
    <row r="154" spans="2:12" ht="15" x14ac:dyDescent="0.25">
      <c r="B154" s="14"/>
      <c r="D154" s="61"/>
      <c r="E154" s="15"/>
      <c r="F154" s="15"/>
      <c r="G154" s="14"/>
      <c r="H154" s="14"/>
      <c r="I154" s="14"/>
      <c r="J154" s="14"/>
      <c r="K154" s="14"/>
      <c r="L154" s="14"/>
    </row>
    <row r="155" spans="2:12" ht="15" x14ac:dyDescent="0.25">
      <c r="B155" s="14"/>
      <c r="D155" s="61"/>
      <c r="E155" s="15"/>
      <c r="F155" s="15"/>
      <c r="G155" s="14"/>
      <c r="H155" s="14"/>
      <c r="I155" s="14"/>
      <c r="J155" s="14"/>
      <c r="K155" s="14"/>
      <c r="L155" s="14"/>
    </row>
    <row r="156" spans="2:12" ht="15" x14ac:dyDescent="0.25">
      <c r="B156" s="14"/>
      <c r="D156" s="61"/>
      <c r="E156" s="15"/>
      <c r="F156" s="15"/>
      <c r="G156" s="14"/>
      <c r="H156" s="14"/>
      <c r="I156" s="14"/>
      <c r="J156" s="14"/>
      <c r="K156" s="14"/>
      <c r="L156" s="14"/>
    </row>
    <row r="157" spans="2:12" ht="15" x14ac:dyDescent="0.25">
      <c r="B157" s="14"/>
      <c r="D157" s="61"/>
      <c r="E157" s="15"/>
      <c r="F157" s="15"/>
      <c r="G157" s="14"/>
      <c r="H157" s="14"/>
      <c r="I157" s="14"/>
      <c r="J157" s="14"/>
      <c r="K157" s="14"/>
      <c r="L157" s="14"/>
    </row>
    <row r="158" spans="2:12" ht="15" x14ac:dyDescent="0.25">
      <c r="B158" s="14"/>
      <c r="D158" s="61"/>
      <c r="E158" s="15"/>
      <c r="F158" s="15"/>
      <c r="G158" s="14"/>
      <c r="H158" s="14"/>
      <c r="I158" s="14"/>
      <c r="J158" s="14"/>
      <c r="K158" s="14"/>
      <c r="L158" s="14"/>
    </row>
    <row r="159" spans="2:12" ht="15" x14ac:dyDescent="0.25">
      <c r="B159" s="14"/>
      <c r="D159" s="61"/>
      <c r="E159" s="15"/>
      <c r="F159" s="15"/>
      <c r="G159" s="14"/>
      <c r="H159" s="14"/>
      <c r="I159" s="14"/>
      <c r="J159" s="14"/>
      <c r="K159" s="14"/>
      <c r="L159" s="14"/>
    </row>
    <row r="160" spans="2:12" ht="15" x14ac:dyDescent="0.25">
      <c r="B160" s="14"/>
      <c r="D160" s="61"/>
      <c r="E160" s="15"/>
      <c r="F160" s="15"/>
      <c r="G160" s="14"/>
      <c r="H160" s="14"/>
      <c r="I160" s="14"/>
      <c r="J160" s="14"/>
      <c r="K160" s="14"/>
      <c r="L160" s="14"/>
    </row>
    <row r="161" spans="2:12" ht="15" x14ac:dyDescent="0.25">
      <c r="B161" s="14"/>
      <c r="D161" s="61"/>
      <c r="E161" s="15"/>
      <c r="F161" s="15"/>
      <c r="G161" s="14"/>
      <c r="H161" s="14"/>
      <c r="I161" s="14"/>
      <c r="J161" s="14"/>
      <c r="K161" s="14"/>
      <c r="L161" s="14"/>
    </row>
    <row r="162" spans="2:12" ht="15" x14ac:dyDescent="0.25">
      <c r="B162" s="14"/>
      <c r="D162" s="61"/>
      <c r="E162" s="15"/>
      <c r="F162" s="15"/>
      <c r="G162" s="14"/>
      <c r="H162" s="14"/>
      <c r="I162" s="14"/>
      <c r="J162" s="14"/>
      <c r="K162" s="14"/>
      <c r="L162" s="14"/>
    </row>
    <row r="163" spans="2:12" ht="15" x14ac:dyDescent="0.25">
      <c r="B163" s="14"/>
      <c r="D163" s="61"/>
      <c r="E163" s="15"/>
      <c r="F163" s="15"/>
      <c r="G163" s="14"/>
      <c r="H163" s="14"/>
      <c r="I163" s="14"/>
      <c r="J163" s="14"/>
      <c r="K163" s="14"/>
      <c r="L163" s="14"/>
    </row>
    <row r="164" spans="2:12" ht="15" x14ac:dyDescent="0.25">
      <c r="B164" s="14"/>
      <c r="D164" s="61"/>
      <c r="E164" s="15"/>
      <c r="F164" s="15"/>
      <c r="G164" s="14"/>
      <c r="H164" s="14"/>
      <c r="I164" s="14"/>
      <c r="J164" s="14"/>
      <c r="K164" s="14"/>
      <c r="L164" s="14"/>
    </row>
    <row r="165" spans="2:12" ht="15" x14ac:dyDescent="0.25">
      <c r="B165" s="14"/>
      <c r="D165" s="61"/>
      <c r="E165" s="15"/>
      <c r="F165" s="15"/>
      <c r="G165" s="14"/>
      <c r="H165" s="14"/>
      <c r="I165" s="14"/>
      <c r="J165" s="14"/>
      <c r="K165" s="14"/>
      <c r="L165" s="14"/>
    </row>
    <row r="166" spans="2:12" ht="15" x14ac:dyDescent="0.25">
      <c r="B166" s="14"/>
      <c r="D166" s="61"/>
      <c r="E166" s="15"/>
      <c r="F166" s="15"/>
      <c r="G166" s="14"/>
      <c r="H166" s="14"/>
      <c r="I166" s="14"/>
      <c r="J166" s="14"/>
      <c r="K166" s="14"/>
      <c r="L166" s="14"/>
    </row>
    <row r="167" spans="2:12" ht="15" x14ac:dyDescent="0.25">
      <c r="B167" s="14"/>
      <c r="D167" s="61"/>
      <c r="E167" s="15"/>
      <c r="F167" s="15"/>
      <c r="G167" s="14"/>
      <c r="H167" s="14"/>
      <c r="I167" s="14"/>
      <c r="J167" s="14"/>
      <c r="K167" s="14"/>
      <c r="L167" s="14"/>
    </row>
    <row r="168" spans="2:12" ht="15" x14ac:dyDescent="0.25">
      <c r="B168" s="14"/>
      <c r="D168" s="61"/>
      <c r="E168" s="15"/>
      <c r="F168" s="15"/>
      <c r="G168" s="14"/>
      <c r="H168" s="14"/>
      <c r="I168" s="14"/>
      <c r="J168" s="14"/>
      <c r="K168" s="14"/>
      <c r="L168" s="14"/>
    </row>
    <row r="169" spans="2:12" ht="15" x14ac:dyDescent="0.25">
      <c r="B169" s="14"/>
      <c r="D169" s="61"/>
      <c r="E169" s="15"/>
      <c r="F169" s="15"/>
      <c r="G169" s="14"/>
      <c r="H169" s="14"/>
      <c r="I169" s="14"/>
      <c r="J169" s="14"/>
      <c r="K169" s="14"/>
      <c r="L169" s="14"/>
    </row>
    <row r="170" spans="2:12" ht="15" x14ac:dyDescent="0.25">
      <c r="B170" s="14"/>
      <c r="D170" s="61"/>
      <c r="E170" s="15"/>
      <c r="F170" s="15"/>
      <c r="G170" s="14"/>
      <c r="H170" s="14"/>
      <c r="I170" s="14"/>
      <c r="J170" s="14"/>
      <c r="K170" s="14"/>
      <c r="L170" s="14"/>
    </row>
    <row r="171" spans="2:12" ht="15" x14ac:dyDescent="0.25">
      <c r="B171" s="14"/>
      <c r="D171" s="61"/>
      <c r="E171" s="15"/>
      <c r="F171" s="15"/>
      <c r="G171" s="14"/>
      <c r="H171" s="14"/>
      <c r="I171" s="14"/>
      <c r="J171" s="14"/>
      <c r="K171" s="14"/>
      <c r="L171" s="14"/>
    </row>
    <row r="172" spans="2:12" ht="15" x14ac:dyDescent="0.25">
      <c r="B172" s="14"/>
      <c r="D172" s="61"/>
      <c r="E172" s="15"/>
      <c r="F172" s="15"/>
      <c r="G172" s="14"/>
      <c r="H172" s="14"/>
      <c r="I172" s="14"/>
      <c r="J172" s="14"/>
      <c r="K172" s="14"/>
      <c r="L172" s="14"/>
    </row>
    <row r="173" spans="2:12" ht="15" x14ac:dyDescent="0.25">
      <c r="B173" s="14"/>
      <c r="D173" s="61"/>
      <c r="E173" s="15"/>
      <c r="F173" s="15"/>
      <c r="G173" s="14"/>
      <c r="H173" s="14"/>
      <c r="I173" s="14"/>
      <c r="J173" s="14"/>
      <c r="K173" s="14"/>
      <c r="L173" s="14"/>
    </row>
    <row r="174" spans="2:12" ht="15" x14ac:dyDescent="0.25">
      <c r="B174" s="14"/>
      <c r="D174" s="61"/>
      <c r="E174" s="15"/>
      <c r="F174" s="15"/>
      <c r="G174" s="14"/>
      <c r="H174" s="14"/>
      <c r="I174" s="14"/>
      <c r="J174" s="14"/>
      <c r="K174" s="14"/>
      <c r="L174" s="14"/>
    </row>
    <row r="175" spans="2:12" ht="15" x14ac:dyDescent="0.25">
      <c r="B175" s="14"/>
      <c r="D175" s="61"/>
      <c r="E175" s="15"/>
      <c r="F175" s="15"/>
      <c r="G175" s="14"/>
      <c r="H175" s="14"/>
      <c r="I175" s="14"/>
      <c r="J175" s="14"/>
      <c r="K175" s="14"/>
      <c r="L175" s="14"/>
    </row>
    <row r="176" spans="2:12" ht="15" x14ac:dyDescent="0.25">
      <c r="B176" s="14"/>
      <c r="D176" s="61"/>
      <c r="E176" s="15"/>
      <c r="F176" s="15"/>
      <c r="G176" s="14"/>
      <c r="H176" s="14"/>
      <c r="I176" s="14"/>
      <c r="J176" s="14"/>
      <c r="K176" s="14"/>
      <c r="L176" s="14"/>
    </row>
    <row r="177" spans="2:12" ht="15" x14ac:dyDescent="0.25">
      <c r="B177" s="14"/>
      <c r="D177" s="61"/>
      <c r="E177" s="15"/>
      <c r="F177" s="15"/>
      <c r="G177" s="14"/>
      <c r="H177" s="14"/>
      <c r="I177" s="14"/>
      <c r="J177" s="14"/>
      <c r="K177" s="14"/>
      <c r="L177" s="14"/>
    </row>
    <row r="178" spans="2:12" ht="15" x14ac:dyDescent="0.25">
      <c r="B178" s="14"/>
      <c r="D178" s="61"/>
      <c r="E178" s="15"/>
      <c r="F178" s="15"/>
      <c r="G178" s="14"/>
      <c r="H178" s="14"/>
      <c r="I178" s="14"/>
      <c r="J178" s="14"/>
      <c r="K178" s="14"/>
      <c r="L178" s="14"/>
    </row>
    <row r="179" spans="2:12" ht="15" x14ac:dyDescent="0.25">
      <c r="B179" s="14"/>
      <c r="D179" s="61"/>
      <c r="E179" s="15"/>
      <c r="F179" s="15"/>
      <c r="G179" s="14"/>
      <c r="H179" s="14"/>
      <c r="I179" s="14"/>
      <c r="J179" s="14"/>
      <c r="K179" s="14"/>
      <c r="L179" s="14"/>
    </row>
    <row r="180" spans="2:12" ht="15" x14ac:dyDescent="0.25">
      <c r="B180" s="14"/>
      <c r="D180" s="61"/>
      <c r="E180" s="15"/>
      <c r="F180" s="15"/>
      <c r="G180" s="14"/>
      <c r="H180" s="14"/>
      <c r="I180" s="14"/>
      <c r="J180" s="14"/>
      <c r="K180" s="14"/>
      <c r="L180" s="14"/>
    </row>
    <row r="181" spans="2:12" ht="15" x14ac:dyDescent="0.25">
      <c r="B181" s="14"/>
      <c r="D181" s="61"/>
      <c r="E181" s="15"/>
      <c r="F181" s="15"/>
      <c r="G181" s="14"/>
      <c r="H181" s="14"/>
      <c r="I181" s="14"/>
      <c r="J181" s="14"/>
      <c r="K181" s="14"/>
      <c r="L181" s="14"/>
    </row>
    <row r="182" spans="2:12" ht="15" x14ac:dyDescent="0.25">
      <c r="B182" s="14"/>
      <c r="D182" s="61"/>
      <c r="E182" s="15"/>
      <c r="F182" s="15"/>
      <c r="G182" s="14"/>
      <c r="H182" s="14"/>
      <c r="I182" s="14"/>
      <c r="J182" s="14"/>
      <c r="K182" s="14"/>
      <c r="L182" s="14"/>
    </row>
    <row r="183" spans="2:12" ht="15" x14ac:dyDescent="0.25">
      <c r="B183" s="14"/>
      <c r="D183" s="61"/>
      <c r="E183" s="15"/>
      <c r="F183" s="15"/>
      <c r="G183" s="14"/>
      <c r="H183" s="14"/>
      <c r="I183" s="14"/>
      <c r="J183" s="14"/>
      <c r="K183" s="14"/>
      <c r="L183" s="14"/>
    </row>
    <row r="184" spans="2:12" ht="15" x14ac:dyDescent="0.25">
      <c r="B184" s="14"/>
      <c r="D184" s="61"/>
      <c r="E184" s="15"/>
      <c r="F184" s="15"/>
      <c r="G184" s="14"/>
      <c r="H184" s="14"/>
      <c r="I184" s="14"/>
      <c r="J184" s="14"/>
      <c r="K184" s="14"/>
      <c r="L184" s="14"/>
    </row>
    <row r="185" spans="2:12" ht="15" x14ac:dyDescent="0.25">
      <c r="B185" s="14"/>
      <c r="D185" s="61"/>
      <c r="E185" s="15"/>
      <c r="F185" s="15"/>
      <c r="G185" s="14"/>
      <c r="H185" s="14"/>
      <c r="I185" s="14"/>
      <c r="J185" s="14"/>
      <c r="K185" s="14"/>
      <c r="L185" s="14"/>
    </row>
    <row r="186" spans="2:12" ht="15" x14ac:dyDescent="0.25">
      <c r="B186" s="14"/>
      <c r="D186" s="61"/>
      <c r="E186" s="15"/>
      <c r="F186" s="15"/>
      <c r="G186" s="14"/>
      <c r="H186" s="14"/>
      <c r="I186" s="14"/>
      <c r="J186" s="14"/>
      <c r="K186" s="14"/>
      <c r="L186" s="14"/>
    </row>
    <row r="187" spans="2:12" ht="15" x14ac:dyDescent="0.25">
      <c r="B187" s="14"/>
      <c r="D187" s="61"/>
      <c r="E187" s="15"/>
      <c r="F187" s="15"/>
      <c r="G187" s="14"/>
      <c r="H187" s="14"/>
      <c r="I187" s="14"/>
      <c r="J187" s="14"/>
      <c r="K187" s="14"/>
      <c r="L187" s="14"/>
    </row>
    <row r="188" spans="2:12" ht="15" x14ac:dyDescent="0.25">
      <c r="B188" s="14"/>
      <c r="D188" s="61"/>
      <c r="E188" s="15"/>
      <c r="F188" s="15"/>
      <c r="G188" s="14"/>
      <c r="H188" s="14"/>
      <c r="I188" s="14"/>
      <c r="J188" s="14"/>
      <c r="K188" s="14"/>
      <c r="L188" s="14"/>
    </row>
    <row r="189" spans="2:12" ht="15" x14ac:dyDescent="0.25">
      <c r="B189" s="14"/>
      <c r="D189" s="61"/>
      <c r="E189" s="15"/>
      <c r="F189" s="15"/>
      <c r="G189" s="14"/>
      <c r="H189" s="14"/>
      <c r="I189" s="14"/>
      <c r="J189" s="14"/>
      <c r="K189" s="14"/>
      <c r="L189" s="14"/>
    </row>
    <row r="190" spans="2:12" ht="15" x14ac:dyDescent="0.25">
      <c r="B190" s="14"/>
      <c r="D190" s="61"/>
      <c r="E190" s="15"/>
      <c r="F190" s="15"/>
      <c r="G190" s="14"/>
      <c r="H190" s="14"/>
      <c r="I190" s="14"/>
      <c r="J190" s="14"/>
      <c r="K190" s="14"/>
      <c r="L190" s="14"/>
    </row>
    <row r="191" spans="2:12" ht="15" x14ac:dyDescent="0.25">
      <c r="B191" s="14"/>
      <c r="D191" s="61"/>
      <c r="E191" s="15"/>
      <c r="F191" s="15"/>
      <c r="G191" s="14"/>
      <c r="H191" s="14"/>
      <c r="I191" s="14"/>
      <c r="J191" s="14"/>
      <c r="K191" s="14"/>
      <c r="L191" s="14"/>
    </row>
    <row r="192" spans="2:12" ht="15" x14ac:dyDescent="0.25">
      <c r="B192" s="14"/>
      <c r="D192" s="61"/>
      <c r="E192" s="15"/>
      <c r="F192" s="15"/>
      <c r="G192" s="14"/>
      <c r="H192" s="14"/>
      <c r="I192" s="14"/>
      <c r="J192" s="14"/>
      <c r="K192" s="14"/>
      <c r="L192" s="14"/>
    </row>
    <row r="193" spans="2:12" ht="15" x14ac:dyDescent="0.25">
      <c r="B193" s="14"/>
      <c r="D193" s="61"/>
      <c r="E193" s="15"/>
      <c r="F193" s="15"/>
      <c r="G193" s="14"/>
      <c r="H193" s="14"/>
      <c r="I193" s="14"/>
      <c r="J193" s="14"/>
      <c r="K193" s="14"/>
      <c r="L193" s="14"/>
    </row>
    <row r="194" spans="2:12" ht="15" x14ac:dyDescent="0.25">
      <c r="B194" s="14"/>
      <c r="D194" s="61"/>
      <c r="E194" s="15"/>
      <c r="F194" s="15"/>
      <c r="G194" s="14"/>
      <c r="H194" s="14"/>
      <c r="I194" s="14"/>
      <c r="J194" s="14"/>
      <c r="K194" s="14"/>
      <c r="L194" s="14"/>
    </row>
    <row r="195" spans="2:12" ht="15" x14ac:dyDescent="0.25">
      <c r="B195" s="14"/>
      <c r="D195" s="61"/>
      <c r="E195" s="15"/>
      <c r="F195" s="15"/>
      <c r="G195" s="14"/>
      <c r="H195" s="14"/>
      <c r="I195" s="14"/>
      <c r="J195" s="14"/>
      <c r="K195" s="14"/>
      <c r="L195" s="14"/>
    </row>
    <row r="196" spans="2:12" ht="15" x14ac:dyDescent="0.25">
      <c r="B196" s="14"/>
      <c r="D196" s="61"/>
      <c r="E196" s="15"/>
      <c r="F196" s="15"/>
      <c r="G196" s="14"/>
      <c r="H196" s="14"/>
      <c r="I196" s="14"/>
      <c r="J196" s="14"/>
      <c r="K196" s="14"/>
      <c r="L196" s="14"/>
    </row>
    <row r="197" spans="2:12" ht="15" x14ac:dyDescent="0.25">
      <c r="B197" s="14"/>
      <c r="D197" s="61"/>
      <c r="E197" s="15"/>
      <c r="F197" s="15"/>
      <c r="G197" s="14"/>
      <c r="H197" s="14"/>
      <c r="I197" s="14"/>
      <c r="J197" s="14"/>
      <c r="K197" s="14"/>
      <c r="L197" s="14"/>
    </row>
    <row r="198" spans="2:12" ht="15" x14ac:dyDescent="0.25">
      <c r="B198" s="14"/>
      <c r="D198" s="61"/>
      <c r="E198" s="15"/>
      <c r="F198" s="15"/>
      <c r="G198" s="14"/>
      <c r="H198" s="14"/>
      <c r="I198" s="14"/>
      <c r="J198" s="14"/>
      <c r="K198" s="14"/>
      <c r="L198" s="14"/>
    </row>
    <row r="199" spans="2:12" ht="15" x14ac:dyDescent="0.25">
      <c r="B199" s="14"/>
      <c r="D199" s="61"/>
      <c r="E199" s="15"/>
      <c r="F199" s="15"/>
      <c r="G199" s="14"/>
      <c r="H199" s="14"/>
      <c r="I199" s="14"/>
      <c r="J199" s="14"/>
      <c r="K199" s="14"/>
      <c r="L199" s="14"/>
    </row>
    <row r="200" spans="2:12" ht="15" x14ac:dyDescent="0.25">
      <c r="B200" s="14"/>
      <c r="D200" s="61"/>
      <c r="E200" s="15"/>
      <c r="F200" s="15"/>
      <c r="G200" s="14"/>
      <c r="H200" s="14"/>
      <c r="I200" s="14"/>
      <c r="J200" s="14"/>
      <c r="K200" s="14"/>
      <c r="L200" s="14"/>
    </row>
    <row r="201" spans="2:12" ht="15" x14ac:dyDescent="0.25">
      <c r="B201" s="14"/>
      <c r="D201" s="61"/>
      <c r="E201" s="15"/>
      <c r="F201" s="15"/>
      <c r="G201" s="14"/>
      <c r="H201" s="14"/>
      <c r="I201" s="14"/>
      <c r="J201" s="14"/>
      <c r="K201" s="14"/>
      <c r="L201" s="14"/>
    </row>
    <row r="202" spans="2:12" ht="15" x14ac:dyDescent="0.25">
      <c r="B202" s="14"/>
      <c r="D202" s="61"/>
      <c r="E202" s="15"/>
      <c r="F202" s="15"/>
      <c r="G202" s="14"/>
      <c r="H202" s="14"/>
      <c r="I202" s="14"/>
      <c r="J202" s="14"/>
      <c r="K202" s="14"/>
      <c r="L202" s="14"/>
    </row>
    <row r="203" spans="2:12" ht="15" x14ac:dyDescent="0.25">
      <c r="B203" s="14"/>
      <c r="D203" s="61"/>
      <c r="E203" s="15"/>
      <c r="F203" s="15"/>
      <c r="G203" s="14"/>
      <c r="H203" s="14"/>
      <c r="I203" s="14"/>
      <c r="J203" s="14"/>
      <c r="K203" s="14"/>
      <c r="L203" s="14"/>
    </row>
    <row r="204" spans="2:12" ht="15" x14ac:dyDescent="0.25">
      <c r="B204" s="14"/>
      <c r="D204" s="61"/>
      <c r="E204" s="15"/>
      <c r="F204" s="15"/>
      <c r="G204" s="14"/>
      <c r="H204" s="14"/>
      <c r="I204" s="14"/>
      <c r="J204" s="14"/>
      <c r="K204" s="14"/>
      <c r="L204" s="14"/>
    </row>
    <row r="205" spans="2:12" ht="15" x14ac:dyDescent="0.25">
      <c r="B205" s="14"/>
      <c r="D205" s="61"/>
      <c r="E205" s="15"/>
      <c r="F205" s="15"/>
      <c r="G205" s="14"/>
      <c r="H205" s="14"/>
      <c r="I205" s="14"/>
      <c r="J205" s="14"/>
      <c r="K205" s="14"/>
      <c r="L205" s="14"/>
    </row>
    <row r="206" spans="2:12" ht="15" x14ac:dyDescent="0.25">
      <c r="B206" s="14"/>
      <c r="D206" s="61"/>
      <c r="E206" s="15"/>
      <c r="F206" s="15"/>
      <c r="G206" s="14"/>
      <c r="H206" s="14"/>
      <c r="I206" s="14"/>
      <c r="J206" s="14"/>
      <c r="K206" s="14"/>
      <c r="L206" s="14"/>
    </row>
    <row r="207" spans="2:12" ht="15" x14ac:dyDescent="0.25">
      <c r="B207" s="14"/>
      <c r="D207" s="61"/>
      <c r="E207" s="15"/>
      <c r="F207" s="15"/>
      <c r="G207" s="14"/>
      <c r="H207" s="14"/>
      <c r="I207" s="14"/>
      <c r="J207" s="14"/>
      <c r="K207" s="14"/>
      <c r="L207" s="14"/>
    </row>
    <row r="208" spans="2:12" ht="15" x14ac:dyDescent="0.25">
      <c r="B208" s="14"/>
      <c r="D208" s="61"/>
      <c r="E208" s="15"/>
      <c r="F208" s="15"/>
      <c r="G208" s="14"/>
      <c r="H208" s="14"/>
      <c r="I208" s="14"/>
      <c r="J208" s="14"/>
      <c r="K208" s="14"/>
      <c r="L208" s="14"/>
    </row>
    <row r="209" spans="2:12" ht="15" x14ac:dyDescent="0.25">
      <c r="B209" s="14"/>
      <c r="D209" s="61"/>
      <c r="E209" s="15"/>
      <c r="F209" s="15"/>
      <c r="G209" s="14"/>
      <c r="H209" s="14"/>
      <c r="I209" s="14"/>
      <c r="J209" s="14"/>
      <c r="K209" s="14"/>
      <c r="L209" s="14"/>
    </row>
    <row r="210" spans="2:12" ht="15" x14ac:dyDescent="0.25">
      <c r="B210" s="14"/>
      <c r="D210" s="61"/>
      <c r="E210" s="15"/>
      <c r="F210" s="15"/>
      <c r="G210" s="14"/>
      <c r="H210" s="14"/>
      <c r="I210" s="14"/>
      <c r="J210" s="14"/>
      <c r="K210" s="14"/>
      <c r="L210" s="14"/>
    </row>
    <row r="211" spans="2:12" ht="15" x14ac:dyDescent="0.25">
      <c r="B211" s="14"/>
      <c r="D211" s="61"/>
      <c r="E211" s="15"/>
      <c r="F211" s="15"/>
      <c r="G211" s="14"/>
      <c r="H211" s="14"/>
      <c r="I211" s="14"/>
      <c r="J211" s="14"/>
      <c r="K211" s="14"/>
      <c r="L211" s="14"/>
    </row>
    <row r="212" spans="2:12" ht="15" x14ac:dyDescent="0.25">
      <c r="B212" s="14"/>
      <c r="D212" s="61"/>
      <c r="E212" s="15"/>
      <c r="F212" s="15"/>
      <c r="G212" s="14"/>
      <c r="H212" s="14"/>
      <c r="I212" s="14"/>
      <c r="J212" s="14"/>
      <c r="K212" s="14"/>
      <c r="L212" s="14"/>
    </row>
    <row r="213" spans="2:12" ht="15" x14ac:dyDescent="0.25">
      <c r="B213" s="14"/>
      <c r="D213" s="61"/>
      <c r="E213" s="15"/>
      <c r="F213" s="15"/>
      <c r="G213" s="14"/>
      <c r="H213" s="14"/>
      <c r="I213" s="14"/>
      <c r="J213" s="14"/>
      <c r="K213" s="14"/>
      <c r="L213" s="14"/>
    </row>
    <row r="214" spans="2:12" ht="15" x14ac:dyDescent="0.25">
      <c r="B214" s="14"/>
      <c r="D214" s="61"/>
      <c r="E214" s="15"/>
      <c r="F214" s="15"/>
      <c r="G214" s="14"/>
      <c r="H214" s="14"/>
      <c r="I214" s="14"/>
      <c r="J214" s="14"/>
      <c r="K214" s="14"/>
      <c r="L214" s="14"/>
    </row>
    <row r="215" spans="2:12" ht="15" x14ac:dyDescent="0.25">
      <c r="B215" s="14"/>
      <c r="D215" s="61"/>
      <c r="E215" s="15"/>
      <c r="F215" s="15"/>
      <c r="G215" s="14"/>
      <c r="H215" s="14"/>
      <c r="I215" s="14"/>
      <c r="J215" s="14"/>
      <c r="K215" s="14"/>
      <c r="L215" s="14"/>
    </row>
    <row r="216" spans="2:12" ht="15" x14ac:dyDescent="0.25">
      <c r="B216" s="14"/>
      <c r="D216" s="61"/>
      <c r="E216" s="15"/>
      <c r="F216" s="15"/>
      <c r="G216" s="14"/>
      <c r="H216" s="14"/>
      <c r="I216" s="14"/>
      <c r="J216" s="14"/>
      <c r="K216" s="14"/>
      <c r="L216" s="14"/>
    </row>
    <row r="217" spans="2:12" ht="15" x14ac:dyDescent="0.25">
      <c r="B217" s="14"/>
      <c r="D217" s="61"/>
      <c r="E217" s="15"/>
      <c r="F217" s="15"/>
      <c r="G217" s="14"/>
      <c r="H217" s="14"/>
      <c r="I217" s="14"/>
      <c r="J217" s="14"/>
      <c r="K217" s="14"/>
      <c r="L217" s="14"/>
    </row>
    <row r="218" spans="2:12" ht="15" x14ac:dyDescent="0.25">
      <c r="B218" s="14"/>
      <c r="D218" s="61"/>
      <c r="E218" s="15"/>
      <c r="F218" s="15"/>
      <c r="G218" s="14"/>
      <c r="H218" s="14"/>
      <c r="I218" s="14"/>
      <c r="J218" s="14"/>
      <c r="K218" s="14"/>
      <c r="L218" s="14"/>
    </row>
    <row r="219" spans="2:12" ht="15" x14ac:dyDescent="0.25">
      <c r="B219" s="14"/>
      <c r="D219" s="61"/>
      <c r="E219" s="15"/>
      <c r="F219" s="15"/>
      <c r="G219" s="14"/>
      <c r="H219" s="14"/>
      <c r="I219" s="14"/>
      <c r="J219" s="14"/>
      <c r="K219" s="14"/>
      <c r="L219" s="14"/>
    </row>
    <row r="220" spans="2:12" ht="15" x14ac:dyDescent="0.25">
      <c r="B220" s="14"/>
      <c r="D220" s="61"/>
      <c r="E220" s="15"/>
      <c r="F220" s="15"/>
      <c r="G220" s="14"/>
      <c r="H220" s="14"/>
      <c r="I220" s="14"/>
      <c r="J220" s="14"/>
      <c r="K220" s="14"/>
      <c r="L220" s="14"/>
    </row>
    <row r="221" spans="2:12" ht="15" x14ac:dyDescent="0.25">
      <c r="B221" s="14"/>
      <c r="D221" s="61"/>
      <c r="E221" s="15"/>
      <c r="F221" s="15"/>
      <c r="G221" s="14"/>
      <c r="H221" s="14"/>
      <c r="I221" s="14"/>
      <c r="J221" s="14"/>
      <c r="K221" s="14"/>
      <c r="L221" s="14"/>
    </row>
    <row r="222" spans="2:12" ht="15" x14ac:dyDescent="0.25">
      <c r="B222" s="14"/>
      <c r="D222" s="61"/>
      <c r="E222" s="15"/>
      <c r="F222" s="15"/>
      <c r="G222" s="14"/>
      <c r="H222" s="14"/>
      <c r="I222" s="14"/>
      <c r="J222" s="14"/>
      <c r="K222" s="14"/>
      <c r="L222" s="14"/>
    </row>
    <row r="223" spans="2:12" ht="15" x14ac:dyDescent="0.25">
      <c r="B223" s="14"/>
      <c r="D223" s="61"/>
      <c r="E223" s="15"/>
      <c r="F223" s="15"/>
      <c r="G223" s="14"/>
      <c r="H223" s="14"/>
      <c r="I223" s="14"/>
      <c r="J223" s="14"/>
      <c r="K223" s="14"/>
      <c r="L223" s="14"/>
    </row>
    <row r="224" spans="2:12" ht="15" x14ac:dyDescent="0.25">
      <c r="B224" s="14"/>
      <c r="D224" s="61"/>
      <c r="E224" s="15"/>
      <c r="F224" s="15"/>
      <c r="G224" s="14"/>
      <c r="H224" s="14"/>
      <c r="I224" s="14"/>
      <c r="J224" s="14"/>
      <c r="K224" s="14"/>
      <c r="L224" s="14"/>
    </row>
    <row r="225" spans="2:12" ht="15" x14ac:dyDescent="0.25">
      <c r="B225" s="14"/>
      <c r="D225" s="61"/>
      <c r="E225" s="15"/>
      <c r="F225" s="15"/>
      <c r="G225" s="14"/>
      <c r="H225" s="14"/>
      <c r="I225" s="14"/>
      <c r="J225" s="14"/>
      <c r="K225" s="14"/>
      <c r="L225" s="14"/>
    </row>
    <row r="226" spans="2:12" ht="15" x14ac:dyDescent="0.25">
      <c r="B226" s="14"/>
      <c r="D226" s="61"/>
      <c r="E226" s="15"/>
      <c r="F226" s="15"/>
      <c r="G226" s="14"/>
      <c r="H226" s="14"/>
      <c r="I226" s="14"/>
      <c r="J226" s="14"/>
      <c r="K226" s="14"/>
      <c r="L226" s="14"/>
    </row>
    <row r="227" spans="2:12" ht="15" x14ac:dyDescent="0.25">
      <c r="B227" s="14"/>
      <c r="D227" s="61"/>
      <c r="E227" s="15"/>
      <c r="F227" s="15"/>
      <c r="G227" s="14"/>
      <c r="H227" s="14"/>
      <c r="I227" s="14"/>
      <c r="J227" s="14"/>
      <c r="K227" s="14"/>
      <c r="L227" s="14"/>
    </row>
    <row r="228" spans="2:12" ht="15" x14ac:dyDescent="0.25">
      <c r="B228" s="14"/>
      <c r="D228" s="61"/>
      <c r="E228" s="15"/>
      <c r="F228" s="15"/>
      <c r="G228" s="14"/>
      <c r="H228" s="14"/>
      <c r="I228" s="14"/>
      <c r="J228" s="14"/>
      <c r="K228" s="14"/>
      <c r="L228" s="14"/>
    </row>
    <row r="229" spans="2:12" ht="15" x14ac:dyDescent="0.25">
      <c r="B229" s="14"/>
      <c r="D229" s="61"/>
      <c r="E229" s="15"/>
      <c r="F229" s="15"/>
      <c r="G229" s="14"/>
      <c r="H229" s="14"/>
      <c r="I229" s="14"/>
      <c r="J229" s="14"/>
      <c r="K229" s="14"/>
      <c r="L229" s="14"/>
    </row>
    <row r="230" spans="2:12" ht="15" x14ac:dyDescent="0.25">
      <c r="B230" s="14"/>
      <c r="D230" s="61"/>
      <c r="E230" s="15"/>
      <c r="F230" s="15"/>
      <c r="G230" s="14"/>
      <c r="H230" s="14"/>
      <c r="I230" s="14"/>
      <c r="J230" s="14"/>
      <c r="K230" s="14"/>
      <c r="L230" s="14"/>
    </row>
    <row r="231" spans="2:12" ht="15" x14ac:dyDescent="0.25">
      <c r="B231" s="14"/>
      <c r="D231" s="61"/>
      <c r="E231" s="15"/>
      <c r="F231" s="15"/>
      <c r="G231" s="14"/>
      <c r="H231" s="14"/>
      <c r="I231" s="14"/>
      <c r="J231" s="14"/>
      <c r="K231" s="14"/>
      <c r="L231" s="14"/>
    </row>
    <row r="232" spans="2:12" ht="15" x14ac:dyDescent="0.25">
      <c r="B232" s="14"/>
      <c r="D232" s="61"/>
      <c r="E232" s="15"/>
      <c r="F232" s="15"/>
      <c r="G232" s="14"/>
      <c r="H232" s="14"/>
      <c r="I232" s="14"/>
      <c r="J232" s="14"/>
      <c r="K232" s="14"/>
      <c r="L232" s="14"/>
    </row>
    <row r="233" spans="2:12" ht="15" x14ac:dyDescent="0.25">
      <c r="B233" s="14"/>
      <c r="D233" s="61"/>
      <c r="E233" s="15"/>
      <c r="F233" s="15"/>
      <c r="G233" s="14"/>
      <c r="H233" s="14"/>
      <c r="I233" s="14"/>
      <c r="J233" s="14"/>
      <c r="K233" s="14"/>
      <c r="L233" s="14"/>
    </row>
    <row r="234" spans="2:12" ht="15" x14ac:dyDescent="0.25">
      <c r="B234" s="14"/>
      <c r="D234" s="61"/>
      <c r="E234" s="15"/>
      <c r="F234" s="15"/>
      <c r="G234" s="14"/>
      <c r="H234" s="14"/>
      <c r="I234" s="14"/>
      <c r="J234" s="14"/>
      <c r="K234" s="14"/>
      <c r="L234" s="14"/>
    </row>
    <row r="235" spans="2:12" ht="15" x14ac:dyDescent="0.25">
      <c r="B235" s="14"/>
      <c r="D235" s="61"/>
      <c r="E235" s="15"/>
      <c r="F235" s="15"/>
      <c r="G235" s="14"/>
      <c r="H235" s="14"/>
      <c r="I235" s="14"/>
      <c r="J235" s="14"/>
      <c r="K235" s="14"/>
      <c r="L235" s="14"/>
    </row>
    <row r="236" spans="2:12" ht="15" x14ac:dyDescent="0.25">
      <c r="B236" s="14"/>
      <c r="D236" s="61"/>
      <c r="E236" s="15"/>
      <c r="F236" s="15"/>
      <c r="G236" s="14"/>
      <c r="H236" s="14"/>
      <c r="I236" s="14"/>
      <c r="J236" s="14"/>
      <c r="K236" s="14"/>
      <c r="L236" s="14"/>
    </row>
    <row r="237" spans="2:12" ht="15" x14ac:dyDescent="0.25">
      <c r="B237" s="14"/>
      <c r="D237" s="61"/>
      <c r="E237" s="15"/>
      <c r="F237" s="15"/>
      <c r="G237" s="14"/>
      <c r="H237" s="14"/>
      <c r="I237" s="14"/>
      <c r="J237" s="14"/>
      <c r="K237" s="14"/>
      <c r="L237" s="14"/>
    </row>
    <row r="238" spans="2:12" ht="15" x14ac:dyDescent="0.25">
      <c r="B238" s="14"/>
      <c r="D238" s="61"/>
      <c r="E238" s="15"/>
      <c r="F238" s="15"/>
      <c r="G238" s="14"/>
      <c r="H238" s="14"/>
      <c r="I238" s="14"/>
      <c r="J238" s="14"/>
      <c r="K238" s="14"/>
      <c r="L238" s="14"/>
    </row>
    <row r="239" spans="2:12" ht="15" x14ac:dyDescent="0.25">
      <c r="B239" s="14"/>
      <c r="D239" s="61"/>
      <c r="E239" s="15"/>
      <c r="F239" s="15"/>
      <c r="G239" s="14"/>
      <c r="H239" s="14"/>
      <c r="I239" s="14"/>
      <c r="J239" s="14"/>
      <c r="K239" s="14"/>
      <c r="L239" s="14"/>
    </row>
    <row r="240" spans="2:12" ht="15" x14ac:dyDescent="0.25">
      <c r="B240" s="14"/>
      <c r="D240" s="61"/>
      <c r="E240" s="15"/>
      <c r="F240" s="15"/>
      <c r="G240" s="14"/>
      <c r="H240" s="14"/>
      <c r="I240" s="14"/>
      <c r="J240" s="14"/>
      <c r="K240" s="14"/>
      <c r="L240" s="14"/>
    </row>
    <row r="241" spans="2:12" ht="15" x14ac:dyDescent="0.25">
      <c r="B241" s="14"/>
      <c r="D241" s="61"/>
      <c r="E241" s="15"/>
      <c r="F241" s="15"/>
      <c r="G241" s="14"/>
      <c r="H241" s="14"/>
      <c r="I241" s="14"/>
      <c r="J241" s="14"/>
      <c r="K241" s="14"/>
      <c r="L241" s="14"/>
    </row>
    <row r="242" spans="2:12" ht="15" x14ac:dyDescent="0.25">
      <c r="B242" s="14"/>
      <c r="D242" s="61"/>
      <c r="E242" s="15"/>
      <c r="F242" s="15"/>
      <c r="G242" s="14"/>
      <c r="H242" s="14"/>
      <c r="I242" s="14"/>
      <c r="J242" s="14"/>
      <c r="K242" s="14"/>
      <c r="L242" s="14"/>
    </row>
    <row r="243" spans="2:12" ht="15" x14ac:dyDescent="0.25">
      <c r="B243" s="14"/>
      <c r="D243" s="61"/>
      <c r="E243" s="15"/>
      <c r="F243" s="15"/>
      <c r="G243" s="14"/>
      <c r="H243" s="14"/>
      <c r="I243" s="14"/>
      <c r="J243" s="14"/>
      <c r="K243" s="14"/>
      <c r="L243" s="14"/>
    </row>
    <row r="244" spans="2:12" ht="15" x14ac:dyDescent="0.25">
      <c r="B244" s="14"/>
      <c r="D244" s="61"/>
      <c r="E244" s="15"/>
      <c r="F244" s="15"/>
      <c r="G244" s="14"/>
      <c r="H244" s="14"/>
      <c r="I244" s="14"/>
      <c r="J244" s="14"/>
      <c r="K244" s="14"/>
      <c r="L244" s="14"/>
    </row>
    <row r="245" spans="2:12" ht="15" x14ac:dyDescent="0.25">
      <c r="B245" s="14"/>
      <c r="D245" s="61"/>
      <c r="E245" s="15"/>
      <c r="F245" s="15"/>
      <c r="G245" s="14"/>
      <c r="H245" s="14"/>
      <c r="I245" s="14"/>
      <c r="J245" s="14"/>
      <c r="K245" s="14"/>
      <c r="L245" s="14"/>
    </row>
    <row r="246" spans="2:12" ht="15" x14ac:dyDescent="0.25">
      <c r="B246" s="14"/>
      <c r="D246" s="61"/>
      <c r="E246" s="15"/>
      <c r="F246" s="15"/>
      <c r="G246" s="14"/>
      <c r="H246" s="14"/>
      <c r="I246" s="14"/>
      <c r="J246" s="14"/>
      <c r="K246" s="14"/>
      <c r="L246" s="14"/>
    </row>
    <row r="247" spans="2:12" ht="15" x14ac:dyDescent="0.25">
      <c r="B247" s="14"/>
      <c r="D247" s="61"/>
      <c r="E247" s="15"/>
      <c r="F247" s="15"/>
      <c r="G247" s="14"/>
      <c r="H247" s="14"/>
      <c r="I247" s="14"/>
      <c r="J247" s="14"/>
      <c r="K247" s="14"/>
      <c r="L247" s="14"/>
    </row>
    <row r="248" spans="2:12" ht="15" x14ac:dyDescent="0.25">
      <c r="B248" s="14"/>
      <c r="D248" s="61"/>
      <c r="E248" s="15"/>
      <c r="F248" s="15"/>
      <c r="G248" s="14"/>
      <c r="H248" s="14"/>
      <c r="I248" s="14"/>
      <c r="J248" s="14"/>
      <c r="K248" s="14"/>
      <c r="L248" s="14"/>
    </row>
    <row r="249" spans="2:12" ht="15" x14ac:dyDescent="0.25">
      <c r="B249" s="14"/>
      <c r="D249" s="61"/>
      <c r="E249" s="15"/>
      <c r="F249" s="15"/>
      <c r="G249" s="14"/>
      <c r="H249" s="14"/>
      <c r="I249" s="14"/>
      <c r="J249" s="14"/>
      <c r="K249" s="14"/>
      <c r="L249" s="14"/>
    </row>
    <row r="250" spans="2:12" ht="15" x14ac:dyDescent="0.25">
      <c r="B250" s="14"/>
      <c r="D250" s="61"/>
      <c r="E250" s="15"/>
      <c r="F250" s="15"/>
      <c r="G250" s="14"/>
      <c r="H250" s="14"/>
      <c r="I250" s="14"/>
      <c r="J250" s="14"/>
      <c r="K250" s="14"/>
      <c r="L250" s="14"/>
    </row>
    <row r="251" spans="2:12" ht="15" x14ac:dyDescent="0.25">
      <c r="B251" s="14"/>
      <c r="D251" s="61"/>
      <c r="E251" s="15"/>
      <c r="F251" s="15"/>
      <c r="G251" s="14"/>
      <c r="H251" s="14"/>
      <c r="I251" s="14"/>
      <c r="J251" s="14"/>
      <c r="K251" s="14"/>
      <c r="L251" s="14"/>
    </row>
    <row r="252" spans="2:12" ht="15" x14ac:dyDescent="0.25">
      <c r="B252" s="14"/>
      <c r="D252" s="61"/>
      <c r="E252" s="15"/>
      <c r="F252" s="15"/>
      <c r="G252" s="14"/>
      <c r="H252" s="14"/>
      <c r="I252" s="14"/>
      <c r="J252" s="14"/>
      <c r="K252" s="14"/>
      <c r="L252" s="14"/>
    </row>
    <row r="253" spans="2:12" ht="15" x14ac:dyDescent="0.25">
      <c r="B253" s="14"/>
      <c r="D253" s="61"/>
      <c r="E253" s="15"/>
      <c r="F253" s="15"/>
      <c r="G253" s="14"/>
      <c r="H253" s="14"/>
      <c r="I253" s="14"/>
      <c r="J253" s="14"/>
      <c r="K253" s="14"/>
      <c r="L253" s="14"/>
    </row>
    <row r="254" spans="2:12" ht="15" x14ac:dyDescent="0.25">
      <c r="B254" s="14"/>
      <c r="D254" s="61"/>
      <c r="E254" s="15"/>
      <c r="F254" s="15"/>
      <c r="G254" s="14"/>
      <c r="H254" s="14"/>
      <c r="I254" s="14"/>
      <c r="J254" s="14"/>
      <c r="K254" s="14"/>
      <c r="L254" s="14"/>
    </row>
    <row r="255" spans="2:12" ht="15" x14ac:dyDescent="0.25">
      <c r="B255" s="14"/>
      <c r="D255" s="61"/>
      <c r="E255" s="15"/>
      <c r="F255" s="15"/>
      <c r="G255" s="14"/>
      <c r="H255" s="14"/>
      <c r="I255" s="14"/>
      <c r="J255" s="14"/>
      <c r="K255" s="14"/>
      <c r="L255" s="14"/>
    </row>
    <row r="256" spans="2:12" ht="15" x14ac:dyDescent="0.25">
      <c r="B256" s="14"/>
      <c r="D256" s="61"/>
      <c r="E256" s="15"/>
      <c r="F256" s="15"/>
      <c r="G256" s="14"/>
      <c r="H256" s="14"/>
      <c r="I256" s="14"/>
      <c r="J256" s="14"/>
      <c r="K256" s="14"/>
      <c r="L256" s="14"/>
    </row>
    <row r="257" spans="2:12" ht="15" x14ac:dyDescent="0.25">
      <c r="B257" s="14"/>
      <c r="D257" s="61"/>
      <c r="E257" s="15"/>
      <c r="F257" s="15"/>
      <c r="G257" s="14"/>
      <c r="H257" s="14"/>
      <c r="I257" s="14"/>
      <c r="J257" s="14"/>
      <c r="K257" s="14"/>
      <c r="L257" s="14"/>
    </row>
    <row r="258" spans="2:12" ht="15" x14ac:dyDescent="0.25">
      <c r="B258" s="14"/>
      <c r="D258" s="61"/>
      <c r="E258" s="15"/>
      <c r="F258" s="15"/>
      <c r="G258" s="14"/>
      <c r="H258" s="14"/>
      <c r="I258" s="14"/>
      <c r="J258" s="14"/>
      <c r="K258" s="14"/>
      <c r="L258" s="14"/>
    </row>
    <row r="259" spans="2:12" ht="15" x14ac:dyDescent="0.25">
      <c r="B259" s="14"/>
      <c r="D259" s="61"/>
      <c r="E259" s="15"/>
      <c r="F259" s="15"/>
      <c r="G259" s="14"/>
      <c r="H259" s="14"/>
      <c r="I259" s="14"/>
      <c r="J259" s="14"/>
      <c r="K259" s="14"/>
      <c r="L259" s="14"/>
    </row>
    <row r="260" spans="2:12" ht="15" x14ac:dyDescent="0.25">
      <c r="B260" s="14"/>
      <c r="D260" s="61"/>
      <c r="E260" s="15"/>
      <c r="F260" s="15"/>
      <c r="G260" s="14"/>
      <c r="H260" s="14"/>
      <c r="I260" s="14"/>
      <c r="J260" s="14"/>
      <c r="K260" s="14"/>
      <c r="L260" s="14"/>
    </row>
    <row r="261" spans="2:12" ht="15" x14ac:dyDescent="0.25">
      <c r="B261" s="14"/>
      <c r="D261" s="61"/>
      <c r="E261" s="15"/>
      <c r="F261" s="15"/>
      <c r="G261" s="14"/>
      <c r="H261" s="14"/>
      <c r="I261" s="14"/>
      <c r="J261" s="14"/>
      <c r="K261" s="14"/>
      <c r="L261" s="14"/>
    </row>
    <row r="262" spans="2:12" ht="15" x14ac:dyDescent="0.25">
      <c r="B262" s="14"/>
      <c r="D262" s="61"/>
      <c r="E262" s="15"/>
      <c r="F262" s="15"/>
      <c r="G262" s="14"/>
      <c r="H262" s="14"/>
      <c r="I262" s="14"/>
      <c r="J262" s="14"/>
      <c r="K262" s="14"/>
      <c r="L262" s="14"/>
    </row>
    <row r="263" spans="2:12" ht="15" x14ac:dyDescent="0.25">
      <c r="B263" s="14"/>
      <c r="D263" s="61"/>
      <c r="E263" s="15"/>
      <c r="F263" s="15"/>
      <c r="G263" s="14"/>
      <c r="H263" s="14"/>
      <c r="I263" s="14"/>
      <c r="J263" s="14"/>
      <c r="K263" s="14"/>
      <c r="L263" s="14"/>
    </row>
    <row r="264" spans="2:12" ht="15" x14ac:dyDescent="0.25">
      <c r="B264" s="14"/>
      <c r="D264" s="61"/>
      <c r="E264" s="15"/>
      <c r="F264" s="15"/>
      <c r="G264" s="14"/>
      <c r="H264" s="14"/>
      <c r="I264" s="14"/>
      <c r="J264" s="14"/>
      <c r="K264" s="14"/>
      <c r="L264" s="14"/>
    </row>
    <row r="265" spans="2:12" ht="15" x14ac:dyDescent="0.25">
      <c r="B265" s="14"/>
      <c r="D265" s="61"/>
      <c r="E265" s="15"/>
      <c r="F265" s="15"/>
      <c r="G265" s="14"/>
      <c r="H265" s="14"/>
      <c r="I265" s="14"/>
      <c r="J265" s="14"/>
      <c r="K265" s="14"/>
      <c r="L265" s="14"/>
    </row>
    <row r="266" spans="2:12" ht="15" x14ac:dyDescent="0.25">
      <c r="B266" s="14"/>
      <c r="D266" s="61"/>
      <c r="E266" s="15"/>
      <c r="F266" s="15"/>
      <c r="G266" s="14"/>
      <c r="H266" s="14"/>
      <c r="I266" s="14"/>
      <c r="J266" s="14"/>
      <c r="K266" s="14"/>
      <c r="L266" s="14"/>
    </row>
    <row r="267" spans="2:12" ht="15" x14ac:dyDescent="0.25">
      <c r="B267" s="14"/>
      <c r="D267" s="61"/>
      <c r="E267" s="15"/>
      <c r="F267" s="15"/>
      <c r="G267" s="14"/>
      <c r="H267" s="14"/>
      <c r="I267" s="14"/>
      <c r="J267" s="14"/>
      <c r="K267" s="14"/>
      <c r="L267" s="14"/>
    </row>
    <row r="268" spans="2:12" ht="15" x14ac:dyDescent="0.25">
      <c r="B268" s="14"/>
      <c r="D268" s="61"/>
      <c r="E268" s="15"/>
      <c r="F268" s="15"/>
      <c r="G268" s="14"/>
      <c r="H268" s="14"/>
      <c r="I268" s="14"/>
      <c r="J268" s="14"/>
      <c r="K268" s="14"/>
      <c r="L268" s="14"/>
    </row>
    <row r="269" spans="2:12" ht="15" x14ac:dyDescent="0.25">
      <c r="B269" s="14"/>
      <c r="D269" s="61"/>
      <c r="E269" s="15"/>
      <c r="F269" s="15"/>
      <c r="G269" s="14"/>
      <c r="H269" s="14"/>
      <c r="I269" s="14"/>
      <c r="J269" s="14"/>
      <c r="K269" s="14"/>
      <c r="L269" s="14"/>
    </row>
    <row r="270" spans="2:12" ht="15" x14ac:dyDescent="0.25">
      <c r="B270" s="14"/>
      <c r="D270" s="61"/>
      <c r="E270" s="15"/>
      <c r="F270" s="15"/>
      <c r="G270" s="14"/>
      <c r="H270" s="14"/>
      <c r="I270" s="14"/>
      <c r="J270" s="14"/>
      <c r="K270" s="14"/>
      <c r="L270" s="14"/>
    </row>
    <row r="271" spans="2:12" ht="15" x14ac:dyDescent="0.25">
      <c r="B271" s="14"/>
      <c r="D271" s="61"/>
      <c r="E271" s="15"/>
      <c r="F271" s="15"/>
      <c r="G271" s="14"/>
      <c r="H271" s="14"/>
      <c r="I271" s="14"/>
      <c r="J271" s="14"/>
      <c r="K271" s="14"/>
      <c r="L271" s="14"/>
    </row>
    <row r="272" spans="2:12" ht="15" x14ac:dyDescent="0.25">
      <c r="B272" s="14"/>
      <c r="D272" s="61"/>
      <c r="E272" s="15"/>
      <c r="F272" s="15"/>
      <c r="G272" s="14"/>
      <c r="H272" s="14"/>
      <c r="I272" s="14"/>
      <c r="J272" s="14"/>
      <c r="K272" s="14"/>
      <c r="L272" s="14"/>
    </row>
    <row r="273" spans="2:12" ht="15" x14ac:dyDescent="0.25">
      <c r="B273" s="14"/>
      <c r="D273" s="61"/>
      <c r="E273" s="15"/>
      <c r="F273" s="15"/>
      <c r="G273" s="14"/>
      <c r="H273" s="14"/>
      <c r="I273" s="14"/>
      <c r="J273" s="14"/>
      <c r="K273" s="14"/>
      <c r="L273" s="14"/>
    </row>
    <row r="274" spans="2:12" ht="15" x14ac:dyDescent="0.25">
      <c r="B274" s="14"/>
      <c r="D274" s="61"/>
      <c r="E274" s="15"/>
      <c r="F274" s="15"/>
      <c r="G274" s="14"/>
      <c r="H274" s="14"/>
      <c r="I274" s="14"/>
      <c r="J274" s="14"/>
      <c r="K274" s="14"/>
      <c r="L274" s="14"/>
    </row>
    <row r="275" spans="2:12" ht="15" x14ac:dyDescent="0.25">
      <c r="B275" s="14"/>
      <c r="D275" s="61"/>
      <c r="E275" s="15"/>
      <c r="F275" s="15"/>
      <c r="G275" s="14"/>
      <c r="H275" s="14"/>
      <c r="I275" s="14"/>
      <c r="J275" s="14"/>
      <c r="K275" s="14"/>
      <c r="L275" s="14"/>
    </row>
    <row r="276" spans="2:12" ht="15" x14ac:dyDescent="0.25">
      <c r="B276" s="14"/>
      <c r="D276" s="61"/>
      <c r="E276" s="15"/>
      <c r="F276" s="15"/>
      <c r="G276" s="14"/>
      <c r="H276" s="14"/>
      <c r="I276" s="14"/>
      <c r="J276" s="14"/>
      <c r="K276" s="14"/>
      <c r="L276" s="14"/>
    </row>
    <row r="277" spans="2:12" ht="15" x14ac:dyDescent="0.25">
      <c r="B277" s="14"/>
      <c r="D277" s="61"/>
      <c r="E277" s="15"/>
      <c r="F277" s="15"/>
      <c r="G277" s="14"/>
      <c r="H277" s="14"/>
      <c r="I277" s="14"/>
      <c r="J277" s="14"/>
      <c r="K277" s="14"/>
      <c r="L277" s="14"/>
    </row>
    <row r="278" spans="2:12" ht="15" x14ac:dyDescent="0.25">
      <c r="B278" s="14"/>
      <c r="D278" s="61"/>
      <c r="E278" s="15"/>
      <c r="F278" s="15"/>
      <c r="G278" s="14"/>
      <c r="H278" s="14"/>
      <c r="I278" s="14"/>
      <c r="J278" s="14"/>
      <c r="K278" s="14"/>
      <c r="L278" s="14"/>
    </row>
    <row r="279" spans="2:12" ht="15" x14ac:dyDescent="0.25">
      <c r="B279" s="14"/>
      <c r="D279" s="61"/>
      <c r="E279" s="15"/>
      <c r="F279" s="15"/>
      <c r="G279" s="14"/>
      <c r="H279" s="14"/>
      <c r="I279" s="14"/>
      <c r="J279" s="14"/>
      <c r="K279" s="14"/>
      <c r="L279" s="14"/>
    </row>
    <row r="280" spans="2:12" ht="15" x14ac:dyDescent="0.25">
      <c r="B280" s="14"/>
      <c r="D280" s="61"/>
      <c r="E280" s="15"/>
      <c r="F280" s="15"/>
      <c r="G280" s="14"/>
      <c r="H280" s="14"/>
      <c r="I280" s="14"/>
      <c r="J280" s="14"/>
      <c r="K280" s="14"/>
      <c r="L280" s="14"/>
    </row>
    <row r="281" spans="2:12" ht="15" x14ac:dyDescent="0.25">
      <c r="B281" s="14"/>
      <c r="D281" s="61"/>
      <c r="E281" s="15"/>
      <c r="F281" s="15"/>
      <c r="G281" s="14"/>
      <c r="H281" s="14"/>
      <c r="I281" s="14"/>
      <c r="J281" s="14"/>
      <c r="K281" s="14"/>
      <c r="L281" s="14"/>
    </row>
    <row r="282" spans="2:12" ht="15" x14ac:dyDescent="0.25">
      <c r="B282" s="14"/>
      <c r="D282" s="61"/>
      <c r="E282" s="15"/>
      <c r="F282" s="15"/>
      <c r="G282" s="14"/>
      <c r="H282" s="14"/>
      <c r="I282" s="14"/>
      <c r="J282" s="14"/>
      <c r="K282" s="14"/>
      <c r="L282" s="14"/>
    </row>
    <row r="283" spans="2:12" ht="15" x14ac:dyDescent="0.25">
      <c r="B283" s="14"/>
      <c r="D283" s="61"/>
      <c r="E283" s="15"/>
      <c r="F283" s="15"/>
      <c r="G283" s="14"/>
      <c r="H283" s="14"/>
      <c r="I283" s="14"/>
      <c r="J283" s="14"/>
      <c r="K283" s="14"/>
      <c r="L283" s="14"/>
    </row>
    <row r="284" spans="2:12" ht="15" x14ac:dyDescent="0.25">
      <c r="B284" s="14"/>
      <c r="D284" s="61"/>
      <c r="E284" s="15"/>
      <c r="F284" s="15"/>
      <c r="G284" s="14"/>
      <c r="H284" s="14"/>
      <c r="I284" s="14"/>
      <c r="J284" s="14"/>
      <c r="K284" s="14"/>
      <c r="L284" s="14"/>
    </row>
    <row r="285" spans="2:12" ht="15" x14ac:dyDescent="0.25">
      <c r="B285" s="14"/>
      <c r="D285" s="61"/>
      <c r="E285" s="15"/>
      <c r="F285" s="15"/>
      <c r="G285" s="14"/>
      <c r="H285" s="14"/>
      <c r="I285" s="14"/>
      <c r="J285" s="14"/>
      <c r="K285" s="14"/>
      <c r="L285" s="14"/>
    </row>
    <row r="286" spans="2:12" ht="15" x14ac:dyDescent="0.25">
      <c r="B286" s="14"/>
      <c r="D286" s="61"/>
      <c r="E286" s="15"/>
      <c r="F286" s="15"/>
      <c r="G286" s="14"/>
      <c r="H286" s="14"/>
      <c r="I286" s="14"/>
      <c r="J286" s="14"/>
      <c r="K286" s="14"/>
      <c r="L286" s="14"/>
    </row>
    <row r="287" spans="2:12" ht="15" x14ac:dyDescent="0.25">
      <c r="B287" s="14"/>
      <c r="D287" s="61"/>
      <c r="E287" s="15"/>
      <c r="F287" s="15"/>
      <c r="G287" s="14"/>
      <c r="H287" s="14"/>
      <c r="I287" s="14"/>
      <c r="J287" s="14"/>
      <c r="K287" s="14"/>
      <c r="L287" s="14"/>
    </row>
    <row r="288" spans="2:12" ht="15" x14ac:dyDescent="0.25">
      <c r="B288" s="14"/>
      <c r="D288" s="61"/>
      <c r="E288" s="15"/>
      <c r="F288" s="15"/>
      <c r="G288" s="14"/>
      <c r="H288" s="14"/>
      <c r="I288" s="14"/>
      <c r="J288" s="14"/>
      <c r="K288" s="14"/>
      <c r="L288" s="14"/>
    </row>
    <row r="289" spans="2:12" ht="15" x14ac:dyDescent="0.25">
      <c r="B289" s="14"/>
      <c r="D289" s="61"/>
      <c r="E289" s="15"/>
      <c r="F289" s="15"/>
      <c r="G289" s="14"/>
      <c r="H289" s="14"/>
      <c r="I289" s="14"/>
      <c r="J289" s="14"/>
      <c r="K289" s="14"/>
      <c r="L289" s="14"/>
    </row>
    <row r="290" spans="2:12" ht="15" x14ac:dyDescent="0.25">
      <c r="B290" s="14"/>
      <c r="D290" s="61"/>
      <c r="E290" s="15"/>
      <c r="F290" s="15"/>
      <c r="G290" s="14"/>
      <c r="H290" s="14"/>
      <c r="I290" s="14"/>
      <c r="J290" s="14"/>
      <c r="K290" s="14"/>
      <c r="L290" s="14"/>
    </row>
    <row r="291" spans="2:12" ht="15" x14ac:dyDescent="0.25">
      <c r="B291" s="14"/>
      <c r="D291" s="61"/>
      <c r="E291" s="15"/>
      <c r="F291" s="15"/>
      <c r="G291" s="14"/>
      <c r="H291" s="14"/>
      <c r="I291" s="14"/>
      <c r="J291" s="14"/>
      <c r="K291" s="14"/>
      <c r="L291" s="14"/>
    </row>
    <row r="292" spans="2:12" ht="15" x14ac:dyDescent="0.25">
      <c r="B292" s="14"/>
      <c r="D292" s="61"/>
      <c r="E292" s="15"/>
      <c r="F292" s="15"/>
      <c r="G292" s="14"/>
      <c r="H292" s="14"/>
      <c r="I292" s="14"/>
      <c r="J292" s="14"/>
      <c r="K292" s="14"/>
      <c r="L292" s="14"/>
    </row>
    <row r="293" spans="2:12" ht="15" x14ac:dyDescent="0.25">
      <c r="B293" s="14"/>
      <c r="D293" s="61"/>
      <c r="E293" s="15"/>
      <c r="F293" s="15"/>
      <c r="G293" s="14"/>
      <c r="H293" s="14"/>
      <c r="I293" s="14"/>
      <c r="J293" s="14"/>
      <c r="K293" s="14"/>
      <c r="L293" s="14"/>
    </row>
    <row r="294" spans="2:12" ht="15" x14ac:dyDescent="0.25">
      <c r="B294" s="14"/>
      <c r="D294" s="61"/>
      <c r="E294" s="15"/>
      <c r="F294" s="15"/>
      <c r="G294" s="14"/>
      <c r="H294" s="14"/>
      <c r="I294" s="14"/>
      <c r="J294" s="14"/>
      <c r="K294" s="14"/>
      <c r="L294" s="14"/>
    </row>
    <row r="295" spans="2:12" ht="15" x14ac:dyDescent="0.25">
      <c r="B295" s="14"/>
      <c r="D295" s="61"/>
      <c r="E295" s="15"/>
      <c r="F295" s="15"/>
      <c r="G295" s="14"/>
      <c r="H295" s="14"/>
      <c r="I295" s="14"/>
      <c r="J295" s="14"/>
      <c r="K295" s="14"/>
      <c r="L295" s="14"/>
    </row>
    <row r="296" spans="2:12" ht="15" x14ac:dyDescent="0.25">
      <c r="B296" s="14"/>
      <c r="D296" s="61"/>
      <c r="E296" s="15"/>
      <c r="F296" s="15"/>
      <c r="G296" s="14"/>
      <c r="H296" s="14"/>
      <c r="I296" s="14"/>
      <c r="J296" s="14"/>
      <c r="K296" s="14"/>
      <c r="L296" s="14"/>
    </row>
    <row r="297" spans="2:12" ht="15" x14ac:dyDescent="0.25">
      <c r="B297" s="14"/>
      <c r="D297" s="61"/>
      <c r="E297" s="15"/>
      <c r="F297" s="15"/>
      <c r="G297" s="14"/>
      <c r="H297" s="14"/>
      <c r="I297" s="14"/>
      <c r="J297" s="14"/>
      <c r="K297" s="14"/>
      <c r="L297" s="14"/>
    </row>
    <row r="298" spans="2:12" ht="15" x14ac:dyDescent="0.25">
      <c r="B298" s="14"/>
      <c r="D298" s="61"/>
      <c r="E298" s="15"/>
      <c r="F298" s="15"/>
      <c r="G298" s="14"/>
      <c r="H298" s="14"/>
      <c r="I298" s="14"/>
      <c r="J298" s="14"/>
      <c r="K298" s="14"/>
      <c r="L298" s="14"/>
    </row>
    <row r="299" spans="2:12" ht="15" x14ac:dyDescent="0.25">
      <c r="B299" s="14"/>
      <c r="D299" s="61"/>
      <c r="E299" s="15"/>
      <c r="F299" s="15"/>
      <c r="G299" s="14"/>
      <c r="H299" s="14"/>
      <c r="I299" s="14"/>
      <c r="J299" s="14"/>
      <c r="K299" s="14"/>
      <c r="L299" s="14"/>
    </row>
    <row r="300" spans="2:12" ht="15" x14ac:dyDescent="0.25">
      <c r="B300" s="14"/>
      <c r="D300" s="61"/>
      <c r="E300" s="15"/>
      <c r="F300" s="15"/>
      <c r="G300" s="14"/>
      <c r="H300" s="14"/>
      <c r="I300" s="14"/>
      <c r="J300" s="14"/>
      <c r="K300" s="14"/>
      <c r="L300" s="14"/>
    </row>
    <row r="301" spans="2:12" ht="15" x14ac:dyDescent="0.25">
      <c r="B301" s="14"/>
      <c r="D301" s="61"/>
      <c r="E301" s="15"/>
      <c r="F301" s="15"/>
      <c r="G301" s="14"/>
      <c r="H301" s="14"/>
      <c r="I301" s="14"/>
      <c r="J301" s="14"/>
      <c r="K301" s="14"/>
      <c r="L301" s="14"/>
    </row>
    <row r="302" spans="2:12" ht="15" x14ac:dyDescent="0.25">
      <c r="B302" s="14"/>
      <c r="D302" s="61"/>
      <c r="E302" s="15"/>
      <c r="F302" s="15"/>
      <c r="G302" s="14"/>
      <c r="H302" s="14"/>
      <c r="I302" s="14"/>
      <c r="J302" s="14"/>
      <c r="K302" s="14"/>
      <c r="L302" s="14"/>
    </row>
    <row r="303" spans="2:12" ht="15" x14ac:dyDescent="0.25">
      <c r="B303" s="14"/>
      <c r="D303" s="61"/>
      <c r="E303" s="15"/>
      <c r="F303" s="15"/>
      <c r="G303" s="14"/>
      <c r="H303" s="14"/>
      <c r="I303" s="14"/>
      <c r="J303" s="14"/>
      <c r="K303" s="14"/>
      <c r="L303" s="14"/>
    </row>
    <row r="304" spans="2:12" ht="15" x14ac:dyDescent="0.25">
      <c r="B304" s="14"/>
      <c r="D304" s="61"/>
      <c r="E304" s="15"/>
      <c r="F304" s="15"/>
      <c r="G304" s="14"/>
      <c r="H304" s="14"/>
      <c r="I304" s="14"/>
      <c r="J304" s="14"/>
      <c r="K304" s="14"/>
      <c r="L304" s="14"/>
    </row>
    <row r="305" spans="2:12" ht="15" x14ac:dyDescent="0.25">
      <c r="B305" s="14"/>
      <c r="D305" s="61"/>
      <c r="E305" s="15"/>
      <c r="F305" s="15"/>
      <c r="G305" s="14"/>
      <c r="H305" s="14"/>
      <c r="I305" s="14"/>
      <c r="J305" s="14"/>
      <c r="K305" s="14"/>
      <c r="L305" s="14"/>
    </row>
    <row r="306" spans="2:12" ht="15" x14ac:dyDescent="0.25">
      <c r="B306" s="14"/>
      <c r="D306" s="61"/>
      <c r="E306" s="15"/>
      <c r="F306" s="15"/>
      <c r="G306" s="14"/>
      <c r="H306" s="14"/>
      <c r="I306" s="14"/>
      <c r="J306" s="14"/>
      <c r="K306" s="14"/>
      <c r="L306" s="14"/>
    </row>
    <row r="307" spans="2:12" ht="15" x14ac:dyDescent="0.25">
      <c r="B307" s="14"/>
      <c r="D307" s="61"/>
      <c r="E307" s="15"/>
      <c r="F307" s="15"/>
      <c r="G307" s="14"/>
      <c r="H307" s="14"/>
      <c r="I307" s="14"/>
      <c r="J307" s="14"/>
      <c r="K307" s="14"/>
      <c r="L307" s="14"/>
    </row>
    <row r="308" spans="2:12" ht="15" x14ac:dyDescent="0.25">
      <c r="B308" s="14"/>
      <c r="D308" s="61"/>
      <c r="E308" s="15"/>
      <c r="F308" s="15"/>
      <c r="G308" s="14"/>
      <c r="H308" s="14"/>
      <c r="I308" s="14"/>
      <c r="J308" s="14"/>
      <c r="K308" s="14"/>
      <c r="L308" s="14"/>
    </row>
    <row r="309" spans="2:12" ht="15" x14ac:dyDescent="0.25">
      <c r="B309" s="14"/>
      <c r="D309" s="61"/>
      <c r="E309" s="15"/>
      <c r="F309" s="15"/>
      <c r="G309" s="14"/>
      <c r="H309" s="14"/>
      <c r="I309" s="14"/>
      <c r="J309" s="14"/>
      <c r="K309" s="14"/>
      <c r="L309" s="14"/>
    </row>
    <row r="310" spans="2:12" ht="15" x14ac:dyDescent="0.25">
      <c r="B310" s="14"/>
      <c r="D310" s="61"/>
      <c r="E310" s="15"/>
      <c r="F310" s="15"/>
      <c r="G310" s="14"/>
      <c r="H310" s="14"/>
      <c r="I310" s="14"/>
      <c r="J310" s="14"/>
      <c r="K310" s="14"/>
      <c r="L310" s="14"/>
    </row>
    <row r="311" spans="2:12" ht="15" x14ac:dyDescent="0.25">
      <c r="B311" s="14"/>
      <c r="D311" s="61"/>
      <c r="E311" s="15"/>
      <c r="F311" s="15"/>
      <c r="G311" s="14"/>
      <c r="H311" s="14"/>
      <c r="I311" s="14"/>
      <c r="J311" s="14"/>
      <c r="K311" s="14"/>
      <c r="L311" s="14"/>
    </row>
    <row r="312" spans="2:12" ht="15" x14ac:dyDescent="0.25">
      <c r="B312" s="14"/>
      <c r="D312" s="61"/>
      <c r="E312" s="15"/>
      <c r="F312" s="15"/>
      <c r="G312" s="14"/>
      <c r="H312" s="14"/>
      <c r="I312" s="14"/>
      <c r="J312" s="14"/>
      <c r="K312" s="14"/>
      <c r="L312" s="14"/>
    </row>
    <row r="313" spans="2:12" ht="15" x14ac:dyDescent="0.25">
      <c r="B313" s="14"/>
      <c r="D313" s="61"/>
      <c r="E313" s="15"/>
      <c r="F313" s="15"/>
      <c r="G313" s="14"/>
      <c r="H313" s="14"/>
      <c r="I313" s="14"/>
      <c r="J313" s="14"/>
      <c r="K313" s="14"/>
      <c r="L313" s="14"/>
    </row>
    <row r="314" spans="2:12" ht="15" x14ac:dyDescent="0.25">
      <c r="B314" s="14"/>
      <c r="D314" s="61"/>
      <c r="E314" s="15"/>
      <c r="F314" s="15"/>
      <c r="G314" s="14"/>
      <c r="H314" s="14"/>
      <c r="I314" s="14"/>
      <c r="J314" s="14"/>
      <c r="K314" s="14"/>
      <c r="L314" s="14"/>
    </row>
    <row r="315" spans="2:12" ht="15" x14ac:dyDescent="0.25">
      <c r="B315" s="14"/>
      <c r="D315" s="61"/>
      <c r="E315" s="15"/>
      <c r="F315" s="15"/>
      <c r="G315" s="14"/>
      <c r="H315" s="14"/>
      <c r="I315" s="14"/>
      <c r="J315" s="14"/>
      <c r="K315" s="14"/>
      <c r="L315" s="14"/>
    </row>
    <row r="316" spans="2:12" ht="15" x14ac:dyDescent="0.25">
      <c r="B316" s="14"/>
      <c r="D316" s="61"/>
      <c r="E316" s="15"/>
      <c r="F316" s="15"/>
      <c r="G316" s="14"/>
      <c r="H316" s="14"/>
      <c r="I316" s="14"/>
      <c r="J316" s="14"/>
      <c r="K316" s="14"/>
      <c r="L316" s="14"/>
    </row>
    <row r="317" spans="2:12" ht="15" x14ac:dyDescent="0.25">
      <c r="B317" s="14"/>
      <c r="D317" s="61"/>
      <c r="E317" s="15"/>
      <c r="F317" s="15"/>
      <c r="G317" s="14"/>
      <c r="H317" s="14"/>
      <c r="I317" s="14"/>
      <c r="J317" s="14"/>
      <c r="K317" s="14"/>
      <c r="L317" s="14"/>
    </row>
    <row r="318" spans="2:12" ht="15" x14ac:dyDescent="0.25">
      <c r="B318" s="14"/>
      <c r="D318" s="61"/>
      <c r="E318" s="15"/>
      <c r="F318" s="15"/>
      <c r="G318" s="14"/>
      <c r="H318" s="14"/>
      <c r="I318" s="14"/>
      <c r="J318" s="14"/>
      <c r="K318" s="14"/>
      <c r="L318" s="14"/>
    </row>
    <row r="319" spans="2:12" ht="15" x14ac:dyDescent="0.25">
      <c r="B319" s="14"/>
      <c r="D319" s="61"/>
      <c r="E319" s="15"/>
      <c r="F319" s="15"/>
      <c r="G319" s="14"/>
      <c r="H319" s="14"/>
      <c r="I319" s="14"/>
      <c r="J319" s="14"/>
      <c r="K319" s="14"/>
      <c r="L319" s="14"/>
    </row>
    <row r="320" spans="2:12" ht="15" x14ac:dyDescent="0.25">
      <c r="B320" s="14"/>
      <c r="D320" s="61"/>
      <c r="E320" s="15"/>
      <c r="F320" s="15"/>
      <c r="G320" s="14"/>
      <c r="H320" s="14"/>
      <c r="I320" s="14"/>
      <c r="J320" s="14"/>
      <c r="K320" s="14"/>
      <c r="L320" s="14"/>
    </row>
    <row r="321" spans="2:12" ht="15" x14ac:dyDescent="0.25">
      <c r="B321" s="14"/>
      <c r="D321" s="61"/>
      <c r="E321" s="15"/>
      <c r="F321" s="15"/>
      <c r="G321" s="14"/>
      <c r="H321" s="14"/>
      <c r="I321" s="14"/>
      <c r="J321" s="14"/>
      <c r="K321" s="14"/>
      <c r="L321" s="14"/>
    </row>
    <row r="322" spans="2:12" ht="15" x14ac:dyDescent="0.25">
      <c r="B322" s="14"/>
      <c r="D322" s="61"/>
      <c r="E322" s="15"/>
      <c r="F322" s="15"/>
      <c r="G322" s="14"/>
      <c r="H322" s="14"/>
      <c r="I322" s="14"/>
      <c r="J322" s="14"/>
      <c r="K322" s="14"/>
      <c r="L322" s="14"/>
    </row>
    <row r="323" spans="2:12" ht="15" x14ac:dyDescent="0.25">
      <c r="B323" s="14"/>
      <c r="D323" s="61"/>
      <c r="E323" s="15"/>
      <c r="F323" s="15"/>
      <c r="G323" s="14"/>
      <c r="H323" s="14"/>
      <c r="I323" s="14"/>
      <c r="J323" s="14"/>
      <c r="K323" s="14"/>
      <c r="L323" s="14"/>
    </row>
    <row r="324" spans="2:12" ht="15" x14ac:dyDescent="0.25">
      <c r="B324" s="14"/>
      <c r="D324" s="61"/>
      <c r="E324" s="15"/>
      <c r="F324" s="15"/>
      <c r="G324" s="14"/>
      <c r="H324" s="14"/>
      <c r="I324" s="14"/>
      <c r="J324" s="14"/>
      <c r="K324" s="14"/>
      <c r="L324" s="14"/>
    </row>
    <row r="325" spans="2:12" ht="15" x14ac:dyDescent="0.25">
      <c r="B325" s="14"/>
      <c r="D325" s="61"/>
      <c r="E325" s="15"/>
      <c r="F325" s="15"/>
      <c r="G325" s="14"/>
      <c r="H325" s="14"/>
      <c r="I325" s="14"/>
      <c r="J325" s="14"/>
      <c r="K325" s="14"/>
      <c r="L325" s="14"/>
    </row>
    <row r="326" spans="2:12" ht="15" x14ac:dyDescent="0.25">
      <c r="B326" s="14"/>
      <c r="D326" s="61"/>
      <c r="E326" s="15"/>
      <c r="F326" s="15"/>
      <c r="G326" s="14"/>
      <c r="H326" s="14"/>
      <c r="I326" s="14"/>
      <c r="J326" s="14"/>
      <c r="K326" s="14"/>
      <c r="L326" s="14"/>
    </row>
    <row r="327" spans="2:12" ht="15" x14ac:dyDescent="0.25">
      <c r="B327" s="14"/>
      <c r="D327" s="61"/>
      <c r="E327" s="15"/>
      <c r="F327" s="15"/>
      <c r="G327" s="14"/>
      <c r="H327" s="14"/>
      <c r="I327" s="14"/>
      <c r="J327" s="14"/>
      <c r="K327" s="14"/>
      <c r="L327" s="14"/>
    </row>
    <row r="328" spans="2:12" ht="15" x14ac:dyDescent="0.25">
      <c r="B328" s="14"/>
      <c r="D328" s="61"/>
      <c r="E328" s="15"/>
      <c r="F328" s="15"/>
      <c r="G328" s="14"/>
      <c r="H328" s="14"/>
      <c r="I328" s="14"/>
      <c r="J328" s="14"/>
      <c r="K328" s="14"/>
      <c r="L328" s="14"/>
    </row>
    <row r="329" spans="2:12" ht="15" x14ac:dyDescent="0.25">
      <c r="B329" s="14"/>
      <c r="D329" s="61"/>
      <c r="E329" s="15"/>
      <c r="F329" s="15"/>
      <c r="G329" s="14"/>
      <c r="H329" s="14"/>
      <c r="I329" s="14"/>
      <c r="J329" s="14"/>
      <c r="K329" s="14"/>
      <c r="L329" s="14"/>
    </row>
    <row r="330" spans="2:12" ht="15" x14ac:dyDescent="0.25">
      <c r="B330" s="14"/>
      <c r="D330" s="61"/>
      <c r="E330" s="15"/>
      <c r="F330" s="15"/>
      <c r="G330" s="14"/>
      <c r="H330" s="14"/>
      <c r="I330" s="14"/>
      <c r="J330" s="14"/>
      <c r="K330" s="14"/>
      <c r="L330" s="14"/>
    </row>
    <row r="331" spans="2:12" ht="15" x14ac:dyDescent="0.25">
      <c r="B331" s="14"/>
      <c r="D331" s="61"/>
      <c r="E331" s="15"/>
      <c r="F331" s="15"/>
      <c r="G331" s="14"/>
      <c r="H331" s="14"/>
      <c r="I331" s="14"/>
      <c r="J331" s="14"/>
      <c r="K331" s="14"/>
      <c r="L331" s="14"/>
    </row>
    <row r="332" spans="2:12" ht="15" x14ac:dyDescent="0.25">
      <c r="B332" s="14"/>
      <c r="D332" s="61"/>
      <c r="E332" s="15"/>
      <c r="F332" s="15"/>
      <c r="G332" s="14"/>
      <c r="H332" s="14"/>
      <c r="I332" s="14"/>
      <c r="J332" s="14"/>
      <c r="K332" s="14"/>
      <c r="L332" s="14"/>
    </row>
    <row r="333" spans="2:12" ht="15" x14ac:dyDescent="0.25">
      <c r="B333" s="14"/>
      <c r="D333" s="61"/>
      <c r="E333" s="15"/>
      <c r="F333" s="15"/>
      <c r="G333" s="14"/>
      <c r="H333" s="14"/>
      <c r="I333" s="14"/>
      <c r="J333" s="14"/>
      <c r="K333" s="14"/>
      <c r="L333" s="14"/>
    </row>
    <row r="334" spans="2:12" ht="15" x14ac:dyDescent="0.25">
      <c r="B334" s="14"/>
      <c r="D334" s="61"/>
      <c r="E334" s="15"/>
      <c r="F334" s="15"/>
      <c r="G334" s="14"/>
      <c r="H334" s="14"/>
      <c r="I334" s="14"/>
      <c r="J334" s="14"/>
      <c r="K334" s="14"/>
      <c r="L334" s="14"/>
    </row>
    <row r="335" spans="2:12" ht="15" x14ac:dyDescent="0.25">
      <c r="B335" s="14"/>
      <c r="D335" s="61"/>
      <c r="E335" s="15"/>
      <c r="F335" s="15"/>
      <c r="G335" s="14"/>
      <c r="H335" s="14"/>
      <c r="I335" s="14"/>
      <c r="J335" s="14"/>
      <c r="K335" s="14"/>
      <c r="L335" s="14"/>
    </row>
    <row r="336" spans="2:12" ht="15" x14ac:dyDescent="0.25">
      <c r="B336" s="14"/>
      <c r="D336" s="61"/>
      <c r="E336" s="15"/>
      <c r="F336" s="15"/>
      <c r="G336" s="14"/>
      <c r="H336" s="14"/>
      <c r="I336" s="14"/>
      <c r="J336" s="14"/>
      <c r="K336" s="14"/>
      <c r="L336" s="14"/>
    </row>
    <row r="337" spans="2:12" ht="15" x14ac:dyDescent="0.25">
      <c r="B337" s="14"/>
      <c r="D337" s="61"/>
      <c r="E337" s="15"/>
      <c r="F337" s="15"/>
      <c r="G337" s="14"/>
      <c r="H337" s="14"/>
      <c r="I337" s="14"/>
      <c r="J337" s="14"/>
      <c r="K337" s="14"/>
      <c r="L337" s="14"/>
    </row>
    <row r="338" spans="2:12" ht="15" x14ac:dyDescent="0.25">
      <c r="B338" s="14"/>
      <c r="D338" s="61"/>
      <c r="E338" s="15"/>
      <c r="F338" s="15"/>
      <c r="G338" s="14"/>
      <c r="H338" s="14"/>
      <c r="I338" s="14"/>
      <c r="J338" s="14"/>
      <c r="K338" s="14"/>
      <c r="L338" s="14"/>
    </row>
    <row r="339" spans="2:12" ht="15" x14ac:dyDescent="0.25">
      <c r="B339" s="14"/>
      <c r="D339" s="61"/>
      <c r="E339" s="15"/>
      <c r="F339" s="15"/>
      <c r="G339" s="14"/>
      <c r="H339" s="14"/>
      <c r="I339" s="14"/>
      <c r="J339" s="14"/>
      <c r="K339" s="14"/>
      <c r="L339" s="14"/>
    </row>
    <row r="340" spans="2:12" ht="15" x14ac:dyDescent="0.25">
      <c r="B340" s="14"/>
      <c r="D340" s="61"/>
      <c r="E340" s="15"/>
      <c r="F340" s="15"/>
      <c r="G340" s="14"/>
      <c r="H340" s="14"/>
      <c r="I340" s="14"/>
      <c r="J340" s="14"/>
      <c r="K340" s="14"/>
      <c r="L340" s="14"/>
    </row>
    <row r="341" spans="2:12" ht="15" x14ac:dyDescent="0.25">
      <c r="B341" s="14"/>
      <c r="D341" s="61"/>
      <c r="E341" s="15"/>
      <c r="F341" s="15"/>
      <c r="G341" s="14"/>
      <c r="H341" s="14"/>
      <c r="I341" s="14"/>
      <c r="J341" s="14"/>
      <c r="K341" s="14"/>
      <c r="L341" s="14"/>
    </row>
    <row r="342" spans="2:12" ht="15" x14ac:dyDescent="0.25">
      <c r="B342" s="14"/>
      <c r="D342" s="61"/>
      <c r="E342" s="15"/>
      <c r="F342" s="15"/>
      <c r="G342" s="14"/>
      <c r="H342" s="14"/>
      <c r="I342" s="14"/>
      <c r="J342" s="14"/>
      <c r="K342" s="14"/>
      <c r="L342" s="14"/>
    </row>
    <row r="343" spans="2:12" ht="15" x14ac:dyDescent="0.25">
      <c r="B343" s="14"/>
      <c r="D343" s="61"/>
      <c r="E343" s="15"/>
      <c r="F343" s="15"/>
      <c r="G343" s="14"/>
      <c r="H343" s="14"/>
      <c r="I343" s="14"/>
      <c r="J343" s="14"/>
      <c r="K343" s="14"/>
      <c r="L343" s="14"/>
    </row>
    <row r="344" spans="2:12" ht="15" x14ac:dyDescent="0.25">
      <c r="B344" s="14"/>
      <c r="D344" s="61"/>
      <c r="E344" s="15"/>
      <c r="F344" s="15"/>
      <c r="G344" s="14"/>
      <c r="H344" s="14"/>
      <c r="I344" s="14"/>
      <c r="J344" s="14"/>
      <c r="K344" s="14"/>
      <c r="L344" s="14"/>
    </row>
    <row r="345" spans="2:12" ht="15" x14ac:dyDescent="0.25">
      <c r="B345" s="14"/>
      <c r="D345" s="61"/>
      <c r="E345" s="15"/>
      <c r="F345" s="15"/>
      <c r="G345" s="14"/>
      <c r="H345" s="14"/>
      <c r="I345" s="14"/>
      <c r="J345" s="14"/>
      <c r="K345" s="14"/>
      <c r="L345" s="14"/>
    </row>
    <row r="346" spans="2:12" ht="15" x14ac:dyDescent="0.25">
      <c r="B346" s="14"/>
      <c r="D346" s="61"/>
      <c r="E346" s="15"/>
      <c r="F346" s="15"/>
      <c r="G346" s="14"/>
      <c r="H346" s="14"/>
      <c r="I346" s="14"/>
      <c r="J346" s="14"/>
      <c r="K346" s="14"/>
      <c r="L346" s="14"/>
    </row>
    <row r="347" spans="2:12" ht="15" x14ac:dyDescent="0.25">
      <c r="B347" s="14"/>
      <c r="D347" s="61"/>
      <c r="E347" s="15"/>
      <c r="F347" s="15"/>
      <c r="G347" s="14"/>
      <c r="H347" s="14"/>
      <c r="I347" s="14"/>
      <c r="J347" s="14"/>
      <c r="K347" s="14"/>
      <c r="L347" s="14"/>
    </row>
    <row r="348" spans="2:12" ht="15" x14ac:dyDescent="0.25">
      <c r="B348" s="14"/>
      <c r="D348" s="61"/>
      <c r="E348" s="15"/>
      <c r="F348" s="15"/>
      <c r="G348" s="14"/>
      <c r="H348" s="14"/>
      <c r="I348" s="14"/>
      <c r="J348" s="14"/>
      <c r="K348" s="14"/>
      <c r="L348" s="14"/>
    </row>
    <row r="349" spans="2:12" ht="15" x14ac:dyDescent="0.25">
      <c r="B349" s="14"/>
      <c r="D349" s="61"/>
      <c r="E349" s="15"/>
      <c r="F349" s="15"/>
      <c r="G349" s="14"/>
      <c r="H349" s="14"/>
      <c r="I349" s="14"/>
      <c r="J349" s="14"/>
      <c r="K349" s="14"/>
      <c r="L349" s="14"/>
    </row>
    <row r="350" spans="2:12" ht="15" x14ac:dyDescent="0.25">
      <c r="B350" s="14"/>
      <c r="D350" s="61"/>
      <c r="E350" s="15"/>
      <c r="F350" s="15"/>
      <c r="G350" s="14"/>
      <c r="H350" s="14"/>
      <c r="I350" s="14"/>
      <c r="J350" s="14"/>
      <c r="K350" s="14"/>
      <c r="L350" s="14"/>
    </row>
    <row r="351" spans="2:12" ht="15" x14ac:dyDescent="0.25">
      <c r="B351" s="14"/>
      <c r="D351" s="61"/>
      <c r="E351" s="15"/>
      <c r="F351" s="15"/>
      <c r="G351" s="14"/>
      <c r="H351" s="14"/>
      <c r="I351" s="14"/>
      <c r="J351" s="14"/>
      <c r="K351" s="14"/>
      <c r="L351" s="14"/>
    </row>
    <row r="352" spans="2:12" ht="15" x14ac:dyDescent="0.25">
      <c r="B352" s="14"/>
      <c r="D352" s="61"/>
      <c r="E352" s="15"/>
      <c r="F352" s="15"/>
      <c r="G352" s="14"/>
      <c r="H352" s="14"/>
      <c r="I352" s="14"/>
      <c r="J352" s="14"/>
      <c r="K352" s="14"/>
      <c r="L352" s="14"/>
    </row>
    <row r="353" spans="2:12" ht="15" x14ac:dyDescent="0.25">
      <c r="B353" s="14"/>
      <c r="D353" s="61"/>
      <c r="E353" s="15"/>
      <c r="F353" s="15"/>
      <c r="G353" s="14"/>
      <c r="H353" s="14"/>
      <c r="I353" s="14"/>
      <c r="J353" s="14"/>
      <c r="K353" s="14"/>
      <c r="L353" s="14"/>
    </row>
    <row r="354" spans="2:12" ht="15" x14ac:dyDescent="0.25">
      <c r="B354" s="14"/>
      <c r="D354" s="61"/>
      <c r="E354" s="15"/>
      <c r="F354" s="15"/>
      <c r="G354" s="14"/>
      <c r="H354" s="14"/>
      <c r="I354" s="14"/>
      <c r="J354" s="14"/>
      <c r="K354" s="14"/>
      <c r="L354" s="14"/>
    </row>
    <row r="355" spans="2:12" ht="15" x14ac:dyDescent="0.25">
      <c r="B355" s="14"/>
      <c r="D355" s="61"/>
      <c r="E355" s="15"/>
      <c r="F355" s="15"/>
      <c r="G355" s="14"/>
      <c r="H355" s="14"/>
      <c r="I355" s="14"/>
      <c r="J355" s="14"/>
      <c r="K355" s="14"/>
      <c r="L355" s="14"/>
    </row>
    <row r="356" spans="2:12" ht="15" x14ac:dyDescent="0.25">
      <c r="B356" s="14"/>
      <c r="D356" s="61"/>
      <c r="E356" s="15"/>
      <c r="F356" s="15"/>
      <c r="G356" s="14"/>
      <c r="H356" s="14"/>
      <c r="I356" s="14"/>
      <c r="J356" s="14"/>
      <c r="K356" s="14"/>
      <c r="L356" s="14"/>
    </row>
    <row r="357" spans="2:12" ht="15" x14ac:dyDescent="0.25">
      <c r="B357" s="14"/>
      <c r="D357" s="61"/>
      <c r="E357" s="15"/>
      <c r="F357" s="15"/>
      <c r="G357" s="14"/>
      <c r="H357" s="14"/>
      <c r="I357" s="14"/>
      <c r="J357" s="14"/>
      <c r="K357" s="14"/>
      <c r="L357" s="14"/>
    </row>
    <row r="358" spans="2:12" ht="15" x14ac:dyDescent="0.25">
      <c r="B358" s="14"/>
      <c r="D358" s="61"/>
      <c r="E358" s="15"/>
      <c r="F358" s="15"/>
      <c r="G358" s="14"/>
      <c r="H358" s="14"/>
      <c r="I358" s="14"/>
      <c r="J358" s="14"/>
      <c r="K358" s="14"/>
      <c r="L358" s="14"/>
    </row>
    <row r="359" spans="2:12" ht="15" x14ac:dyDescent="0.25">
      <c r="B359" s="14"/>
      <c r="D359" s="61"/>
      <c r="E359" s="15"/>
      <c r="F359" s="15"/>
      <c r="G359" s="14"/>
      <c r="H359" s="14"/>
      <c r="I359" s="14"/>
      <c r="J359" s="14"/>
      <c r="K359" s="14"/>
      <c r="L359" s="14"/>
    </row>
    <row r="360" spans="2:12" ht="15" x14ac:dyDescent="0.25">
      <c r="B360" s="14"/>
      <c r="D360" s="61"/>
      <c r="E360" s="15"/>
      <c r="F360" s="15"/>
      <c r="G360" s="14"/>
      <c r="H360" s="14"/>
      <c r="I360" s="14"/>
      <c r="J360" s="14"/>
      <c r="K360" s="14"/>
      <c r="L360" s="14"/>
    </row>
    <row r="361" spans="2:12" ht="15" x14ac:dyDescent="0.25">
      <c r="B361" s="14"/>
      <c r="D361" s="61"/>
      <c r="E361" s="15"/>
      <c r="F361" s="15"/>
      <c r="G361" s="14"/>
      <c r="H361" s="14"/>
      <c r="I361" s="14"/>
      <c r="J361" s="14"/>
      <c r="K361" s="14"/>
      <c r="L361" s="14"/>
    </row>
    <row r="362" spans="2:12" ht="15" x14ac:dyDescent="0.25">
      <c r="B362" s="14"/>
      <c r="D362" s="61"/>
      <c r="E362" s="15"/>
      <c r="F362" s="15"/>
      <c r="G362" s="14"/>
      <c r="H362" s="14"/>
      <c r="I362" s="14"/>
      <c r="J362" s="14"/>
      <c r="K362" s="14"/>
      <c r="L362" s="14"/>
    </row>
    <row r="363" spans="2:12" ht="15" x14ac:dyDescent="0.25">
      <c r="B363" s="14"/>
      <c r="D363" s="61"/>
      <c r="E363" s="15"/>
      <c r="F363" s="15"/>
      <c r="G363" s="14"/>
      <c r="H363" s="14"/>
      <c r="I363" s="14"/>
      <c r="J363" s="14"/>
      <c r="K363" s="14"/>
      <c r="L363" s="14"/>
    </row>
    <row r="364" spans="2:12" ht="15" x14ac:dyDescent="0.25">
      <c r="B364" s="14"/>
      <c r="D364" s="61"/>
      <c r="E364" s="15"/>
      <c r="F364" s="15"/>
      <c r="G364" s="14"/>
      <c r="H364" s="14"/>
      <c r="I364" s="14"/>
      <c r="J364" s="14"/>
      <c r="K364" s="14"/>
      <c r="L364" s="14"/>
    </row>
    <row r="365" spans="2:12" ht="15" x14ac:dyDescent="0.25">
      <c r="B365" s="14"/>
      <c r="D365" s="61"/>
      <c r="E365" s="15"/>
      <c r="F365" s="15"/>
      <c r="G365" s="14"/>
      <c r="H365" s="14"/>
      <c r="I365" s="14"/>
      <c r="J365" s="14"/>
      <c r="K365" s="14"/>
      <c r="L365" s="14"/>
    </row>
    <row r="366" spans="2:12" ht="15" x14ac:dyDescent="0.25">
      <c r="B366" s="14"/>
      <c r="D366" s="61"/>
      <c r="E366" s="15"/>
      <c r="F366" s="15"/>
      <c r="G366" s="14"/>
      <c r="H366" s="14"/>
      <c r="I366" s="14"/>
      <c r="J366" s="14"/>
      <c r="K366" s="14"/>
      <c r="L366" s="14"/>
    </row>
    <row r="367" spans="2:12" ht="15" x14ac:dyDescent="0.25">
      <c r="B367" s="14"/>
      <c r="D367" s="61"/>
      <c r="E367" s="15"/>
      <c r="F367" s="15"/>
      <c r="G367" s="14"/>
      <c r="H367" s="14"/>
      <c r="I367" s="14"/>
      <c r="J367" s="14"/>
      <c r="K367" s="14"/>
      <c r="L367" s="14"/>
    </row>
    <row r="368" spans="2:12" ht="15" x14ac:dyDescent="0.25">
      <c r="B368" s="14"/>
      <c r="D368" s="61"/>
      <c r="E368" s="15"/>
      <c r="F368" s="15"/>
      <c r="G368" s="14"/>
      <c r="H368" s="14"/>
      <c r="I368" s="14"/>
      <c r="J368" s="14"/>
      <c r="K368" s="14"/>
      <c r="L368" s="14"/>
    </row>
    <row r="369" spans="2:12" ht="15" x14ac:dyDescent="0.25">
      <c r="B369" s="14"/>
      <c r="D369" s="61"/>
      <c r="E369" s="15"/>
      <c r="F369" s="15"/>
      <c r="G369" s="14"/>
      <c r="H369" s="14"/>
      <c r="I369" s="14"/>
      <c r="J369" s="14"/>
      <c r="K369" s="14"/>
      <c r="L369" s="14"/>
    </row>
    <row r="370" spans="2:12" ht="15" x14ac:dyDescent="0.25">
      <c r="B370" s="14"/>
      <c r="D370" s="61"/>
      <c r="E370" s="15"/>
      <c r="F370" s="15"/>
      <c r="G370" s="14"/>
      <c r="H370" s="14"/>
      <c r="I370" s="14"/>
      <c r="J370" s="14"/>
      <c r="K370" s="14"/>
      <c r="L370" s="14"/>
    </row>
    <row r="371" spans="2:12" ht="15" x14ac:dyDescent="0.25">
      <c r="B371" s="14"/>
      <c r="D371" s="61"/>
      <c r="E371" s="15"/>
      <c r="F371" s="15"/>
      <c r="G371" s="14"/>
      <c r="H371" s="14"/>
      <c r="I371" s="14"/>
      <c r="J371" s="14"/>
      <c r="K371" s="14"/>
      <c r="L371" s="14"/>
    </row>
    <row r="372" spans="2:12" ht="15" x14ac:dyDescent="0.25">
      <c r="B372" s="14"/>
      <c r="D372" s="61"/>
      <c r="E372" s="15"/>
      <c r="F372" s="15"/>
      <c r="G372" s="14"/>
      <c r="H372" s="14"/>
      <c r="I372" s="14"/>
      <c r="J372" s="14"/>
      <c r="K372" s="14"/>
      <c r="L372" s="14"/>
    </row>
    <row r="373" spans="2:12" ht="15" x14ac:dyDescent="0.25">
      <c r="B373" s="14"/>
      <c r="D373" s="61"/>
      <c r="E373" s="15"/>
      <c r="F373" s="15"/>
      <c r="G373" s="14"/>
      <c r="H373" s="14"/>
      <c r="I373" s="14"/>
      <c r="J373" s="14"/>
      <c r="K373" s="14"/>
      <c r="L373" s="14"/>
    </row>
    <row r="374" spans="2:12" ht="15" x14ac:dyDescent="0.25">
      <c r="B374" s="14"/>
      <c r="D374" s="61"/>
      <c r="E374" s="15"/>
      <c r="F374" s="15"/>
      <c r="G374" s="14"/>
      <c r="H374" s="14"/>
      <c r="I374" s="14"/>
      <c r="J374" s="14"/>
      <c r="K374" s="14"/>
      <c r="L374" s="14"/>
    </row>
    <row r="375" spans="2:12" ht="15" x14ac:dyDescent="0.25">
      <c r="B375" s="14"/>
      <c r="D375" s="61"/>
      <c r="E375" s="15"/>
      <c r="F375" s="15"/>
      <c r="G375" s="14"/>
      <c r="H375" s="14"/>
      <c r="I375" s="14"/>
      <c r="J375" s="14"/>
      <c r="K375" s="14"/>
      <c r="L375" s="14"/>
    </row>
    <row r="376" spans="2:12" ht="15" x14ac:dyDescent="0.25">
      <c r="B376" s="14"/>
      <c r="D376" s="61"/>
      <c r="E376" s="15"/>
      <c r="F376" s="15"/>
      <c r="G376" s="14"/>
      <c r="H376" s="14"/>
      <c r="I376" s="14"/>
      <c r="J376" s="14"/>
      <c r="K376" s="14"/>
      <c r="L376" s="14"/>
    </row>
    <row r="377" spans="2:12" ht="15" x14ac:dyDescent="0.25">
      <c r="B377" s="14"/>
      <c r="D377" s="61"/>
      <c r="E377" s="15"/>
      <c r="F377" s="15"/>
      <c r="G377" s="14"/>
      <c r="H377" s="14"/>
      <c r="I377" s="14"/>
      <c r="J377" s="14"/>
      <c r="K377" s="14"/>
      <c r="L377" s="14"/>
    </row>
    <row r="378" spans="2:12" ht="15" x14ac:dyDescent="0.25">
      <c r="B378" s="14"/>
      <c r="D378" s="61"/>
      <c r="E378" s="15"/>
      <c r="F378" s="15"/>
      <c r="G378" s="14"/>
      <c r="H378" s="14"/>
      <c r="I378" s="14"/>
      <c r="J378" s="14"/>
      <c r="K378" s="14"/>
      <c r="L378" s="14"/>
    </row>
    <row r="379" spans="2:12" ht="15" x14ac:dyDescent="0.25">
      <c r="B379" s="14"/>
      <c r="D379" s="61"/>
      <c r="E379" s="15"/>
      <c r="F379" s="15"/>
      <c r="G379" s="14"/>
      <c r="H379" s="14"/>
      <c r="I379" s="14"/>
      <c r="J379" s="14"/>
      <c r="K379" s="14"/>
      <c r="L379" s="14"/>
    </row>
    <row r="380" spans="2:12" ht="15" x14ac:dyDescent="0.25">
      <c r="B380" s="14"/>
      <c r="D380" s="61"/>
      <c r="E380" s="15"/>
      <c r="F380" s="15"/>
      <c r="G380" s="14"/>
      <c r="H380" s="14"/>
      <c r="I380" s="14"/>
      <c r="J380" s="14"/>
      <c r="K380" s="14"/>
      <c r="L380" s="14"/>
    </row>
    <row r="381" spans="2:12" ht="15" x14ac:dyDescent="0.25">
      <c r="B381" s="14"/>
      <c r="D381" s="61"/>
      <c r="E381" s="15"/>
      <c r="F381" s="15"/>
      <c r="G381" s="14"/>
      <c r="H381" s="14"/>
      <c r="I381" s="14"/>
      <c r="J381" s="14"/>
      <c r="K381" s="14"/>
      <c r="L381" s="14"/>
    </row>
    <row r="382" spans="2:12" ht="15" x14ac:dyDescent="0.25">
      <c r="B382" s="14"/>
      <c r="D382" s="61"/>
      <c r="E382" s="15"/>
      <c r="F382" s="15"/>
      <c r="G382" s="14"/>
      <c r="H382" s="14"/>
      <c r="I382" s="14"/>
      <c r="J382" s="14"/>
      <c r="K382" s="14"/>
      <c r="L382" s="14"/>
    </row>
    <row r="383" spans="2:12" ht="15" x14ac:dyDescent="0.25">
      <c r="B383" s="14"/>
      <c r="D383" s="61"/>
      <c r="E383" s="15"/>
      <c r="F383" s="15"/>
      <c r="G383" s="14"/>
      <c r="H383" s="14"/>
      <c r="I383" s="14"/>
      <c r="J383" s="14"/>
      <c r="K383" s="14"/>
      <c r="L383" s="14"/>
    </row>
    <row r="384" spans="2:12" ht="15" x14ac:dyDescent="0.25">
      <c r="B384" s="14"/>
      <c r="D384" s="61"/>
      <c r="E384" s="15"/>
      <c r="F384" s="15"/>
      <c r="G384" s="14"/>
      <c r="H384" s="14"/>
      <c r="I384" s="14"/>
      <c r="J384" s="14"/>
      <c r="K384" s="14"/>
      <c r="L384" s="14"/>
    </row>
    <row r="385" spans="2:12" ht="15" x14ac:dyDescent="0.25">
      <c r="B385" s="14"/>
      <c r="D385" s="61"/>
      <c r="E385" s="15"/>
      <c r="F385" s="15"/>
      <c r="G385" s="14"/>
      <c r="H385" s="14"/>
      <c r="I385" s="14"/>
      <c r="J385" s="14"/>
      <c r="K385" s="14"/>
      <c r="L385" s="14"/>
    </row>
    <row r="386" spans="2:12" ht="15" x14ac:dyDescent="0.25">
      <c r="B386" s="14"/>
      <c r="D386" s="61"/>
      <c r="E386" s="15"/>
      <c r="F386" s="15"/>
      <c r="G386" s="14"/>
      <c r="H386" s="14"/>
      <c r="I386" s="14"/>
      <c r="J386" s="14"/>
      <c r="K386" s="14"/>
      <c r="L386" s="14"/>
    </row>
    <row r="387" spans="2:12" ht="15" x14ac:dyDescent="0.25">
      <c r="B387" s="14"/>
      <c r="D387" s="61"/>
      <c r="E387" s="15"/>
      <c r="F387" s="15"/>
      <c r="G387" s="14"/>
      <c r="H387" s="14"/>
      <c r="I387" s="14"/>
      <c r="J387" s="14"/>
      <c r="K387" s="14"/>
      <c r="L387" s="14"/>
    </row>
    <row r="388" spans="2:12" ht="15" x14ac:dyDescent="0.25">
      <c r="B388" s="14"/>
      <c r="D388" s="61"/>
      <c r="E388" s="15"/>
      <c r="F388" s="15"/>
      <c r="G388" s="14"/>
      <c r="H388" s="14"/>
      <c r="I388" s="14"/>
      <c r="J388" s="14"/>
      <c r="K388" s="14"/>
      <c r="L388" s="14"/>
    </row>
    <row r="389" spans="2:12" ht="15" x14ac:dyDescent="0.25">
      <c r="B389" s="14"/>
      <c r="D389" s="61"/>
      <c r="E389" s="15"/>
      <c r="F389" s="15"/>
      <c r="G389" s="14"/>
      <c r="H389" s="14"/>
      <c r="I389" s="14"/>
      <c r="J389" s="14"/>
      <c r="K389" s="14"/>
      <c r="L389" s="14"/>
    </row>
    <row r="390" spans="2:12" ht="15" x14ac:dyDescent="0.25">
      <c r="B390" s="14"/>
      <c r="D390" s="61"/>
      <c r="E390" s="15"/>
      <c r="F390" s="15"/>
      <c r="G390" s="14"/>
      <c r="H390" s="14"/>
      <c r="I390" s="14"/>
      <c r="J390" s="14"/>
      <c r="K390" s="14"/>
      <c r="L390" s="14"/>
    </row>
    <row r="391" spans="2:12" ht="15" x14ac:dyDescent="0.25">
      <c r="B391" s="14"/>
      <c r="D391" s="61"/>
      <c r="E391" s="15"/>
      <c r="F391" s="15"/>
      <c r="G391" s="14"/>
      <c r="H391" s="14"/>
      <c r="I391" s="14"/>
      <c r="J391" s="14"/>
      <c r="K391" s="14"/>
      <c r="L391" s="14"/>
    </row>
    <row r="392" spans="2:12" ht="15" x14ac:dyDescent="0.25">
      <c r="B392" s="14"/>
      <c r="D392" s="61"/>
      <c r="E392" s="15"/>
      <c r="F392" s="15"/>
      <c r="G392" s="14"/>
      <c r="H392" s="14"/>
      <c r="I392" s="14"/>
      <c r="J392" s="14"/>
      <c r="K392" s="14"/>
      <c r="L392" s="14"/>
    </row>
    <row r="393" spans="2:12" ht="15" x14ac:dyDescent="0.25">
      <c r="B393" s="14"/>
      <c r="D393" s="61"/>
      <c r="E393" s="15"/>
      <c r="F393" s="15"/>
      <c r="G393" s="14"/>
      <c r="H393" s="14"/>
      <c r="I393" s="14"/>
      <c r="J393" s="14"/>
      <c r="K393" s="14"/>
      <c r="L393" s="14"/>
    </row>
    <row r="394" spans="2:12" ht="15" x14ac:dyDescent="0.25">
      <c r="B394" s="14"/>
      <c r="D394" s="61"/>
      <c r="E394" s="15"/>
      <c r="F394" s="15"/>
      <c r="G394" s="14"/>
      <c r="H394" s="14"/>
      <c r="I394" s="14"/>
      <c r="J394" s="14"/>
      <c r="K394" s="14"/>
      <c r="L394" s="14"/>
    </row>
    <row r="395" spans="2:12" ht="15" x14ac:dyDescent="0.25">
      <c r="B395" s="14"/>
      <c r="D395" s="61"/>
      <c r="E395" s="15"/>
      <c r="F395" s="15"/>
      <c r="G395" s="14"/>
      <c r="H395" s="14"/>
      <c r="I395" s="14"/>
      <c r="J395" s="14"/>
      <c r="K395" s="14"/>
      <c r="L395" s="14"/>
    </row>
    <row r="396" spans="2:12" ht="15" x14ac:dyDescent="0.25">
      <c r="B396" s="14"/>
      <c r="D396" s="61"/>
      <c r="E396" s="15"/>
      <c r="F396" s="15"/>
      <c r="G396" s="14"/>
      <c r="H396" s="14"/>
      <c r="I396" s="14"/>
      <c r="J396" s="14"/>
      <c r="K396" s="14"/>
      <c r="L396" s="14"/>
    </row>
    <row r="397" spans="2:12" ht="15" x14ac:dyDescent="0.25">
      <c r="B397" s="14"/>
      <c r="D397" s="61"/>
      <c r="E397" s="15"/>
      <c r="F397" s="15"/>
      <c r="G397" s="14"/>
      <c r="H397" s="14"/>
      <c r="I397" s="14"/>
      <c r="J397" s="14"/>
      <c r="K397" s="14"/>
      <c r="L397" s="14"/>
    </row>
    <row r="398" spans="2:12" ht="15" x14ac:dyDescent="0.25">
      <c r="B398" s="14"/>
      <c r="D398" s="61"/>
      <c r="E398" s="15"/>
      <c r="F398" s="15"/>
      <c r="G398" s="14"/>
      <c r="H398" s="14"/>
      <c r="I398" s="14"/>
      <c r="J398" s="14"/>
      <c r="K398" s="14"/>
      <c r="L398" s="14"/>
    </row>
    <row r="399" spans="2:12" ht="15" x14ac:dyDescent="0.25">
      <c r="B399" s="14"/>
      <c r="D399" s="61"/>
      <c r="E399" s="15"/>
      <c r="F399" s="15"/>
      <c r="G399" s="14"/>
      <c r="H399" s="14"/>
      <c r="I399" s="14"/>
      <c r="J399" s="14"/>
      <c r="K399" s="14"/>
      <c r="L399" s="14"/>
    </row>
    <row r="400" spans="2:12" ht="15" x14ac:dyDescent="0.25">
      <c r="B400" s="14"/>
      <c r="D400" s="61"/>
      <c r="E400" s="15"/>
      <c r="F400" s="15"/>
      <c r="G400" s="14"/>
      <c r="H400" s="14"/>
      <c r="I400" s="14"/>
      <c r="J400" s="14"/>
      <c r="K400" s="14"/>
      <c r="L400" s="14"/>
    </row>
    <row r="401" spans="2:12" ht="15" x14ac:dyDescent="0.25">
      <c r="B401" s="14"/>
      <c r="D401" s="61"/>
      <c r="E401" s="15"/>
      <c r="F401" s="15"/>
      <c r="G401" s="14"/>
      <c r="H401" s="14"/>
      <c r="I401" s="14"/>
      <c r="J401" s="14"/>
      <c r="K401" s="14"/>
      <c r="L401" s="14"/>
    </row>
    <row r="402" spans="2:12" ht="15" x14ac:dyDescent="0.25">
      <c r="B402" s="14"/>
      <c r="D402" s="61"/>
      <c r="E402" s="15"/>
      <c r="F402" s="15"/>
      <c r="G402" s="14"/>
      <c r="H402" s="14"/>
      <c r="I402" s="14"/>
      <c r="J402" s="14"/>
      <c r="K402" s="14"/>
      <c r="L402" s="14"/>
    </row>
    <row r="403" spans="2:12" ht="15" x14ac:dyDescent="0.25">
      <c r="B403" s="14"/>
      <c r="D403" s="61"/>
      <c r="E403" s="15"/>
      <c r="F403" s="15"/>
      <c r="G403" s="14"/>
      <c r="H403" s="14"/>
      <c r="I403" s="14"/>
      <c r="J403" s="14"/>
      <c r="K403" s="14"/>
      <c r="L403" s="14"/>
    </row>
    <row r="404" spans="2:12" ht="15" x14ac:dyDescent="0.25">
      <c r="B404" s="14"/>
      <c r="D404" s="61"/>
      <c r="E404" s="15"/>
      <c r="F404" s="15"/>
      <c r="G404" s="14"/>
      <c r="H404" s="14"/>
      <c r="I404" s="14"/>
      <c r="J404" s="14"/>
      <c r="K404" s="14"/>
      <c r="L404" s="14"/>
    </row>
    <row r="405" spans="2:12" ht="15" x14ac:dyDescent="0.25">
      <c r="B405" s="14"/>
      <c r="D405" s="61"/>
      <c r="E405" s="15"/>
      <c r="F405" s="15"/>
      <c r="G405" s="14"/>
      <c r="H405" s="14"/>
      <c r="I405" s="14"/>
      <c r="J405" s="14"/>
      <c r="K405" s="14"/>
      <c r="L405" s="14"/>
    </row>
    <row r="406" spans="2:12" ht="15" x14ac:dyDescent="0.25">
      <c r="B406" s="14"/>
      <c r="D406" s="61"/>
      <c r="E406" s="15"/>
      <c r="F406" s="15"/>
      <c r="G406" s="14"/>
      <c r="H406" s="14"/>
      <c r="I406" s="14"/>
      <c r="J406" s="14"/>
      <c r="K406" s="14"/>
      <c r="L406" s="14"/>
    </row>
    <row r="407" spans="2:12" ht="15" x14ac:dyDescent="0.25">
      <c r="B407" s="14"/>
      <c r="D407" s="61"/>
      <c r="E407" s="15"/>
      <c r="F407" s="15"/>
      <c r="G407" s="14"/>
      <c r="H407" s="14"/>
      <c r="I407" s="14"/>
      <c r="J407" s="14"/>
      <c r="K407" s="14"/>
      <c r="L407" s="14"/>
    </row>
    <row r="408" spans="2:12" ht="15" x14ac:dyDescent="0.25">
      <c r="B408" s="14"/>
      <c r="D408" s="61"/>
      <c r="E408" s="15"/>
      <c r="F408" s="15"/>
      <c r="G408" s="14"/>
      <c r="H408" s="14"/>
      <c r="I408" s="14"/>
      <c r="J408" s="14"/>
      <c r="K408" s="14"/>
      <c r="L408" s="14"/>
    </row>
    <row r="409" spans="2:12" ht="15" x14ac:dyDescent="0.25">
      <c r="B409" s="14"/>
      <c r="D409" s="61"/>
      <c r="E409" s="15"/>
      <c r="F409" s="15"/>
      <c r="G409" s="14"/>
      <c r="H409" s="14"/>
      <c r="I409" s="14"/>
      <c r="J409" s="14"/>
      <c r="K409" s="14"/>
      <c r="L409" s="14"/>
    </row>
    <row r="410" spans="2:12" ht="15" x14ac:dyDescent="0.25">
      <c r="B410" s="14"/>
      <c r="D410" s="61"/>
      <c r="E410" s="15"/>
      <c r="F410" s="15"/>
      <c r="G410" s="14"/>
      <c r="H410" s="14"/>
      <c r="I410" s="14"/>
      <c r="J410" s="14"/>
      <c r="K410" s="14"/>
      <c r="L410" s="14"/>
    </row>
    <row r="411" spans="2:12" ht="15" x14ac:dyDescent="0.25">
      <c r="B411" s="14"/>
      <c r="D411" s="61"/>
      <c r="E411" s="15"/>
      <c r="F411" s="15"/>
      <c r="G411" s="14"/>
      <c r="H411" s="14"/>
      <c r="I411" s="14"/>
      <c r="J411" s="14"/>
      <c r="K411" s="14"/>
      <c r="L411" s="14"/>
    </row>
    <row r="412" spans="2:12" ht="15" x14ac:dyDescent="0.25">
      <c r="B412" s="14"/>
      <c r="D412" s="61"/>
      <c r="E412" s="15"/>
      <c r="F412" s="15"/>
      <c r="G412" s="14"/>
      <c r="H412" s="14"/>
      <c r="I412" s="14"/>
      <c r="J412" s="14"/>
      <c r="K412" s="14"/>
      <c r="L412" s="14"/>
    </row>
    <row r="413" spans="2:12" ht="15" x14ac:dyDescent="0.25">
      <c r="B413" s="14"/>
      <c r="D413" s="61"/>
      <c r="E413" s="15"/>
      <c r="F413" s="15"/>
      <c r="G413" s="14"/>
      <c r="H413" s="14"/>
      <c r="I413" s="14"/>
      <c r="J413" s="14"/>
      <c r="K413" s="14"/>
      <c r="L413" s="14"/>
    </row>
    <row r="414" spans="2:12" ht="15" x14ac:dyDescent="0.25">
      <c r="B414" s="14"/>
      <c r="D414" s="61"/>
      <c r="E414" s="15"/>
      <c r="F414" s="15"/>
      <c r="G414" s="14"/>
      <c r="H414" s="14"/>
      <c r="I414" s="14"/>
      <c r="J414" s="14"/>
      <c r="K414" s="14"/>
      <c r="L414" s="14"/>
    </row>
    <row r="415" spans="2:12" ht="15" x14ac:dyDescent="0.25">
      <c r="B415" s="14"/>
      <c r="D415" s="61"/>
      <c r="E415" s="15"/>
      <c r="F415" s="15"/>
      <c r="G415" s="14"/>
      <c r="H415" s="14"/>
      <c r="I415" s="14"/>
      <c r="J415" s="14"/>
      <c r="K415" s="14"/>
      <c r="L415" s="14"/>
    </row>
    <row r="416" spans="2:12" ht="15" x14ac:dyDescent="0.25">
      <c r="B416" s="14"/>
      <c r="D416" s="61"/>
      <c r="E416" s="15"/>
      <c r="F416" s="15"/>
      <c r="G416" s="14"/>
      <c r="H416" s="14"/>
      <c r="I416" s="14"/>
      <c r="J416" s="14"/>
      <c r="K416" s="14"/>
      <c r="L416" s="14"/>
    </row>
    <row r="417" spans="2:12" ht="15" x14ac:dyDescent="0.25">
      <c r="B417" s="14"/>
      <c r="D417" s="61"/>
      <c r="E417" s="15"/>
      <c r="F417" s="15"/>
      <c r="G417" s="14"/>
      <c r="H417" s="14"/>
      <c r="I417" s="14"/>
      <c r="J417" s="14"/>
      <c r="K417" s="14"/>
      <c r="L417" s="14"/>
    </row>
    <row r="418" spans="2:12" ht="15" x14ac:dyDescent="0.25">
      <c r="B418" s="14"/>
      <c r="D418" s="61"/>
      <c r="E418" s="15"/>
      <c r="F418" s="15"/>
      <c r="G418" s="14"/>
      <c r="H418" s="14"/>
      <c r="I418" s="14"/>
      <c r="J418" s="14"/>
      <c r="K418" s="14"/>
      <c r="L418" s="14"/>
    </row>
    <row r="419" spans="2:12" ht="15" x14ac:dyDescent="0.25">
      <c r="B419" s="14"/>
      <c r="D419" s="61"/>
      <c r="E419" s="15"/>
      <c r="F419" s="15"/>
      <c r="G419" s="14"/>
      <c r="H419" s="14"/>
      <c r="I419" s="14"/>
      <c r="J419" s="14"/>
      <c r="K419" s="14"/>
      <c r="L419" s="14"/>
    </row>
    <row r="420" spans="2:12" ht="15" x14ac:dyDescent="0.25">
      <c r="B420" s="14"/>
      <c r="D420" s="61"/>
      <c r="E420" s="15"/>
      <c r="F420" s="15"/>
      <c r="G420" s="14"/>
      <c r="H420" s="14"/>
      <c r="I420" s="14"/>
      <c r="J420" s="14"/>
      <c r="K420" s="14"/>
      <c r="L420" s="14"/>
    </row>
    <row r="421" spans="2:12" ht="15" x14ac:dyDescent="0.25">
      <c r="B421" s="14"/>
      <c r="D421" s="61"/>
      <c r="E421" s="15"/>
      <c r="F421" s="15"/>
      <c r="G421" s="14"/>
      <c r="H421" s="14"/>
      <c r="I421" s="14"/>
      <c r="J421" s="14"/>
      <c r="K421" s="14"/>
      <c r="L421" s="14"/>
    </row>
    <row r="422" spans="2:12" ht="15" x14ac:dyDescent="0.25">
      <c r="B422" s="14"/>
      <c r="D422" s="61"/>
      <c r="E422" s="15"/>
      <c r="F422" s="15"/>
      <c r="G422" s="14"/>
      <c r="H422" s="14"/>
      <c r="I422" s="14"/>
      <c r="J422" s="14"/>
      <c r="K422" s="14"/>
      <c r="L422" s="14"/>
    </row>
    <row r="423" spans="2:12" ht="15" x14ac:dyDescent="0.25">
      <c r="B423" s="14"/>
      <c r="D423" s="61"/>
      <c r="E423" s="15"/>
      <c r="F423" s="15"/>
      <c r="G423" s="14"/>
      <c r="H423" s="14"/>
      <c r="I423" s="14"/>
      <c r="J423" s="14"/>
      <c r="K423" s="14"/>
      <c r="L423" s="14"/>
    </row>
    <row r="424" spans="2:12" ht="15" x14ac:dyDescent="0.25">
      <c r="B424" s="14"/>
      <c r="D424" s="61"/>
      <c r="E424" s="15"/>
      <c r="F424" s="15"/>
      <c r="G424" s="14"/>
      <c r="H424" s="14"/>
      <c r="I424" s="14"/>
      <c r="J424" s="14"/>
      <c r="K424" s="14"/>
      <c r="L424" s="14"/>
    </row>
    <row r="425" spans="2:12" ht="15" x14ac:dyDescent="0.25">
      <c r="B425" s="14"/>
      <c r="D425" s="61"/>
      <c r="E425" s="15"/>
      <c r="F425" s="15"/>
      <c r="G425" s="14"/>
      <c r="H425" s="14"/>
      <c r="I425" s="14"/>
      <c r="J425" s="14"/>
      <c r="K425" s="14"/>
      <c r="L425" s="14"/>
    </row>
    <row r="426" spans="2:12" ht="15" x14ac:dyDescent="0.25">
      <c r="B426" s="14"/>
      <c r="D426" s="61"/>
      <c r="E426" s="15"/>
      <c r="F426" s="15"/>
      <c r="G426" s="14"/>
      <c r="H426" s="14"/>
      <c r="I426" s="14"/>
      <c r="J426" s="14"/>
      <c r="K426" s="14"/>
      <c r="L426" s="14"/>
    </row>
    <row r="427" spans="2:12" ht="15" x14ac:dyDescent="0.25">
      <c r="B427" s="14"/>
      <c r="D427" s="61"/>
      <c r="E427" s="15"/>
      <c r="F427" s="15"/>
      <c r="G427" s="14"/>
      <c r="H427" s="14"/>
      <c r="I427" s="14"/>
      <c r="J427" s="14"/>
      <c r="K427" s="14"/>
      <c r="L427" s="14"/>
    </row>
    <row r="428" spans="2:12" ht="15" x14ac:dyDescent="0.25">
      <c r="B428" s="14"/>
      <c r="D428" s="61"/>
      <c r="E428" s="15"/>
      <c r="F428" s="15"/>
      <c r="G428" s="14"/>
      <c r="H428" s="14"/>
      <c r="I428" s="14"/>
      <c r="J428" s="14"/>
      <c r="K428" s="14"/>
      <c r="L428" s="14"/>
    </row>
    <row r="429" spans="2:12" ht="15" x14ac:dyDescent="0.25">
      <c r="B429" s="14"/>
      <c r="D429" s="61"/>
      <c r="E429" s="15"/>
      <c r="F429" s="15"/>
      <c r="G429" s="14"/>
      <c r="H429" s="14"/>
      <c r="I429" s="14"/>
      <c r="J429" s="14"/>
      <c r="K429" s="14"/>
      <c r="L429" s="14"/>
    </row>
    <row r="430" spans="2:12" ht="15" x14ac:dyDescent="0.25">
      <c r="B430" s="14"/>
      <c r="D430" s="61"/>
      <c r="E430" s="15"/>
      <c r="F430" s="15"/>
      <c r="G430" s="14"/>
      <c r="H430" s="14"/>
      <c r="I430" s="14"/>
      <c r="J430" s="14"/>
      <c r="K430" s="14"/>
      <c r="L430" s="14"/>
    </row>
    <row r="431" spans="2:12" ht="15" x14ac:dyDescent="0.25">
      <c r="B431" s="14"/>
      <c r="D431" s="61"/>
      <c r="E431" s="15"/>
      <c r="F431" s="15"/>
      <c r="G431" s="14"/>
      <c r="H431" s="14"/>
      <c r="I431" s="14"/>
      <c r="J431" s="14"/>
      <c r="K431" s="14"/>
      <c r="L431" s="14"/>
    </row>
    <row r="432" spans="2:12" ht="15" x14ac:dyDescent="0.25">
      <c r="B432" s="14"/>
      <c r="D432" s="61"/>
      <c r="E432" s="15"/>
      <c r="F432" s="15"/>
      <c r="G432" s="14"/>
      <c r="H432" s="14"/>
      <c r="I432" s="14"/>
      <c r="J432" s="14"/>
      <c r="K432" s="14"/>
      <c r="L432" s="14"/>
    </row>
    <row r="433" spans="2:12" ht="15" x14ac:dyDescent="0.25">
      <c r="B433" s="14"/>
      <c r="D433" s="61"/>
      <c r="E433" s="15"/>
      <c r="F433" s="15"/>
      <c r="G433" s="14"/>
      <c r="H433" s="14"/>
      <c r="I433" s="14"/>
      <c r="J433" s="14"/>
      <c r="K433" s="14"/>
      <c r="L433" s="14"/>
    </row>
    <row r="434" spans="2:12" ht="15" x14ac:dyDescent="0.25">
      <c r="B434" s="14"/>
      <c r="D434" s="61"/>
      <c r="E434" s="15"/>
      <c r="F434" s="15"/>
      <c r="G434" s="14"/>
      <c r="H434" s="14"/>
      <c r="I434" s="14"/>
      <c r="J434" s="14"/>
      <c r="K434" s="14"/>
      <c r="L434" s="14"/>
    </row>
    <row r="435" spans="2:12" ht="15" x14ac:dyDescent="0.25">
      <c r="B435" s="14"/>
      <c r="D435" s="61"/>
      <c r="E435" s="15"/>
      <c r="F435" s="15"/>
      <c r="G435" s="14"/>
      <c r="H435" s="14"/>
      <c r="I435" s="14"/>
      <c r="J435" s="14"/>
      <c r="K435" s="14"/>
      <c r="L435" s="14"/>
    </row>
    <row r="436" spans="2:12" ht="15" x14ac:dyDescent="0.25">
      <c r="B436" s="14"/>
      <c r="D436" s="61"/>
      <c r="E436" s="15"/>
      <c r="F436" s="15"/>
      <c r="G436" s="14"/>
      <c r="H436" s="14"/>
      <c r="I436" s="14"/>
      <c r="J436" s="14"/>
      <c r="K436" s="14"/>
      <c r="L436" s="14"/>
    </row>
    <row r="437" spans="2:12" ht="15" x14ac:dyDescent="0.25">
      <c r="B437" s="14"/>
      <c r="D437" s="61"/>
      <c r="E437" s="15"/>
      <c r="F437" s="15"/>
      <c r="G437" s="14"/>
      <c r="H437" s="14"/>
      <c r="I437" s="14"/>
      <c r="J437" s="14"/>
      <c r="K437" s="14"/>
      <c r="L437" s="14"/>
    </row>
    <row r="438" spans="2:12" ht="15" x14ac:dyDescent="0.25">
      <c r="B438" s="14"/>
      <c r="D438" s="61"/>
      <c r="E438" s="15"/>
      <c r="F438" s="15"/>
      <c r="G438" s="14"/>
      <c r="H438" s="14"/>
      <c r="I438" s="14"/>
      <c r="J438" s="14"/>
      <c r="K438" s="14"/>
      <c r="L438" s="14"/>
    </row>
    <row r="439" spans="2:12" ht="15" x14ac:dyDescent="0.25">
      <c r="B439" s="14"/>
      <c r="D439" s="61"/>
      <c r="E439" s="15"/>
      <c r="F439" s="15"/>
      <c r="G439" s="14"/>
      <c r="H439" s="14"/>
      <c r="I439" s="14"/>
      <c r="J439" s="14"/>
      <c r="K439" s="14"/>
      <c r="L439" s="14"/>
    </row>
    <row r="440" spans="2:12" ht="15" x14ac:dyDescent="0.25">
      <c r="B440" s="14"/>
      <c r="D440" s="61"/>
      <c r="E440" s="15"/>
      <c r="F440" s="15"/>
      <c r="G440" s="14"/>
      <c r="H440" s="14"/>
      <c r="I440" s="14"/>
      <c r="J440" s="14"/>
      <c r="K440" s="14"/>
      <c r="L440" s="14"/>
    </row>
    <row r="441" spans="2:12" ht="15" x14ac:dyDescent="0.25">
      <c r="B441" s="14"/>
      <c r="D441" s="61"/>
      <c r="E441" s="15"/>
      <c r="F441" s="15"/>
      <c r="G441" s="14"/>
      <c r="H441" s="14"/>
      <c r="I441" s="14"/>
      <c r="J441" s="14"/>
      <c r="K441" s="14"/>
      <c r="L441" s="14"/>
    </row>
    <row r="442" spans="2:12" ht="15" x14ac:dyDescent="0.25">
      <c r="B442" s="14"/>
      <c r="D442" s="61"/>
      <c r="E442" s="15"/>
      <c r="F442" s="15"/>
      <c r="G442" s="14"/>
      <c r="H442" s="14"/>
      <c r="I442" s="14"/>
      <c r="J442" s="14"/>
      <c r="K442" s="14"/>
      <c r="L442" s="14"/>
    </row>
    <row r="443" spans="2:12" ht="15" x14ac:dyDescent="0.25">
      <c r="B443" s="14"/>
      <c r="D443" s="61"/>
      <c r="E443" s="15"/>
      <c r="F443" s="15"/>
      <c r="G443" s="14"/>
      <c r="H443" s="14"/>
      <c r="I443" s="14"/>
      <c r="J443" s="14"/>
      <c r="K443" s="14"/>
      <c r="L443" s="14"/>
    </row>
    <row r="444" spans="2:12" ht="15" x14ac:dyDescent="0.25">
      <c r="B444" s="14"/>
      <c r="D444" s="61"/>
      <c r="E444" s="15"/>
      <c r="F444" s="15"/>
      <c r="G444" s="14"/>
      <c r="H444" s="14"/>
      <c r="I444" s="14"/>
      <c r="J444" s="14"/>
      <c r="K444" s="14"/>
      <c r="L444" s="14"/>
    </row>
    <row r="445" spans="2:12" ht="15" x14ac:dyDescent="0.25">
      <c r="B445" s="14"/>
      <c r="D445" s="61"/>
      <c r="E445" s="15"/>
      <c r="F445" s="15"/>
      <c r="G445" s="14"/>
      <c r="H445" s="14"/>
      <c r="I445" s="14"/>
      <c r="J445" s="14"/>
      <c r="K445" s="14"/>
      <c r="L445" s="14"/>
    </row>
    <row r="446" spans="2:12" ht="15" x14ac:dyDescent="0.25">
      <c r="B446" s="14"/>
      <c r="D446" s="61"/>
      <c r="E446" s="15"/>
      <c r="F446" s="15"/>
      <c r="G446" s="14"/>
      <c r="H446" s="14"/>
      <c r="I446" s="14"/>
      <c r="J446" s="14"/>
      <c r="K446" s="14"/>
      <c r="L446" s="14"/>
    </row>
    <row r="447" spans="2:12" ht="15" x14ac:dyDescent="0.25">
      <c r="B447" s="14"/>
      <c r="D447" s="61"/>
      <c r="E447" s="15"/>
      <c r="F447" s="15"/>
      <c r="G447" s="14"/>
      <c r="H447" s="14"/>
      <c r="I447" s="14"/>
      <c r="J447" s="14"/>
      <c r="K447" s="14"/>
      <c r="L447" s="14"/>
    </row>
    <row r="448" spans="2:12" ht="15" x14ac:dyDescent="0.25">
      <c r="B448" s="14"/>
      <c r="D448" s="61"/>
      <c r="E448" s="15"/>
      <c r="F448" s="15"/>
      <c r="G448" s="14"/>
      <c r="H448" s="14"/>
      <c r="I448" s="14"/>
      <c r="J448" s="14"/>
      <c r="K448" s="14"/>
      <c r="L448" s="14"/>
    </row>
    <row r="449" spans="2:12" ht="15" x14ac:dyDescent="0.25">
      <c r="B449" s="14"/>
      <c r="D449" s="61"/>
      <c r="E449" s="15"/>
      <c r="F449" s="15"/>
      <c r="G449" s="14"/>
      <c r="H449" s="14"/>
      <c r="I449" s="14"/>
      <c r="J449" s="14"/>
      <c r="K449" s="14"/>
      <c r="L449" s="14"/>
    </row>
    <row r="450" spans="2:12" ht="15" x14ac:dyDescent="0.25">
      <c r="B450" s="14"/>
      <c r="D450" s="61"/>
      <c r="E450" s="15"/>
      <c r="F450" s="15"/>
      <c r="G450" s="14"/>
      <c r="H450" s="14"/>
      <c r="I450" s="14"/>
      <c r="J450" s="14"/>
      <c r="K450" s="14"/>
      <c r="L450" s="14"/>
    </row>
    <row r="451" spans="2:12" ht="15" x14ac:dyDescent="0.25">
      <c r="B451" s="14"/>
      <c r="D451" s="61"/>
      <c r="E451" s="15"/>
      <c r="F451" s="15"/>
      <c r="G451" s="14"/>
      <c r="H451" s="14"/>
      <c r="I451" s="14"/>
      <c r="J451" s="14"/>
      <c r="K451" s="14"/>
      <c r="L451" s="14"/>
    </row>
    <row r="452" spans="2:12" ht="15" x14ac:dyDescent="0.25">
      <c r="B452" s="14"/>
      <c r="D452" s="61"/>
      <c r="E452" s="15"/>
      <c r="F452" s="15"/>
      <c r="G452" s="14"/>
      <c r="H452" s="14"/>
      <c r="I452" s="14"/>
      <c r="J452" s="14"/>
      <c r="K452" s="14"/>
      <c r="L452" s="14"/>
    </row>
    <row r="453" spans="2:12" ht="15" x14ac:dyDescent="0.25">
      <c r="B453" s="14"/>
      <c r="D453" s="61"/>
      <c r="E453" s="15"/>
      <c r="F453" s="15"/>
      <c r="G453" s="14"/>
      <c r="H453" s="14"/>
      <c r="I453" s="14"/>
      <c r="J453" s="14"/>
      <c r="K453" s="14"/>
      <c r="L453" s="14"/>
    </row>
    <row r="454" spans="2:12" ht="15" x14ac:dyDescent="0.25">
      <c r="B454" s="14"/>
      <c r="D454" s="61"/>
      <c r="E454" s="15"/>
      <c r="F454" s="15"/>
      <c r="G454" s="14"/>
      <c r="H454" s="14"/>
      <c r="I454" s="14"/>
      <c r="J454" s="14"/>
      <c r="K454" s="14"/>
      <c r="L454" s="14"/>
    </row>
    <row r="455" spans="2:12" ht="15" x14ac:dyDescent="0.25">
      <c r="B455" s="14"/>
      <c r="D455" s="61"/>
      <c r="E455" s="15"/>
      <c r="F455" s="15"/>
      <c r="G455" s="14"/>
      <c r="H455" s="14"/>
      <c r="I455" s="14"/>
      <c r="J455" s="14"/>
      <c r="K455" s="14"/>
      <c r="L455" s="14"/>
    </row>
    <row r="456" spans="2:12" ht="15" x14ac:dyDescent="0.25">
      <c r="B456" s="14"/>
      <c r="D456" s="61"/>
      <c r="E456" s="15"/>
      <c r="F456" s="15"/>
      <c r="G456" s="14"/>
      <c r="H456" s="14"/>
      <c r="I456" s="14"/>
      <c r="J456" s="14"/>
      <c r="K456" s="14"/>
      <c r="L456" s="14"/>
    </row>
    <row r="457" spans="2:12" ht="15" x14ac:dyDescent="0.25">
      <c r="B457" s="14"/>
      <c r="D457" s="61"/>
      <c r="E457" s="15"/>
      <c r="F457" s="15"/>
      <c r="G457" s="14"/>
      <c r="H457" s="14"/>
      <c r="I457" s="14"/>
      <c r="J457" s="14"/>
      <c r="K457" s="14"/>
      <c r="L457" s="14"/>
    </row>
    <row r="458" spans="2:12" ht="15" x14ac:dyDescent="0.25">
      <c r="B458" s="14"/>
      <c r="D458" s="61"/>
      <c r="E458" s="15"/>
      <c r="F458" s="15"/>
      <c r="G458" s="14"/>
      <c r="H458" s="14"/>
      <c r="I458" s="14"/>
      <c r="J458" s="14"/>
      <c r="K458" s="14"/>
      <c r="L458" s="14"/>
    </row>
    <row r="459" spans="2:12" ht="15" x14ac:dyDescent="0.25">
      <c r="B459" s="14"/>
      <c r="D459" s="61"/>
      <c r="E459" s="15"/>
      <c r="F459" s="15"/>
      <c r="G459" s="14"/>
      <c r="H459" s="14"/>
      <c r="I459" s="14"/>
      <c r="J459" s="14"/>
      <c r="K459" s="14"/>
      <c r="L459" s="14"/>
    </row>
    <row r="460" spans="2:12" ht="15" x14ac:dyDescent="0.25">
      <c r="B460" s="14"/>
      <c r="D460" s="61"/>
      <c r="E460" s="15"/>
      <c r="F460" s="15"/>
      <c r="G460" s="14"/>
      <c r="H460" s="14"/>
      <c r="I460" s="14"/>
      <c r="J460" s="14"/>
      <c r="K460" s="14"/>
      <c r="L460" s="14"/>
    </row>
    <row r="461" spans="2:12" ht="15" x14ac:dyDescent="0.25">
      <c r="B461" s="14"/>
      <c r="D461" s="61"/>
      <c r="E461" s="15"/>
      <c r="F461" s="15"/>
      <c r="G461" s="14"/>
      <c r="H461" s="14"/>
      <c r="I461" s="14"/>
      <c r="J461" s="14"/>
      <c r="K461" s="14"/>
      <c r="L461" s="14"/>
    </row>
    <row r="462" spans="2:12" ht="15" x14ac:dyDescent="0.25">
      <c r="B462" s="14"/>
      <c r="D462" s="61"/>
      <c r="E462" s="15"/>
      <c r="F462" s="15"/>
      <c r="G462" s="14"/>
      <c r="H462" s="14"/>
      <c r="I462" s="14"/>
      <c r="J462" s="14"/>
      <c r="K462" s="14"/>
      <c r="L462" s="14"/>
    </row>
    <row r="463" spans="2:12" ht="15" x14ac:dyDescent="0.25">
      <c r="B463" s="14"/>
      <c r="D463" s="61"/>
      <c r="E463" s="15"/>
      <c r="F463" s="15"/>
      <c r="G463" s="14"/>
      <c r="H463" s="14"/>
      <c r="I463" s="14"/>
      <c r="J463" s="14"/>
      <c r="K463" s="14"/>
      <c r="L463" s="14"/>
    </row>
    <row r="464" spans="2:12" ht="15" x14ac:dyDescent="0.25">
      <c r="B464" s="14"/>
      <c r="D464" s="61"/>
      <c r="E464" s="15"/>
      <c r="F464" s="15"/>
      <c r="G464" s="14"/>
      <c r="H464" s="14"/>
      <c r="I464" s="14"/>
      <c r="J464" s="14"/>
      <c r="K464" s="14"/>
      <c r="L464" s="14"/>
    </row>
    <row r="465" spans="2:12" ht="15" x14ac:dyDescent="0.25">
      <c r="B465" s="14"/>
      <c r="D465" s="61"/>
      <c r="E465" s="15"/>
      <c r="F465" s="15"/>
      <c r="G465" s="14"/>
      <c r="H465" s="14"/>
      <c r="I465" s="14"/>
      <c r="J465" s="14"/>
      <c r="K465" s="14"/>
      <c r="L465" s="14"/>
    </row>
    <row r="466" spans="2:12" ht="15" x14ac:dyDescent="0.25">
      <c r="B466" s="14"/>
      <c r="D466" s="61"/>
      <c r="E466" s="15"/>
      <c r="F466" s="15"/>
      <c r="G466" s="14"/>
      <c r="H466" s="14"/>
      <c r="I466" s="14"/>
      <c r="J466" s="14"/>
      <c r="K466" s="14"/>
      <c r="L466" s="14"/>
    </row>
    <row r="467" spans="2:12" ht="15" x14ac:dyDescent="0.25">
      <c r="B467" s="14"/>
      <c r="D467" s="61"/>
      <c r="E467" s="15"/>
      <c r="F467" s="15"/>
      <c r="G467" s="14"/>
      <c r="H467" s="14"/>
      <c r="I467" s="14"/>
      <c r="J467" s="14"/>
      <c r="K467" s="14"/>
      <c r="L467" s="14"/>
    </row>
    <row r="468" spans="2:12" ht="15" x14ac:dyDescent="0.25">
      <c r="B468" s="14"/>
      <c r="D468" s="61"/>
      <c r="E468" s="15"/>
      <c r="F468" s="15"/>
      <c r="G468" s="14"/>
      <c r="H468" s="14"/>
      <c r="I468" s="14"/>
      <c r="J468" s="14"/>
      <c r="K468" s="14"/>
      <c r="L468" s="14"/>
    </row>
    <row r="469" spans="2:12" ht="15" x14ac:dyDescent="0.25">
      <c r="B469" s="14"/>
      <c r="D469" s="61"/>
      <c r="E469" s="15"/>
      <c r="F469" s="15"/>
      <c r="G469" s="14"/>
      <c r="H469" s="14"/>
      <c r="I469" s="14"/>
      <c r="J469" s="14"/>
      <c r="K469" s="14"/>
      <c r="L469" s="14"/>
    </row>
    <row r="470" spans="2:12" ht="15" x14ac:dyDescent="0.25">
      <c r="B470" s="14"/>
      <c r="D470" s="61"/>
      <c r="E470" s="15"/>
      <c r="F470" s="15"/>
      <c r="G470" s="14"/>
      <c r="H470" s="14"/>
      <c r="I470" s="14"/>
      <c r="J470" s="14"/>
      <c r="K470" s="14"/>
      <c r="L470" s="14"/>
    </row>
    <row r="471" spans="2:12" ht="15" x14ac:dyDescent="0.25">
      <c r="B471" s="14"/>
      <c r="D471" s="61"/>
      <c r="E471" s="15"/>
      <c r="F471" s="15"/>
      <c r="G471" s="14"/>
      <c r="H471" s="14"/>
      <c r="I471" s="14"/>
      <c r="J471" s="14"/>
      <c r="K471" s="14"/>
      <c r="L471" s="14"/>
    </row>
    <row r="472" spans="2:12" ht="15" x14ac:dyDescent="0.25">
      <c r="B472" s="14"/>
      <c r="D472" s="61"/>
      <c r="E472" s="15"/>
      <c r="F472" s="15"/>
      <c r="G472" s="14"/>
      <c r="H472" s="14"/>
      <c r="I472" s="14"/>
      <c r="J472" s="14"/>
      <c r="K472" s="14"/>
      <c r="L472" s="14"/>
    </row>
    <row r="473" spans="2:12" ht="15" x14ac:dyDescent="0.25">
      <c r="B473" s="14"/>
      <c r="D473" s="61"/>
      <c r="E473" s="15"/>
      <c r="F473" s="15"/>
      <c r="G473" s="14"/>
      <c r="H473" s="14"/>
      <c r="I473" s="14"/>
      <c r="J473" s="14"/>
      <c r="K473" s="14"/>
      <c r="L473" s="14"/>
    </row>
    <row r="474" spans="2:12" ht="15" x14ac:dyDescent="0.25">
      <c r="B474" s="14"/>
      <c r="D474" s="61"/>
      <c r="E474" s="15"/>
      <c r="F474" s="15"/>
      <c r="G474" s="14"/>
      <c r="H474" s="14"/>
      <c r="I474" s="14"/>
      <c r="J474" s="14"/>
      <c r="K474" s="14"/>
      <c r="L474" s="14"/>
    </row>
    <row r="475" spans="2:12" ht="15" x14ac:dyDescent="0.25">
      <c r="B475" s="14"/>
      <c r="D475" s="61"/>
      <c r="E475" s="15"/>
      <c r="F475" s="15"/>
      <c r="G475" s="14"/>
      <c r="H475" s="14"/>
      <c r="I475" s="14"/>
      <c r="J475" s="14"/>
      <c r="K475" s="14"/>
      <c r="L475" s="14"/>
    </row>
    <row r="476" spans="2:12" ht="15" x14ac:dyDescent="0.25">
      <c r="B476" s="14"/>
      <c r="D476" s="61"/>
      <c r="E476" s="15"/>
      <c r="F476" s="15"/>
      <c r="G476" s="14"/>
      <c r="H476" s="14"/>
      <c r="I476" s="14"/>
      <c r="J476" s="14"/>
      <c r="K476" s="14"/>
      <c r="L476" s="14"/>
    </row>
    <row r="477" spans="2:12" ht="15" x14ac:dyDescent="0.25">
      <c r="B477" s="14"/>
      <c r="D477" s="61"/>
      <c r="E477" s="15"/>
      <c r="F477" s="15"/>
      <c r="G477" s="14"/>
      <c r="H477" s="14"/>
      <c r="I477" s="14"/>
      <c r="J477" s="14"/>
      <c r="K477" s="14"/>
      <c r="L477" s="14"/>
    </row>
    <row r="478" spans="2:12" ht="15" x14ac:dyDescent="0.25">
      <c r="B478" s="14"/>
      <c r="D478" s="61"/>
      <c r="E478" s="15"/>
      <c r="F478" s="15"/>
      <c r="G478" s="14"/>
      <c r="H478" s="14"/>
      <c r="I478" s="14"/>
      <c r="J478" s="14"/>
      <c r="K478" s="14"/>
      <c r="L478" s="14"/>
    </row>
    <row r="479" spans="2:12" ht="15" x14ac:dyDescent="0.25">
      <c r="B479" s="14"/>
      <c r="D479" s="61"/>
      <c r="E479" s="15"/>
      <c r="F479" s="15"/>
      <c r="G479" s="14"/>
      <c r="H479" s="14"/>
      <c r="I479" s="14"/>
      <c r="J479" s="14"/>
      <c r="K479" s="14"/>
      <c r="L479" s="14"/>
    </row>
    <row r="480" spans="2:12" ht="15" x14ac:dyDescent="0.25">
      <c r="B480" s="14"/>
      <c r="D480" s="61"/>
      <c r="E480" s="15"/>
      <c r="F480" s="15"/>
      <c r="G480" s="14"/>
      <c r="H480" s="14"/>
      <c r="I480" s="14"/>
      <c r="J480" s="14"/>
      <c r="K480" s="14"/>
      <c r="L480" s="14"/>
    </row>
    <row r="481" spans="2:12" ht="15" x14ac:dyDescent="0.25">
      <c r="B481" s="14"/>
      <c r="D481" s="61"/>
      <c r="E481" s="15"/>
      <c r="F481" s="15"/>
      <c r="G481" s="14"/>
      <c r="H481" s="14"/>
      <c r="I481" s="14"/>
      <c r="J481" s="14"/>
      <c r="K481" s="14"/>
      <c r="L481" s="14"/>
    </row>
    <row r="482" spans="2:12" ht="15" x14ac:dyDescent="0.25">
      <c r="B482" s="14"/>
      <c r="D482" s="61"/>
      <c r="E482" s="15"/>
      <c r="F482" s="15"/>
      <c r="G482" s="14"/>
      <c r="H482" s="14"/>
      <c r="I482" s="14"/>
      <c r="J482" s="14"/>
      <c r="K482" s="14"/>
      <c r="L482" s="14"/>
    </row>
    <row r="483" spans="2:12" ht="15" x14ac:dyDescent="0.25">
      <c r="B483" s="14"/>
      <c r="D483" s="61"/>
      <c r="E483" s="15"/>
      <c r="F483" s="15"/>
      <c r="G483" s="14"/>
      <c r="H483" s="14"/>
      <c r="I483" s="14"/>
      <c r="J483" s="14"/>
      <c r="K483" s="14"/>
      <c r="L483" s="14"/>
    </row>
    <row r="484" spans="2:12" ht="15" x14ac:dyDescent="0.25">
      <c r="B484" s="14"/>
      <c r="D484" s="61"/>
      <c r="E484" s="15"/>
      <c r="F484" s="15"/>
      <c r="G484" s="14"/>
      <c r="H484" s="14"/>
      <c r="I484" s="14"/>
      <c r="J484" s="14"/>
      <c r="K484" s="14"/>
      <c r="L484" s="14"/>
    </row>
    <row r="485" spans="2:12" ht="15" x14ac:dyDescent="0.25">
      <c r="B485" s="14"/>
      <c r="D485" s="61"/>
      <c r="E485" s="15"/>
      <c r="F485" s="15"/>
      <c r="G485" s="14"/>
      <c r="H485" s="14"/>
      <c r="I485" s="14"/>
      <c r="J485" s="14"/>
      <c r="K485" s="14"/>
      <c r="L485" s="14"/>
    </row>
    <row r="486" spans="2:12" ht="15" x14ac:dyDescent="0.25">
      <c r="B486" s="14"/>
      <c r="D486" s="61"/>
      <c r="E486" s="15"/>
      <c r="F486" s="15"/>
      <c r="G486" s="14"/>
      <c r="H486" s="14"/>
      <c r="I486" s="14"/>
      <c r="J486" s="14"/>
      <c r="K486" s="14"/>
      <c r="L486" s="14"/>
    </row>
    <row r="487" spans="2:12" ht="15" x14ac:dyDescent="0.25">
      <c r="B487" s="14"/>
      <c r="D487" s="61"/>
      <c r="E487" s="15"/>
      <c r="F487" s="15"/>
      <c r="G487" s="14"/>
      <c r="H487" s="14"/>
      <c r="I487" s="14"/>
      <c r="J487" s="14"/>
      <c r="K487" s="14"/>
      <c r="L487" s="14"/>
    </row>
    <row r="488" spans="2:12" ht="15" x14ac:dyDescent="0.25">
      <c r="B488" s="14"/>
      <c r="D488" s="61"/>
      <c r="E488" s="15"/>
      <c r="F488" s="15"/>
      <c r="G488" s="14"/>
      <c r="H488" s="14"/>
      <c r="I488" s="14"/>
      <c r="J488" s="14"/>
      <c r="K488" s="14"/>
      <c r="L488" s="14"/>
    </row>
    <row r="489" spans="2:12" ht="15" x14ac:dyDescent="0.25">
      <c r="B489" s="14"/>
      <c r="D489" s="61"/>
      <c r="E489" s="15"/>
      <c r="F489" s="15"/>
      <c r="G489" s="14"/>
      <c r="H489" s="14"/>
      <c r="I489" s="14"/>
      <c r="J489" s="14"/>
      <c r="K489" s="14"/>
      <c r="L489" s="14"/>
    </row>
    <row r="490" spans="2:12" ht="15" x14ac:dyDescent="0.25">
      <c r="B490" s="14"/>
      <c r="D490" s="61"/>
      <c r="E490" s="15"/>
      <c r="F490" s="15"/>
      <c r="G490" s="14"/>
      <c r="H490" s="14"/>
      <c r="I490" s="14"/>
      <c r="J490" s="14"/>
      <c r="K490" s="14"/>
      <c r="L490" s="14"/>
    </row>
    <row r="491" spans="2:12" ht="15" x14ac:dyDescent="0.25">
      <c r="B491" s="14"/>
      <c r="D491" s="61"/>
      <c r="E491" s="15"/>
      <c r="F491" s="15"/>
      <c r="G491" s="14"/>
      <c r="H491" s="14"/>
      <c r="I491" s="14"/>
      <c r="J491" s="14"/>
      <c r="K491" s="14"/>
      <c r="L491" s="14"/>
    </row>
    <row r="492" spans="2:12" ht="15" x14ac:dyDescent="0.25">
      <c r="B492" s="14"/>
      <c r="D492" s="61"/>
      <c r="E492" s="15"/>
      <c r="F492" s="15"/>
      <c r="G492" s="14"/>
      <c r="H492" s="14"/>
      <c r="I492" s="14"/>
      <c r="J492" s="14"/>
      <c r="K492" s="14"/>
      <c r="L492" s="14"/>
    </row>
    <row r="493" spans="2:12" ht="15" x14ac:dyDescent="0.25">
      <c r="B493" s="14"/>
      <c r="D493" s="61"/>
      <c r="E493" s="15"/>
      <c r="F493" s="15"/>
      <c r="G493" s="14"/>
      <c r="H493" s="14"/>
      <c r="I493" s="14"/>
      <c r="J493" s="14"/>
      <c r="K493" s="14"/>
      <c r="L493" s="14"/>
    </row>
    <row r="494" spans="2:12" ht="15" x14ac:dyDescent="0.25">
      <c r="B494" s="14"/>
      <c r="D494" s="61"/>
      <c r="E494" s="15"/>
      <c r="F494" s="15"/>
      <c r="G494" s="14"/>
      <c r="H494" s="14"/>
      <c r="I494" s="14"/>
      <c r="J494" s="14"/>
      <c r="K494" s="14"/>
      <c r="L494" s="14"/>
    </row>
    <row r="495" spans="2:12" ht="15" x14ac:dyDescent="0.25">
      <c r="B495" s="14"/>
      <c r="D495" s="61"/>
      <c r="E495" s="15"/>
      <c r="F495" s="15"/>
      <c r="G495" s="14"/>
      <c r="H495" s="14"/>
      <c r="I495" s="14"/>
      <c r="J495" s="14"/>
      <c r="K495" s="14"/>
      <c r="L495" s="14"/>
    </row>
    <row r="496" spans="2:12" ht="15" x14ac:dyDescent="0.25">
      <c r="B496" s="14"/>
      <c r="D496" s="61"/>
      <c r="E496" s="15"/>
      <c r="F496" s="15"/>
      <c r="G496" s="14"/>
      <c r="H496" s="14"/>
      <c r="I496" s="14"/>
      <c r="J496" s="14"/>
      <c r="K496" s="14"/>
      <c r="L496" s="14"/>
    </row>
    <row r="497" spans="2:12" ht="15" x14ac:dyDescent="0.25">
      <c r="B497" s="14"/>
      <c r="D497" s="61"/>
      <c r="E497" s="15"/>
      <c r="F497" s="15"/>
      <c r="G497" s="14"/>
      <c r="H497" s="14"/>
      <c r="I497" s="14"/>
      <c r="J497" s="14"/>
      <c r="K497" s="14"/>
      <c r="L497" s="14"/>
    </row>
    <row r="498" spans="2:12" ht="15" x14ac:dyDescent="0.25">
      <c r="B498" s="14"/>
      <c r="D498" s="61"/>
      <c r="E498" s="15"/>
      <c r="F498" s="15"/>
      <c r="G498" s="14"/>
      <c r="H498" s="14"/>
      <c r="I498" s="14"/>
      <c r="J498" s="14"/>
      <c r="K498" s="14"/>
      <c r="L498" s="14"/>
    </row>
    <row r="499" spans="2:12" ht="15" x14ac:dyDescent="0.25">
      <c r="B499" s="14"/>
      <c r="D499" s="61"/>
      <c r="E499" s="15"/>
      <c r="F499" s="15"/>
      <c r="G499" s="14"/>
      <c r="H499" s="14"/>
      <c r="I499" s="14"/>
      <c r="J499" s="14"/>
      <c r="K499" s="14"/>
      <c r="L499" s="14"/>
    </row>
    <row r="500" spans="2:12" ht="15" x14ac:dyDescent="0.25">
      <c r="B500" s="14"/>
      <c r="D500" s="61"/>
      <c r="E500" s="15"/>
      <c r="F500" s="15"/>
      <c r="G500" s="14"/>
      <c r="H500" s="14"/>
      <c r="I500" s="14"/>
      <c r="J500" s="14"/>
      <c r="K500" s="14"/>
      <c r="L500" s="14"/>
    </row>
    <row r="501" spans="2:12" ht="15" x14ac:dyDescent="0.25">
      <c r="B501" s="14"/>
      <c r="D501" s="61"/>
      <c r="E501" s="15"/>
      <c r="F501" s="15"/>
      <c r="G501" s="14"/>
      <c r="H501" s="14"/>
      <c r="I501" s="14"/>
      <c r="J501" s="14"/>
      <c r="K501" s="14"/>
      <c r="L501" s="14"/>
    </row>
    <row r="502" spans="2:12" ht="15" x14ac:dyDescent="0.25">
      <c r="B502" s="14"/>
      <c r="D502" s="61"/>
      <c r="E502" s="15"/>
      <c r="F502" s="15"/>
      <c r="G502" s="14"/>
      <c r="H502" s="14"/>
      <c r="I502" s="14"/>
      <c r="J502" s="14"/>
      <c r="K502" s="14"/>
      <c r="L502" s="14"/>
    </row>
    <row r="503" spans="2:12" ht="15" x14ac:dyDescent="0.25">
      <c r="B503" s="14"/>
      <c r="D503" s="61"/>
      <c r="E503" s="15"/>
      <c r="F503" s="15"/>
      <c r="G503" s="14"/>
      <c r="H503" s="14"/>
      <c r="I503" s="14"/>
      <c r="J503" s="14"/>
      <c r="K503" s="14"/>
      <c r="L503" s="14"/>
    </row>
    <row r="504" spans="2:12" ht="15" x14ac:dyDescent="0.25">
      <c r="B504" s="14"/>
      <c r="D504" s="61"/>
      <c r="E504" s="15"/>
      <c r="F504" s="15"/>
      <c r="G504" s="14"/>
      <c r="H504" s="14"/>
      <c r="I504" s="14"/>
      <c r="J504" s="14"/>
      <c r="K504" s="14"/>
      <c r="L504" s="14"/>
    </row>
    <row r="505" spans="2:12" ht="15" x14ac:dyDescent="0.25">
      <c r="B505" s="14"/>
      <c r="D505" s="61"/>
      <c r="E505" s="15"/>
      <c r="F505" s="15"/>
      <c r="G505" s="14"/>
      <c r="H505" s="14"/>
      <c r="I505" s="14"/>
      <c r="J505" s="14"/>
      <c r="K505" s="14"/>
      <c r="L505" s="14"/>
    </row>
    <row r="506" spans="2:12" ht="15" x14ac:dyDescent="0.25">
      <c r="B506" s="14"/>
      <c r="D506" s="61"/>
      <c r="E506" s="15"/>
      <c r="F506" s="15"/>
      <c r="G506" s="14"/>
      <c r="H506" s="14"/>
      <c r="I506" s="14"/>
      <c r="J506" s="14"/>
      <c r="K506" s="14"/>
      <c r="L506" s="14"/>
    </row>
    <row r="507" spans="2:12" ht="15" x14ac:dyDescent="0.25">
      <c r="B507" s="14"/>
      <c r="D507" s="61"/>
      <c r="E507" s="15"/>
      <c r="F507" s="15"/>
      <c r="G507" s="14"/>
      <c r="H507" s="14"/>
      <c r="I507" s="14"/>
      <c r="J507" s="14"/>
      <c r="K507" s="14"/>
      <c r="L507" s="14"/>
    </row>
    <row r="508" spans="2:12" ht="15" x14ac:dyDescent="0.25">
      <c r="B508" s="14"/>
      <c r="D508" s="61"/>
      <c r="E508" s="15"/>
      <c r="F508" s="15"/>
      <c r="G508" s="14"/>
      <c r="H508" s="14"/>
      <c r="I508" s="14"/>
      <c r="J508" s="14"/>
      <c r="K508" s="14"/>
      <c r="L508" s="14"/>
    </row>
    <row r="509" spans="2:12" ht="15" x14ac:dyDescent="0.25">
      <c r="B509" s="14"/>
      <c r="D509" s="61"/>
      <c r="E509" s="15"/>
      <c r="F509" s="15"/>
      <c r="G509" s="14"/>
      <c r="H509" s="14"/>
      <c r="I509" s="14"/>
      <c r="J509" s="14"/>
      <c r="K509" s="14"/>
      <c r="L509" s="14"/>
    </row>
    <row r="510" spans="2:12" ht="15" x14ac:dyDescent="0.25">
      <c r="B510" s="14"/>
      <c r="D510" s="61"/>
      <c r="E510" s="15"/>
      <c r="F510" s="15"/>
      <c r="G510" s="14"/>
      <c r="H510" s="14"/>
      <c r="I510" s="14"/>
      <c r="J510" s="14"/>
      <c r="K510" s="14"/>
      <c r="L510" s="14"/>
    </row>
    <row r="511" spans="2:12" ht="15" x14ac:dyDescent="0.25">
      <c r="B511" s="14"/>
      <c r="D511" s="61"/>
      <c r="E511" s="15"/>
      <c r="F511" s="15"/>
      <c r="G511" s="14"/>
      <c r="H511" s="14"/>
      <c r="I511" s="14"/>
      <c r="J511" s="14"/>
      <c r="K511" s="14"/>
      <c r="L511" s="14"/>
    </row>
    <row r="512" spans="2:12" ht="15" x14ac:dyDescent="0.25">
      <c r="B512" s="14"/>
      <c r="D512" s="61"/>
      <c r="E512" s="15"/>
      <c r="F512" s="15"/>
      <c r="G512" s="14"/>
      <c r="H512" s="14"/>
      <c r="I512" s="14"/>
      <c r="J512" s="14"/>
      <c r="K512" s="14"/>
      <c r="L512" s="14"/>
    </row>
    <row r="513" spans="2:12" ht="15" x14ac:dyDescent="0.25">
      <c r="B513" s="14"/>
      <c r="D513" s="61"/>
      <c r="E513" s="15"/>
      <c r="F513" s="15"/>
      <c r="G513" s="14"/>
      <c r="H513" s="14"/>
      <c r="I513" s="14"/>
      <c r="J513" s="14"/>
      <c r="K513" s="14"/>
      <c r="L513" s="14"/>
    </row>
    <row r="514" spans="2:12" ht="15" x14ac:dyDescent="0.25">
      <c r="B514" s="14"/>
      <c r="D514" s="61"/>
      <c r="E514" s="15"/>
      <c r="F514" s="15"/>
      <c r="G514" s="14"/>
      <c r="H514" s="14"/>
      <c r="I514" s="14"/>
      <c r="J514" s="14"/>
      <c r="K514" s="14"/>
      <c r="L514" s="14"/>
    </row>
    <row r="515" spans="2:12" ht="15" x14ac:dyDescent="0.25">
      <c r="B515" s="14"/>
      <c r="D515" s="61"/>
      <c r="E515" s="15"/>
      <c r="F515" s="15"/>
      <c r="G515" s="14"/>
      <c r="H515" s="14"/>
      <c r="I515" s="14"/>
      <c r="J515" s="14"/>
      <c r="K515" s="14"/>
      <c r="L515" s="14"/>
    </row>
    <row r="516" spans="2:12" ht="15" x14ac:dyDescent="0.25">
      <c r="B516" s="14"/>
      <c r="D516" s="61"/>
      <c r="E516" s="15"/>
      <c r="F516" s="15"/>
      <c r="G516" s="14"/>
      <c r="H516" s="14"/>
      <c r="I516" s="14"/>
      <c r="J516" s="14"/>
      <c r="K516" s="14"/>
      <c r="L516" s="14"/>
    </row>
    <row r="517" spans="2:12" ht="15" x14ac:dyDescent="0.25">
      <c r="B517" s="14"/>
      <c r="D517" s="61"/>
      <c r="E517" s="15"/>
      <c r="F517" s="15"/>
      <c r="G517" s="14"/>
      <c r="H517" s="14"/>
      <c r="I517" s="14"/>
      <c r="J517" s="14"/>
      <c r="K517" s="14"/>
      <c r="L517" s="14"/>
    </row>
    <row r="518" spans="2:12" ht="15" x14ac:dyDescent="0.25">
      <c r="B518" s="14"/>
      <c r="D518" s="61"/>
      <c r="E518" s="15"/>
      <c r="F518" s="15"/>
      <c r="G518" s="14"/>
      <c r="H518" s="14"/>
      <c r="I518" s="14"/>
      <c r="J518" s="14"/>
      <c r="K518" s="14"/>
      <c r="L518" s="14"/>
    </row>
    <row r="519" spans="2:12" ht="15" x14ac:dyDescent="0.25">
      <c r="B519" s="14"/>
      <c r="D519" s="61"/>
      <c r="E519" s="15"/>
      <c r="F519" s="15"/>
      <c r="G519" s="14"/>
      <c r="H519" s="14"/>
      <c r="I519" s="14"/>
      <c r="J519" s="14"/>
      <c r="K519" s="14"/>
      <c r="L519" s="14"/>
    </row>
    <row r="520" spans="2:12" ht="15" x14ac:dyDescent="0.25">
      <c r="B520" s="14"/>
      <c r="D520" s="61"/>
      <c r="E520" s="15"/>
      <c r="F520" s="15"/>
      <c r="G520" s="14"/>
      <c r="H520" s="14"/>
      <c r="I520" s="14"/>
      <c r="J520" s="14"/>
      <c r="K520" s="14"/>
      <c r="L520" s="14"/>
    </row>
    <row r="521" spans="2:12" ht="15" x14ac:dyDescent="0.25">
      <c r="B521" s="14"/>
      <c r="D521" s="61"/>
      <c r="E521" s="15"/>
      <c r="F521" s="15"/>
      <c r="G521" s="14"/>
      <c r="H521" s="14"/>
      <c r="I521" s="14"/>
      <c r="J521" s="14"/>
      <c r="K521" s="14"/>
      <c r="L521" s="14"/>
    </row>
    <row r="522" spans="2:12" ht="15" x14ac:dyDescent="0.25">
      <c r="B522" s="14"/>
      <c r="D522" s="61"/>
      <c r="E522" s="15"/>
      <c r="F522" s="15"/>
      <c r="G522" s="14"/>
      <c r="H522" s="14"/>
      <c r="I522" s="14"/>
      <c r="J522" s="14"/>
      <c r="K522" s="14"/>
      <c r="L522" s="14"/>
    </row>
    <row r="523" spans="2:12" ht="15" x14ac:dyDescent="0.25">
      <c r="B523" s="14"/>
      <c r="D523" s="61"/>
      <c r="E523" s="15"/>
      <c r="F523" s="15"/>
      <c r="G523" s="14"/>
      <c r="H523" s="14"/>
      <c r="I523" s="14"/>
      <c r="J523" s="14"/>
      <c r="K523" s="14"/>
      <c r="L523" s="14"/>
    </row>
    <row r="524" spans="2:12" ht="15" x14ac:dyDescent="0.25">
      <c r="B524" s="14"/>
      <c r="D524" s="61"/>
      <c r="E524" s="15"/>
      <c r="F524" s="15"/>
      <c r="G524" s="14"/>
      <c r="H524" s="14"/>
      <c r="I524" s="14"/>
      <c r="J524" s="14"/>
      <c r="K524" s="14"/>
      <c r="L524" s="14"/>
    </row>
    <row r="525" spans="2:12" ht="15" x14ac:dyDescent="0.25">
      <c r="B525" s="14"/>
      <c r="D525" s="61"/>
      <c r="E525" s="15"/>
      <c r="F525" s="15"/>
      <c r="G525" s="14"/>
      <c r="H525" s="14"/>
      <c r="I525" s="14"/>
      <c r="J525" s="14"/>
      <c r="K525" s="14"/>
      <c r="L525" s="14"/>
    </row>
    <row r="526" spans="2:12" ht="15" x14ac:dyDescent="0.25">
      <c r="B526" s="14"/>
      <c r="D526" s="61"/>
      <c r="E526" s="15"/>
      <c r="F526" s="15"/>
      <c r="G526" s="14"/>
      <c r="H526" s="14"/>
      <c r="I526" s="14"/>
      <c r="J526" s="14"/>
      <c r="K526" s="14"/>
      <c r="L526" s="14"/>
    </row>
    <row r="527" spans="2:12" ht="15" x14ac:dyDescent="0.25">
      <c r="B527" s="14"/>
      <c r="D527" s="61"/>
      <c r="E527" s="15"/>
      <c r="F527" s="15"/>
      <c r="G527" s="14"/>
      <c r="H527" s="14"/>
      <c r="I527" s="14"/>
      <c r="J527" s="14"/>
      <c r="K527" s="14"/>
      <c r="L527" s="14"/>
    </row>
    <row r="528" spans="2:12" ht="15" x14ac:dyDescent="0.25">
      <c r="B528" s="14"/>
      <c r="D528" s="61"/>
      <c r="E528" s="15"/>
      <c r="F528" s="15"/>
      <c r="G528" s="14"/>
      <c r="H528" s="14"/>
      <c r="I528" s="14"/>
      <c r="J528" s="14"/>
      <c r="K528" s="14"/>
      <c r="L528" s="14"/>
    </row>
    <row r="529" spans="2:12" ht="15" x14ac:dyDescent="0.25">
      <c r="B529" s="14"/>
      <c r="D529" s="61"/>
      <c r="E529" s="15"/>
      <c r="F529" s="15"/>
      <c r="G529" s="14"/>
      <c r="H529" s="14"/>
      <c r="I529" s="14"/>
      <c r="J529" s="14"/>
      <c r="K529" s="14"/>
      <c r="L529" s="14"/>
    </row>
    <row r="530" spans="2:12" ht="15" x14ac:dyDescent="0.25">
      <c r="B530" s="14"/>
      <c r="D530" s="61"/>
      <c r="E530" s="15"/>
      <c r="F530" s="15"/>
      <c r="G530" s="14"/>
      <c r="H530" s="14"/>
      <c r="I530" s="14"/>
      <c r="J530" s="14"/>
      <c r="K530" s="14"/>
      <c r="L530" s="14"/>
    </row>
    <row r="531" spans="2:12" ht="15" x14ac:dyDescent="0.25">
      <c r="B531" s="14"/>
      <c r="D531" s="61"/>
      <c r="E531" s="15"/>
      <c r="F531" s="15"/>
      <c r="G531" s="14"/>
      <c r="H531" s="14"/>
      <c r="I531" s="14"/>
      <c r="J531" s="14"/>
      <c r="K531" s="14"/>
      <c r="L531" s="14"/>
    </row>
    <row r="532" spans="2:12" ht="15" x14ac:dyDescent="0.25">
      <c r="B532" s="14"/>
      <c r="D532" s="61"/>
      <c r="E532" s="15"/>
      <c r="F532" s="15"/>
      <c r="G532" s="14"/>
      <c r="H532" s="14"/>
      <c r="I532" s="14"/>
      <c r="J532" s="14"/>
      <c r="K532" s="14"/>
      <c r="L532" s="14"/>
    </row>
    <row r="533" spans="2:12" ht="15" x14ac:dyDescent="0.25">
      <c r="B533" s="14"/>
      <c r="D533" s="61"/>
      <c r="E533" s="15"/>
      <c r="F533" s="15"/>
      <c r="G533" s="14"/>
      <c r="H533" s="14"/>
      <c r="I533" s="14"/>
      <c r="J533" s="14"/>
      <c r="K533" s="14"/>
      <c r="L533" s="14"/>
    </row>
    <row r="534" spans="2:12" ht="15" x14ac:dyDescent="0.25">
      <c r="B534" s="14"/>
      <c r="D534" s="61"/>
      <c r="E534" s="15"/>
      <c r="F534" s="15"/>
      <c r="G534" s="14"/>
      <c r="H534" s="14"/>
      <c r="I534" s="14"/>
      <c r="J534" s="14"/>
      <c r="K534" s="14"/>
      <c r="L534" s="14"/>
    </row>
    <row r="535" spans="2:12" ht="15" x14ac:dyDescent="0.25">
      <c r="B535" s="14"/>
      <c r="D535" s="61"/>
      <c r="E535" s="15"/>
      <c r="F535" s="15"/>
      <c r="G535" s="14"/>
      <c r="H535" s="14"/>
      <c r="I535" s="14"/>
      <c r="J535" s="14"/>
      <c r="K535" s="14"/>
      <c r="L535" s="14"/>
    </row>
    <row r="536" spans="2:12" ht="15" x14ac:dyDescent="0.25">
      <c r="B536" s="14"/>
      <c r="D536" s="61"/>
      <c r="E536" s="15"/>
      <c r="F536" s="15"/>
      <c r="G536" s="14"/>
      <c r="H536" s="14"/>
      <c r="I536" s="14"/>
      <c r="J536" s="14"/>
      <c r="K536" s="14"/>
      <c r="L536" s="14"/>
    </row>
    <row r="537" spans="2:12" ht="15" x14ac:dyDescent="0.25">
      <c r="B537" s="14"/>
      <c r="D537" s="61"/>
      <c r="E537" s="15"/>
      <c r="F537" s="15"/>
      <c r="G537" s="14"/>
      <c r="H537" s="14"/>
      <c r="I537" s="14"/>
      <c r="J537" s="14"/>
      <c r="K537" s="14"/>
      <c r="L537" s="14"/>
    </row>
    <row r="538" spans="2:12" ht="15" x14ac:dyDescent="0.25">
      <c r="B538" s="14"/>
      <c r="D538" s="61"/>
      <c r="E538" s="15"/>
      <c r="F538" s="15"/>
      <c r="G538" s="14"/>
      <c r="H538" s="14"/>
      <c r="I538" s="14"/>
      <c r="J538" s="14"/>
      <c r="K538" s="14"/>
      <c r="L538" s="14"/>
    </row>
    <row r="539" spans="2:12" ht="15" x14ac:dyDescent="0.25">
      <c r="B539" s="14"/>
      <c r="D539" s="61"/>
      <c r="E539" s="15"/>
      <c r="F539" s="15"/>
      <c r="G539" s="14"/>
      <c r="H539" s="14"/>
      <c r="I539" s="14"/>
      <c r="J539" s="14"/>
      <c r="K539" s="14"/>
      <c r="L539" s="14"/>
    </row>
    <row r="540" spans="2:12" ht="15" x14ac:dyDescent="0.25">
      <c r="B540" s="14"/>
      <c r="D540" s="61"/>
      <c r="E540" s="15"/>
      <c r="F540" s="15"/>
      <c r="G540" s="14"/>
      <c r="H540" s="14"/>
      <c r="I540" s="14"/>
      <c r="J540" s="14"/>
      <c r="K540" s="14"/>
      <c r="L540" s="14"/>
    </row>
    <row r="541" spans="2:12" ht="15" x14ac:dyDescent="0.25">
      <c r="B541" s="14"/>
      <c r="D541" s="61"/>
      <c r="E541" s="15"/>
      <c r="F541" s="15"/>
      <c r="G541" s="14"/>
      <c r="H541" s="14"/>
      <c r="I541" s="14"/>
      <c r="J541" s="14"/>
      <c r="K541" s="14"/>
      <c r="L541" s="14"/>
    </row>
    <row r="542" spans="2:12" ht="15" x14ac:dyDescent="0.25">
      <c r="B542" s="14"/>
      <c r="D542" s="61"/>
      <c r="E542" s="15"/>
      <c r="F542" s="15"/>
      <c r="G542" s="14"/>
      <c r="H542" s="14"/>
      <c r="I542" s="14"/>
      <c r="J542" s="14"/>
      <c r="K542" s="14"/>
      <c r="L542" s="14"/>
    </row>
    <row r="543" spans="2:12" ht="15" x14ac:dyDescent="0.25">
      <c r="B543" s="14"/>
      <c r="D543" s="61"/>
      <c r="E543" s="15"/>
      <c r="F543" s="15"/>
      <c r="G543" s="14"/>
      <c r="H543" s="14"/>
      <c r="I543" s="14"/>
      <c r="J543" s="14"/>
      <c r="K543" s="14"/>
      <c r="L543" s="14"/>
    </row>
    <row r="544" spans="2:12" ht="15" x14ac:dyDescent="0.25">
      <c r="B544" s="14"/>
      <c r="D544" s="61"/>
      <c r="E544" s="15"/>
      <c r="F544" s="15"/>
      <c r="G544" s="14"/>
      <c r="H544" s="14"/>
      <c r="I544" s="14"/>
      <c r="J544" s="14"/>
      <c r="K544" s="14"/>
      <c r="L544" s="14"/>
    </row>
    <row r="545" spans="2:12" ht="15" x14ac:dyDescent="0.25">
      <c r="B545" s="14"/>
      <c r="D545" s="61"/>
      <c r="E545" s="15"/>
      <c r="F545" s="15"/>
      <c r="G545" s="14"/>
      <c r="H545" s="14"/>
      <c r="I545" s="14"/>
      <c r="J545" s="14"/>
      <c r="K545" s="14"/>
      <c r="L545" s="14"/>
    </row>
    <row r="546" spans="2:12" ht="15" x14ac:dyDescent="0.25">
      <c r="B546" s="14"/>
      <c r="D546" s="61"/>
      <c r="E546" s="15"/>
      <c r="F546" s="15"/>
      <c r="G546" s="14"/>
      <c r="H546" s="14"/>
      <c r="I546" s="14"/>
      <c r="J546" s="14"/>
      <c r="K546" s="14"/>
      <c r="L546" s="14"/>
    </row>
    <row r="547" spans="2:12" ht="15" x14ac:dyDescent="0.25">
      <c r="B547" s="14"/>
      <c r="D547" s="61"/>
      <c r="E547" s="15"/>
      <c r="F547" s="15"/>
      <c r="G547" s="14"/>
      <c r="H547" s="14"/>
      <c r="I547" s="14"/>
      <c r="J547" s="14"/>
      <c r="K547" s="14"/>
      <c r="L547" s="14"/>
    </row>
    <row r="548" spans="2:12" ht="15" x14ac:dyDescent="0.25">
      <c r="B548" s="14"/>
      <c r="D548" s="61"/>
      <c r="E548" s="15"/>
      <c r="F548" s="15"/>
      <c r="G548" s="14"/>
      <c r="H548" s="14"/>
      <c r="I548" s="14"/>
      <c r="J548" s="14"/>
      <c r="K548" s="14"/>
      <c r="L548" s="14"/>
    </row>
    <row r="549" spans="2:12" ht="15" x14ac:dyDescent="0.25">
      <c r="B549" s="14"/>
      <c r="D549" s="61"/>
      <c r="E549" s="15"/>
      <c r="F549" s="15"/>
      <c r="G549" s="14"/>
      <c r="H549" s="14"/>
      <c r="I549" s="14"/>
      <c r="J549" s="14"/>
      <c r="K549" s="14"/>
      <c r="L549" s="14"/>
    </row>
    <row r="550" spans="2:12" ht="15" x14ac:dyDescent="0.25">
      <c r="B550" s="14"/>
      <c r="D550" s="61"/>
      <c r="E550" s="15"/>
      <c r="F550" s="15"/>
      <c r="G550" s="14"/>
      <c r="H550" s="14"/>
      <c r="I550" s="14"/>
      <c r="J550" s="14"/>
      <c r="K550" s="14"/>
      <c r="L550" s="14"/>
    </row>
    <row r="551" spans="2:12" ht="15" x14ac:dyDescent="0.25">
      <c r="B551" s="14"/>
      <c r="D551" s="61"/>
      <c r="E551" s="15"/>
      <c r="F551" s="15"/>
      <c r="G551" s="14"/>
      <c r="H551" s="14"/>
      <c r="I551" s="14"/>
      <c r="J551" s="14"/>
      <c r="K551" s="14"/>
      <c r="L551" s="14"/>
    </row>
    <row r="552" spans="2:12" ht="15" x14ac:dyDescent="0.25">
      <c r="B552" s="14"/>
      <c r="D552" s="61"/>
      <c r="E552" s="15"/>
      <c r="F552" s="15"/>
      <c r="G552" s="14"/>
      <c r="H552" s="14"/>
      <c r="I552" s="14"/>
      <c r="J552" s="14"/>
      <c r="K552" s="14"/>
      <c r="L552" s="14"/>
    </row>
    <row r="553" spans="2:12" ht="15" x14ac:dyDescent="0.25">
      <c r="B553" s="14"/>
      <c r="D553" s="61"/>
      <c r="E553" s="15"/>
      <c r="F553" s="15"/>
      <c r="G553" s="14"/>
      <c r="H553" s="14"/>
      <c r="I553" s="14"/>
      <c r="J553" s="14"/>
      <c r="K553" s="14"/>
      <c r="L553" s="14"/>
    </row>
    <row r="554" spans="2:12" ht="15" x14ac:dyDescent="0.25">
      <c r="B554" s="14"/>
      <c r="D554" s="61"/>
      <c r="E554" s="15"/>
      <c r="F554" s="15"/>
      <c r="G554" s="14"/>
      <c r="H554" s="14"/>
      <c r="I554" s="14"/>
      <c r="J554" s="14"/>
      <c r="K554" s="14"/>
      <c r="L554" s="14"/>
    </row>
    <row r="555" spans="2:12" ht="15" x14ac:dyDescent="0.25">
      <c r="B555" s="14"/>
      <c r="D555" s="61"/>
      <c r="E555" s="15"/>
      <c r="F555" s="15"/>
      <c r="G555" s="14"/>
      <c r="H555" s="14"/>
      <c r="I555" s="14"/>
      <c r="J555" s="14"/>
      <c r="K555" s="14"/>
      <c r="L555" s="14"/>
    </row>
    <row r="556" spans="2:12" ht="15" x14ac:dyDescent="0.25">
      <c r="B556" s="14"/>
      <c r="D556" s="61"/>
      <c r="E556" s="15"/>
      <c r="F556" s="15"/>
      <c r="G556" s="14"/>
      <c r="H556" s="14"/>
      <c r="I556" s="14"/>
      <c r="J556" s="14"/>
      <c r="K556" s="14"/>
      <c r="L556" s="14"/>
    </row>
    <row r="557" spans="2:12" ht="15" x14ac:dyDescent="0.25">
      <c r="B557" s="14"/>
      <c r="D557" s="61"/>
      <c r="E557" s="15"/>
      <c r="F557" s="15"/>
      <c r="G557" s="14"/>
      <c r="H557" s="14"/>
      <c r="I557" s="14"/>
      <c r="J557" s="14"/>
      <c r="K557" s="14"/>
      <c r="L557" s="14"/>
    </row>
    <row r="558" spans="2:12" ht="15" x14ac:dyDescent="0.25">
      <c r="B558" s="14"/>
      <c r="D558" s="61"/>
      <c r="E558" s="15"/>
      <c r="F558" s="15"/>
      <c r="G558" s="14"/>
      <c r="H558" s="14"/>
      <c r="I558" s="14"/>
      <c r="J558" s="14"/>
      <c r="K558" s="14"/>
      <c r="L558" s="14"/>
    </row>
    <row r="559" spans="2:12" ht="15" x14ac:dyDescent="0.25">
      <c r="B559" s="14"/>
      <c r="D559" s="61"/>
      <c r="E559" s="15"/>
      <c r="F559" s="15"/>
      <c r="G559" s="14"/>
      <c r="H559" s="14"/>
      <c r="I559" s="14"/>
      <c r="J559" s="14"/>
      <c r="K559" s="14"/>
      <c r="L559" s="14"/>
    </row>
    <row r="560" spans="2:12" ht="15" x14ac:dyDescent="0.25">
      <c r="B560" s="14"/>
      <c r="D560" s="61"/>
      <c r="E560" s="15"/>
      <c r="F560" s="15"/>
      <c r="G560" s="14"/>
      <c r="H560" s="14"/>
      <c r="I560" s="14"/>
      <c r="J560" s="14"/>
      <c r="K560" s="14"/>
      <c r="L560" s="14"/>
    </row>
    <row r="561" spans="2:12" ht="15" x14ac:dyDescent="0.25">
      <c r="B561" s="14"/>
      <c r="D561" s="61"/>
      <c r="E561" s="15"/>
      <c r="F561" s="15"/>
      <c r="G561" s="14"/>
      <c r="H561" s="14"/>
      <c r="I561" s="14"/>
      <c r="J561" s="14"/>
      <c r="K561" s="14"/>
      <c r="L561" s="14"/>
    </row>
    <row r="562" spans="2:12" ht="15" x14ac:dyDescent="0.25">
      <c r="B562" s="14"/>
      <c r="D562" s="61"/>
      <c r="E562" s="15"/>
      <c r="F562" s="15"/>
      <c r="G562" s="14"/>
      <c r="H562" s="14"/>
      <c r="I562" s="14"/>
      <c r="J562" s="14"/>
      <c r="K562" s="14"/>
      <c r="L562" s="14"/>
    </row>
    <row r="563" spans="2:12" ht="15" x14ac:dyDescent="0.25">
      <c r="B563" s="14"/>
      <c r="D563" s="61"/>
      <c r="E563" s="15"/>
      <c r="F563" s="15"/>
      <c r="G563" s="14"/>
      <c r="H563" s="14"/>
      <c r="I563" s="14"/>
      <c r="J563" s="14"/>
      <c r="K563" s="14"/>
      <c r="L563" s="14"/>
    </row>
    <row r="564" spans="2:12" ht="15" x14ac:dyDescent="0.25">
      <c r="B564" s="14"/>
      <c r="D564" s="61"/>
      <c r="E564" s="15"/>
      <c r="F564" s="15"/>
      <c r="G564" s="14"/>
      <c r="H564" s="14"/>
      <c r="I564" s="14"/>
      <c r="J564" s="14"/>
      <c r="K564" s="14"/>
      <c r="L564" s="14"/>
    </row>
    <row r="565" spans="2:12" ht="15" x14ac:dyDescent="0.25">
      <c r="B565" s="14"/>
      <c r="D565" s="61"/>
      <c r="E565" s="15"/>
      <c r="F565" s="15"/>
      <c r="G565" s="14"/>
      <c r="H565" s="14"/>
      <c r="I565" s="14"/>
      <c r="J565" s="14"/>
      <c r="K565" s="14"/>
      <c r="L565" s="14"/>
    </row>
    <row r="566" spans="2:12" ht="15" x14ac:dyDescent="0.25">
      <c r="B566" s="14"/>
      <c r="D566" s="61"/>
      <c r="E566" s="15"/>
      <c r="F566" s="15"/>
      <c r="G566" s="14"/>
      <c r="H566" s="14"/>
      <c r="I566" s="14"/>
      <c r="J566" s="14"/>
      <c r="K566" s="14"/>
      <c r="L566" s="14"/>
    </row>
    <row r="567" spans="2:12" ht="15" x14ac:dyDescent="0.25">
      <c r="B567" s="14"/>
      <c r="D567" s="61"/>
      <c r="E567" s="15"/>
      <c r="F567" s="15"/>
      <c r="G567" s="14"/>
      <c r="H567" s="14"/>
      <c r="I567" s="14"/>
      <c r="J567" s="14"/>
      <c r="K567" s="14"/>
      <c r="L567" s="14"/>
    </row>
    <row r="568" spans="2:12" ht="15" x14ac:dyDescent="0.25">
      <c r="B568" s="14"/>
      <c r="D568" s="61"/>
      <c r="E568" s="15"/>
      <c r="F568" s="15"/>
      <c r="G568" s="14"/>
      <c r="H568" s="14"/>
      <c r="I568" s="14"/>
      <c r="J568" s="14"/>
      <c r="K568" s="14"/>
      <c r="L568" s="14"/>
    </row>
    <row r="569" spans="2:12" ht="15" x14ac:dyDescent="0.25">
      <c r="B569" s="14"/>
      <c r="D569" s="61"/>
      <c r="E569" s="15"/>
      <c r="F569" s="15"/>
      <c r="G569" s="14"/>
      <c r="H569" s="14"/>
      <c r="I569" s="14"/>
      <c r="J569" s="14"/>
      <c r="K569" s="14"/>
      <c r="L569" s="14"/>
    </row>
    <row r="570" spans="2:12" ht="15" x14ac:dyDescent="0.25">
      <c r="B570" s="14"/>
      <c r="D570" s="61"/>
      <c r="E570" s="15"/>
      <c r="F570" s="15"/>
      <c r="G570" s="14"/>
      <c r="H570" s="14"/>
      <c r="I570" s="14"/>
      <c r="J570" s="14"/>
      <c r="K570" s="14"/>
      <c r="L570" s="14"/>
    </row>
    <row r="571" spans="2:12" ht="15" x14ac:dyDescent="0.25">
      <c r="B571" s="14"/>
      <c r="D571" s="61"/>
      <c r="E571" s="15"/>
      <c r="F571" s="15"/>
      <c r="G571" s="14"/>
      <c r="H571" s="14"/>
      <c r="I571" s="14"/>
      <c r="J571" s="14"/>
      <c r="K571" s="14"/>
      <c r="L571" s="14"/>
    </row>
    <row r="572" spans="2:12" ht="15" x14ac:dyDescent="0.25">
      <c r="B572" s="14"/>
      <c r="D572" s="61"/>
      <c r="E572" s="15"/>
      <c r="F572" s="15"/>
      <c r="G572" s="14"/>
      <c r="H572" s="14"/>
      <c r="I572" s="14"/>
      <c r="J572" s="14"/>
      <c r="K572" s="14"/>
      <c r="L572" s="14"/>
    </row>
    <row r="573" spans="2:12" ht="15" x14ac:dyDescent="0.25">
      <c r="B573" s="14"/>
      <c r="D573" s="61"/>
      <c r="E573" s="15"/>
      <c r="F573" s="15"/>
      <c r="G573" s="14"/>
      <c r="H573" s="14"/>
      <c r="I573" s="14"/>
      <c r="J573" s="14"/>
      <c r="K573" s="14"/>
      <c r="L573" s="14"/>
    </row>
    <row r="574" spans="2:12" ht="15" x14ac:dyDescent="0.25">
      <c r="B574" s="14"/>
      <c r="D574" s="61"/>
      <c r="E574" s="15"/>
      <c r="F574" s="15"/>
      <c r="G574" s="14"/>
      <c r="H574" s="14"/>
      <c r="I574" s="14"/>
      <c r="J574" s="14"/>
      <c r="K574" s="14"/>
      <c r="L574" s="14"/>
    </row>
    <row r="575" spans="2:12" ht="15" x14ac:dyDescent="0.25">
      <c r="B575" s="14"/>
      <c r="D575" s="61"/>
      <c r="E575" s="15"/>
      <c r="F575" s="15"/>
      <c r="G575" s="14"/>
      <c r="H575" s="14"/>
      <c r="I575" s="14"/>
      <c r="J575" s="14"/>
      <c r="K575" s="14"/>
      <c r="L575" s="14"/>
    </row>
    <row r="576" spans="2:12" ht="15" x14ac:dyDescent="0.25">
      <c r="B576" s="14"/>
      <c r="D576" s="61"/>
      <c r="E576" s="15"/>
      <c r="F576" s="15"/>
      <c r="G576" s="14"/>
      <c r="H576" s="14"/>
      <c r="I576" s="14"/>
      <c r="J576" s="14"/>
      <c r="K576" s="14"/>
      <c r="L576" s="14"/>
    </row>
    <row r="577" spans="2:12" ht="15" x14ac:dyDescent="0.25">
      <c r="B577" s="14"/>
      <c r="D577" s="61"/>
      <c r="E577" s="15"/>
      <c r="F577" s="15"/>
      <c r="G577" s="14"/>
      <c r="H577" s="14"/>
      <c r="I577" s="14"/>
      <c r="J577" s="14"/>
      <c r="K577" s="14"/>
      <c r="L577" s="14"/>
    </row>
    <row r="578" spans="2:12" ht="15" x14ac:dyDescent="0.25">
      <c r="B578" s="14"/>
      <c r="D578" s="61"/>
      <c r="E578" s="15"/>
      <c r="F578" s="15"/>
      <c r="G578" s="14"/>
      <c r="H578" s="14"/>
      <c r="I578" s="14"/>
      <c r="J578" s="14"/>
      <c r="K578" s="14"/>
      <c r="L578" s="14"/>
    </row>
    <row r="579" spans="2:12" ht="15" x14ac:dyDescent="0.25">
      <c r="B579" s="14"/>
      <c r="D579" s="61"/>
      <c r="E579" s="15"/>
      <c r="F579" s="15"/>
      <c r="G579" s="14"/>
      <c r="H579" s="14"/>
      <c r="I579" s="14"/>
      <c r="J579" s="14"/>
      <c r="K579" s="14"/>
      <c r="L579" s="14"/>
    </row>
    <row r="580" spans="2:12" ht="15" x14ac:dyDescent="0.25">
      <c r="B580" s="14"/>
      <c r="D580" s="61"/>
      <c r="E580" s="15"/>
      <c r="F580" s="15"/>
      <c r="G580" s="14"/>
      <c r="H580" s="14"/>
      <c r="I580" s="14"/>
      <c r="J580" s="14"/>
      <c r="K580" s="14"/>
      <c r="L580" s="14"/>
    </row>
    <row r="581" spans="2:12" ht="15" x14ac:dyDescent="0.25">
      <c r="B581" s="14"/>
      <c r="D581" s="61"/>
      <c r="E581" s="15"/>
      <c r="F581" s="15"/>
      <c r="G581" s="14"/>
      <c r="H581" s="14"/>
      <c r="I581" s="14"/>
      <c r="J581" s="14"/>
      <c r="K581" s="14"/>
      <c r="L581" s="14"/>
    </row>
    <row r="582" spans="2:12" ht="15" x14ac:dyDescent="0.25">
      <c r="B582" s="14"/>
      <c r="D582" s="61"/>
      <c r="E582" s="15"/>
      <c r="F582" s="15"/>
      <c r="G582" s="14"/>
      <c r="H582" s="14"/>
      <c r="I582" s="14"/>
      <c r="J582" s="14"/>
      <c r="K582" s="14"/>
      <c r="L582" s="14"/>
    </row>
    <row r="583" spans="2:12" ht="15" x14ac:dyDescent="0.25">
      <c r="B583" s="14"/>
      <c r="D583" s="61"/>
      <c r="E583" s="15"/>
      <c r="F583" s="15"/>
      <c r="G583" s="14"/>
      <c r="H583" s="14"/>
      <c r="I583" s="14"/>
      <c r="J583" s="14"/>
      <c r="K583" s="14"/>
      <c r="L583" s="14"/>
    </row>
    <row r="584" spans="2:12" ht="15" x14ac:dyDescent="0.25">
      <c r="B584" s="14"/>
      <c r="D584" s="61"/>
      <c r="E584" s="15"/>
      <c r="F584" s="15"/>
      <c r="G584" s="14"/>
      <c r="H584" s="14"/>
      <c r="I584" s="14"/>
      <c r="J584" s="14"/>
      <c r="K584" s="14"/>
      <c r="L584" s="14"/>
    </row>
    <row r="585" spans="2:12" ht="15" x14ac:dyDescent="0.25">
      <c r="B585" s="14"/>
      <c r="D585" s="61"/>
      <c r="E585" s="15"/>
      <c r="F585" s="15"/>
      <c r="G585" s="14"/>
      <c r="H585" s="14"/>
      <c r="I585" s="14"/>
      <c r="J585" s="14"/>
      <c r="K585" s="14"/>
      <c r="L585" s="14"/>
    </row>
    <row r="586" spans="2:12" ht="15" x14ac:dyDescent="0.25">
      <c r="B586" s="14"/>
      <c r="D586" s="61"/>
      <c r="E586" s="15"/>
      <c r="F586" s="15"/>
      <c r="G586" s="14"/>
      <c r="H586" s="14"/>
      <c r="I586" s="14"/>
      <c r="J586" s="14"/>
      <c r="K586" s="14"/>
      <c r="L586" s="14"/>
    </row>
    <row r="587" spans="2:12" ht="15" x14ac:dyDescent="0.25">
      <c r="B587" s="14"/>
      <c r="D587" s="61"/>
      <c r="E587" s="15"/>
      <c r="F587" s="15"/>
      <c r="G587" s="14"/>
      <c r="H587" s="14"/>
      <c r="I587" s="14"/>
      <c r="J587" s="14"/>
      <c r="K587" s="14"/>
      <c r="L587" s="14"/>
    </row>
    <row r="588" spans="2:12" ht="15" x14ac:dyDescent="0.25">
      <c r="B588" s="14"/>
      <c r="D588" s="61"/>
      <c r="E588" s="15"/>
      <c r="F588" s="15"/>
      <c r="G588" s="14"/>
      <c r="H588" s="14"/>
      <c r="I588" s="14"/>
      <c r="J588" s="14"/>
      <c r="K588" s="14"/>
      <c r="L588" s="14"/>
    </row>
    <row r="589" spans="2:12" ht="15" x14ac:dyDescent="0.25">
      <c r="B589" s="14"/>
      <c r="D589" s="61"/>
      <c r="E589" s="15"/>
      <c r="F589" s="15"/>
      <c r="G589" s="14"/>
      <c r="H589" s="14"/>
      <c r="I589" s="14"/>
      <c r="J589" s="14"/>
      <c r="K589" s="14"/>
      <c r="L589" s="14"/>
    </row>
    <row r="590" spans="2:12" ht="15" x14ac:dyDescent="0.25">
      <c r="B590" s="14"/>
      <c r="D590" s="61"/>
      <c r="E590" s="15"/>
      <c r="F590" s="15"/>
      <c r="G590" s="14"/>
      <c r="H590" s="14"/>
      <c r="I590" s="14"/>
      <c r="J590" s="14"/>
      <c r="K590" s="14"/>
      <c r="L590" s="14"/>
    </row>
    <row r="591" spans="2:12" ht="15" x14ac:dyDescent="0.25">
      <c r="B591" s="14"/>
      <c r="D591" s="61"/>
      <c r="E591" s="15"/>
      <c r="F591" s="15"/>
      <c r="G591" s="14"/>
      <c r="H591" s="14"/>
      <c r="I591" s="14"/>
      <c r="J591" s="14"/>
      <c r="K591" s="14"/>
      <c r="L591" s="14"/>
    </row>
    <row r="592" spans="2:12" ht="15" x14ac:dyDescent="0.25">
      <c r="B592" s="14"/>
      <c r="D592" s="61"/>
      <c r="E592" s="15"/>
      <c r="F592" s="15"/>
      <c r="G592" s="14"/>
      <c r="H592" s="14"/>
      <c r="I592" s="14"/>
      <c r="J592" s="14"/>
      <c r="K592" s="14"/>
      <c r="L592" s="14"/>
    </row>
    <row r="593" spans="2:12" ht="15" x14ac:dyDescent="0.25">
      <c r="B593" s="14"/>
      <c r="D593" s="61"/>
      <c r="E593" s="15"/>
      <c r="F593" s="15"/>
      <c r="G593" s="14"/>
      <c r="H593" s="14"/>
      <c r="I593" s="14"/>
      <c r="J593" s="14"/>
      <c r="K593" s="14"/>
      <c r="L593" s="14"/>
    </row>
    <row r="594" spans="2:12" ht="15" x14ac:dyDescent="0.25">
      <c r="B594" s="14"/>
      <c r="D594" s="61"/>
      <c r="E594" s="15"/>
      <c r="F594" s="15"/>
      <c r="G594" s="14"/>
      <c r="H594" s="14"/>
      <c r="I594" s="14"/>
      <c r="J594" s="14"/>
      <c r="K594" s="14"/>
      <c r="L594" s="14"/>
    </row>
    <row r="595" spans="2:12" ht="15" x14ac:dyDescent="0.25">
      <c r="B595" s="14"/>
      <c r="D595" s="61"/>
      <c r="E595" s="15"/>
      <c r="F595" s="15"/>
      <c r="G595" s="14"/>
      <c r="H595" s="14"/>
      <c r="I595" s="14"/>
      <c r="J595" s="14"/>
      <c r="K595" s="14"/>
      <c r="L595" s="14"/>
    </row>
    <row r="596" spans="2:12" ht="15" x14ac:dyDescent="0.25">
      <c r="B596" s="14"/>
      <c r="D596" s="61"/>
      <c r="E596" s="15"/>
      <c r="F596" s="15"/>
      <c r="G596" s="14"/>
      <c r="H596" s="14"/>
      <c r="I596" s="14"/>
      <c r="J596" s="14"/>
      <c r="K596" s="14"/>
      <c r="L596" s="14"/>
    </row>
    <row r="597" spans="2:12" ht="15" x14ac:dyDescent="0.25">
      <c r="B597" s="14"/>
      <c r="D597" s="61"/>
      <c r="E597" s="15"/>
      <c r="F597" s="15"/>
      <c r="G597" s="14"/>
      <c r="H597" s="14"/>
      <c r="I597" s="14"/>
      <c r="J597" s="14"/>
      <c r="K597" s="14"/>
      <c r="L597" s="14"/>
    </row>
    <row r="598" spans="2:12" ht="15" x14ac:dyDescent="0.25">
      <c r="B598" s="14"/>
      <c r="D598" s="61"/>
      <c r="E598" s="15"/>
      <c r="F598" s="15"/>
      <c r="G598" s="14"/>
      <c r="H598" s="14"/>
      <c r="I598" s="14"/>
      <c r="J598" s="14"/>
      <c r="K598" s="14"/>
      <c r="L598" s="14"/>
    </row>
    <row r="599" spans="2:12" ht="15" x14ac:dyDescent="0.25">
      <c r="B599" s="14"/>
      <c r="D599" s="61"/>
      <c r="E599" s="15"/>
      <c r="F599" s="15"/>
      <c r="G599" s="14"/>
      <c r="H599" s="14"/>
      <c r="I599" s="14"/>
      <c r="J599" s="14"/>
      <c r="K599" s="14"/>
      <c r="L599" s="14"/>
    </row>
    <row r="600" spans="2:12" ht="15" x14ac:dyDescent="0.25">
      <c r="B600" s="14"/>
      <c r="D600" s="61"/>
      <c r="E600" s="15"/>
      <c r="F600" s="15"/>
      <c r="G600" s="14"/>
      <c r="H600" s="14"/>
      <c r="I600" s="14"/>
      <c r="J600" s="14"/>
      <c r="K600" s="14"/>
      <c r="L600" s="14"/>
    </row>
    <row r="601" spans="2:12" ht="15" x14ac:dyDescent="0.25">
      <c r="B601" s="14"/>
      <c r="D601" s="61"/>
      <c r="E601" s="15"/>
      <c r="F601" s="15"/>
      <c r="G601" s="14"/>
      <c r="H601" s="14"/>
      <c r="I601" s="14"/>
      <c r="J601" s="14"/>
      <c r="K601" s="14"/>
      <c r="L601" s="14"/>
    </row>
    <row r="602" spans="2:12" ht="15" x14ac:dyDescent="0.25">
      <c r="B602" s="14"/>
      <c r="D602" s="61"/>
      <c r="E602" s="15"/>
      <c r="F602" s="15"/>
      <c r="G602" s="14"/>
      <c r="H602" s="14"/>
      <c r="I602" s="14"/>
      <c r="J602" s="14"/>
      <c r="K602" s="14"/>
      <c r="L602" s="14"/>
    </row>
    <row r="603" spans="2:12" ht="15" x14ac:dyDescent="0.25">
      <c r="B603" s="14"/>
      <c r="D603" s="61"/>
      <c r="E603" s="15"/>
      <c r="F603" s="15"/>
      <c r="G603" s="14"/>
      <c r="H603" s="14"/>
      <c r="I603" s="14"/>
      <c r="J603" s="14"/>
      <c r="K603" s="14"/>
      <c r="L603" s="14"/>
    </row>
    <row r="604" spans="2:12" ht="15" x14ac:dyDescent="0.25">
      <c r="B604" s="14"/>
      <c r="D604" s="61"/>
      <c r="E604" s="15"/>
      <c r="F604" s="15"/>
      <c r="G604" s="14"/>
      <c r="H604" s="14"/>
      <c r="I604" s="14"/>
      <c r="J604" s="14"/>
      <c r="K604" s="14"/>
      <c r="L604" s="14"/>
    </row>
    <row r="605" spans="2:12" ht="15" x14ac:dyDescent="0.25">
      <c r="B605" s="14"/>
      <c r="D605" s="61"/>
      <c r="E605" s="15"/>
      <c r="F605" s="15"/>
      <c r="G605" s="14"/>
      <c r="H605" s="14"/>
      <c r="I605" s="14"/>
      <c r="J605" s="14"/>
      <c r="K605" s="14"/>
      <c r="L605" s="14"/>
    </row>
    <row r="606" spans="2:12" ht="15" x14ac:dyDescent="0.25">
      <c r="B606" s="14"/>
      <c r="D606" s="61"/>
      <c r="E606" s="15"/>
      <c r="F606" s="15"/>
      <c r="G606" s="14"/>
      <c r="H606" s="14"/>
      <c r="I606" s="14"/>
      <c r="J606" s="14"/>
      <c r="K606" s="14"/>
      <c r="L606" s="14"/>
    </row>
    <row r="607" spans="2:12" ht="15" x14ac:dyDescent="0.25">
      <c r="B607" s="14"/>
      <c r="D607" s="61"/>
      <c r="E607" s="15"/>
      <c r="F607" s="15"/>
      <c r="G607" s="14"/>
      <c r="H607" s="14"/>
      <c r="I607" s="14"/>
      <c r="J607" s="14"/>
      <c r="K607" s="14"/>
      <c r="L607" s="14"/>
    </row>
    <row r="608" spans="2:12" ht="15" x14ac:dyDescent="0.25">
      <c r="B608" s="14"/>
      <c r="D608" s="61"/>
      <c r="E608" s="15"/>
      <c r="F608" s="15"/>
      <c r="G608" s="14"/>
      <c r="H608" s="14"/>
      <c r="I608" s="14"/>
      <c r="J608" s="14"/>
      <c r="K608" s="14"/>
      <c r="L608" s="14"/>
    </row>
    <row r="609" spans="2:12" ht="15" x14ac:dyDescent="0.25">
      <c r="B609" s="14"/>
      <c r="D609" s="61"/>
      <c r="E609" s="15"/>
      <c r="F609" s="15"/>
      <c r="G609" s="14"/>
      <c r="H609" s="14"/>
      <c r="I609" s="14"/>
      <c r="J609" s="14"/>
      <c r="K609" s="14"/>
      <c r="L609" s="14"/>
    </row>
    <row r="610" spans="2:12" ht="15" x14ac:dyDescent="0.25">
      <c r="B610" s="14"/>
      <c r="D610" s="61"/>
      <c r="E610" s="15"/>
      <c r="F610" s="15"/>
      <c r="G610" s="14"/>
      <c r="H610" s="14"/>
      <c r="I610" s="14"/>
      <c r="J610" s="14"/>
      <c r="K610" s="14"/>
      <c r="L610" s="14"/>
    </row>
    <row r="611" spans="2:12" ht="15" x14ac:dyDescent="0.25">
      <c r="B611" s="14"/>
      <c r="D611" s="61"/>
      <c r="E611" s="15"/>
      <c r="F611" s="15"/>
      <c r="G611" s="14"/>
      <c r="H611" s="14"/>
      <c r="I611" s="14"/>
      <c r="J611" s="14"/>
      <c r="K611" s="14"/>
      <c r="L611" s="14"/>
    </row>
    <row r="612" spans="2:12" ht="15" x14ac:dyDescent="0.25">
      <c r="B612" s="14"/>
      <c r="D612" s="61"/>
      <c r="E612" s="15"/>
      <c r="F612" s="15"/>
      <c r="G612" s="14"/>
      <c r="H612" s="14"/>
      <c r="I612" s="14"/>
      <c r="J612" s="14"/>
      <c r="K612" s="14"/>
      <c r="L612" s="14"/>
    </row>
    <row r="613" spans="2:12" ht="15" x14ac:dyDescent="0.25">
      <c r="B613" s="14"/>
      <c r="D613" s="61"/>
      <c r="E613" s="15"/>
      <c r="F613" s="15"/>
      <c r="G613" s="14"/>
      <c r="H613" s="14"/>
      <c r="I613" s="14"/>
      <c r="J613" s="14"/>
      <c r="K613" s="14"/>
      <c r="L613" s="14"/>
    </row>
    <row r="614" spans="2:12" ht="15" x14ac:dyDescent="0.25">
      <c r="B614" s="14"/>
      <c r="D614" s="61"/>
      <c r="E614" s="15"/>
      <c r="F614" s="15"/>
      <c r="G614" s="14"/>
      <c r="H614" s="14"/>
      <c r="I614" s="14"/>
      <c r="J614" s="14"/>
      <c r="K614" s="14"/>
      <c r="L614" s="14"/>
    </row>
    <row r="615" spans="2:12" ht="15" x14ac:dyDescent="0.25">
      <c r="B615" s="14"/>
      <c r="D615" s="61"/>
      <c r="E615" s="15"/>
      <c r="F615" s="15"/>
      <c r="G615" s="14"/>
      <c r="H615" s="14"/>
      <c r="I615" s="14"/>
      <c r="J615" s="14"/>
      <c r="K615" s="14"/>
      <c r="L615" s="14"/>
    </row>
    <row r="616" spans="2:12" ht="15" x14ac:dyDescent="0.25">
      <c r="B616" s="14"/>
      <c r="D616" s="61"/>
      <c r="E616" s="15"/>
      <c r="F616" s="15"/>
      <c r="G616" s="14"/>
      <c r="H616" s="14"/>
      <c r="I616" s="14"/>
      <c r="J616" s="14"/>
      <c r="K616" s="14"/>
      <c r="L616" s="14"/>
    </row>
    <row r="617" spans="2:12" ht="15" x14ac:dyDescent="0.25">
      <c r="B617" s="14"/>
      <c r="D617" s="61"/>
      <c r="E617" s="15"/>
      <c r="F617" s="15"/>
      <c r="G617" s="14"/>
      <c r="H617" s="14"/>
      <c r="I617" s="14"/>
      <c r="J617" s="14"/>
      <c r="K617" s="14"/>
      <c r="L617" s="14"/>
    </row>
    <row r="618" spans="2:12" ht="15" x14ac:dyDescent="0.25">
      <c r="B618" s="14"/>
      <c r="D618" s="61"/>
      <c r="E618" s="15"/>
      <c r="F618" s="15"/>
      <c r="G618" s="14"/>
      <c r="H618" s="14"/>
      <c r="I618" s="14"/>
      <c r="J618" s="14"/>
      <c r="K618" s="14"/>
      <c r="L618" s="14"/>
    </row>
    <row r="619" spans="2:12" ht="15" x14ac:dyDescent="0.25">
      <c r="B619" s="14"/>
      <c r="D619" s="61"/>
      <c r="E619" s="15"/>
      <c r="F619" s="15"/>
      <c r="G619" s="14"/>
      <c r="H619" s="14"/>
      <c r="I619" s="14"/>
      <c r="J619" s="14"/>
      <c r="K619" s="14"/>
      <c r="L619" s="14"/>
    </row>
    <row r="620" spans="2:12" ht="15" x14ac:dyDescent="0.25">
      <c r="B620" s="14"/>
      <c r="D620" s="61"/>
      <c r="E620" s="15"/>
      <c r="F620" s="15"/>
      <c r="G620" s="14"/>
      <c r="H620" s="14"/>
      <c r="I620" s="14"/>
      <c r="J620" s="14"/>
      <c r="K620" s="14"/>
      <c r="L620" s="14"/>
    </row>
    <row r="621" spans="2:12" ht="15" x14ac:dyDescent="0.25">
      <c r="B621" s="14"/>
      <c r="D621" s="61"/>
      <c r="E621" s="15"/>
      <c r="F621" s="15"/>
      <c r="G621" s="14"/>
      <c r="H621" s="14"/>
      <c r="I621" s="14"/>
      <c r="J621" s="14"/>
      <c r="K621" s="14"/>
      <c r="L621" s="14"/>
    </row>
    <row r="622" spans="2:12" ht="15" x14ac:dyDescent="0.25">
      <c r="B622" s="14"/>
      <c r="D622" s="61"/>
      <c r="E622" s="15"/>
      <c r="F622" s="15"/>
      <c r="G622" s="14"/>
      <c r="H622" s="14"/>
      <c r="I622" s="14"/>
      <c r="J622" s="14"/>
      <c r="K622" s="14"/>
      <c r="L622" s="14"/>
    </row>
    <row r="623" spans="2:12" ht="15" x14ac:dyDescent="0.25">
      <c r="B623" s="14"/>
      <c r="D623" s="61"/>
      <c r="E623" s="15"/>
      <c r="F623" s="15"/>
      <c r="G623" s="14"/>
      <c r="H623" s="14"/>
      <c r="I623" s="14"/>
      <c r="J623" s="14"/>
      <c r="K623" s="14"/>
      <c r="L623" s="14"/>
    </row>
    <row r="624" spans="2:12" ht="15" x14ac:dyDescent="0.25">
      <c r="B624" s="14"/>
      <c r="D624" s="61"/>
      <c r="E624" s="15"/>
      <c r="F624" s="15"/>
      <c r="G624" s="14"/>
      <c r="H624" s="14"/>
      <c r="I624" s="14"/>
      <c r="J624" s="14"/>
      <c r="K624" s="14"/>
      <c r="L624" s="14"/>
    </row>
    <row r="625" spans="2:12" ht="15" x14ac:dyDescent="0.25">
      <c r="B625" s="14"/>
      <c r="D625" s="61"/>
      <c r="E625" s="15"/>
      <c r="F625" s="15"/>
      <c r="G625" s="14"/>
      <c r="H625" s="14"/>
      <c r="I625" s="14"/>
      <c r="J625" s="14"/>
      <c r="K625" s="14"/>
      <c r="L625" s="14"/>
    </row>
    <row r="626" spans="2:12" ht="15" x14ac:dyDescent="0.25">
      <c r="B626" s="14"/>
      <c r="D626" s="61"/>
      <c r="E626" s="15"/>
      <c r="F626" s="15"/>
      <c r="G626" s="14"/>
      <c r="H626" s="14"/>
      <c r="I626" s="14"/>
      <c r="J626" s="14"/>
      <c r="K626" s="14"/>
      <c r="L626" s="14"/>
    </row>
    <row r="627" spans="2:12" ht="15" x14ac:dyDescent="0.25">
      <c r="B627" s="14"/>
      <c r="D627" s="61"/>
      <c r="E627" s="15"/>
      <c r="F627" s="15"/>
      <c r="G627" s="14"/>
      <c r="H627" s="14"/>
      <c r="I627" s="14"/>
      <c r="J627" s="14"/>
      <c r="K627" s="14"/>
      <c r="L627" s="14"/>
    </row>
    <row r="628" spans="2:12" ht="15" x14ac:dyDescent="0.25">
      <c r="B628" s="14"/>
      <c r="D628" s="61"/>
      <c r="E628" s="15"/>
      <c r="F628" s="15"/>
      <c r="G628" s="14"/>
      <c r="H628" s="14"/>
      <c r="I628" s="14"/>
      <c r="J628" s="14"/>
      <c r="K628" s="14"/>
      <c r="L628" s="14"/>
    </row>
    <row r="629" spans="2:12" ht="15" x14ac:dyDescent="0.25">
      <c r="B629" s="14"/>
      <c r="D629" s="61"/>
      <c r="E629" s="15"/>
      <c r="F629" s="15"/>
      <c r="G629" s="14"/>
      <c r="H629" s="14"/>
      <c r="I629" s="14"/>
      <c r="J629" s="14"/>
      <c r="K629" s="14"/>
      <c r="L629" s="14"/>
    </row>
    <row r="630" spans="2:12" ht="15" x14ac:dyDescent="0.25">
      <c r="B630" s="14"/>
      <c r="D630" s="61"/>
      <c r="E630" s="15"/>
      <c r="F630" s="15"/>
      <c r="G630" s="14"/>
      <c r="H630" s="14"/>
      <c r="I630" s="14"/>
      <c r="J630" s="14"/>
      <c r="K630" s="14"/>
      <c r="L630" s="14"/>
    </row>
    <row r="631" spans="2:12" ht="15" x14ac:dyDescent="0.25">
      <c r="B631" s="14"/>
      <c r="D631" s="61"/>
      <c r="E631" s="15"/>
      <c r="F631" s="15"/>
      <c r="G631" s="14"/>
      <c r="H631" s="14"/>
      <c r="I631" s="14"/>
      <c r="J631" s="14"/>
      <c r="K631" s="14"/>
      <c r="L631" s="14"/>
    </row>
    <row r="632" spans="2:12" ht="15" x14ac:dyDescent="0.25">
      <c r="B632" s="14"/>
      <c r="D632" s="61"/>
      <c r="E632" s="15"/>
      <c r="F632" s="15"/>
      <c r="G632" s="14"/>
      <c r="H632" s="14"/>
      <c r="I632" s="14"/>
      <c r="J632" s="14"/>
      <c r="K632" s="14"/>
      <c r="L632" s="14"/>
    </row>
    <row r="633" spans="2:12" ht="15" x14ac:dyDescent="0.25">
      <c r="B633" s="14"/>
      <c r="D633" s="61"/>
      <c r="E633" s="15"/>
      <c r="F633" s="15"/>
      <c r="G633" s="14"/>
      <c r="H633" s="14"/>
      <c r="I633" s="14"/>
      <c r="J633" s="14"/>
      <c r="K633" s="14"/>
      <c r="L633" s="14"/>
    </row>
    <row r="634" spans="2:12" ht="15" x14ac:dyDescent="0.25">
      <c r="B634" s="14"/>
      <c r="D634" s="61"/>
      <c r="E634" s="15"/>
      <c r="F634" s="15"/>
      <c r="G634" s="14"/>
      <c r="H634" s="14"/>
      <c r="I634" s="14"/>
      <c r="J634" s="14"/>
      <c r="K634" s="14"/>
      <c r="L634" s="14"/>
    </row>
    <row r="635" spans="2:12" ht="15" x14ac:dyDescent="0.25">
      <c r="B635" s="14"/>
      <c r="D635" s="61"/>
      <c r="E635" s="15"/>
      <c r="F635" s="15"/>
      <c r="G635" s="14"/>
      <c r="H635" s="14"/>
      <c r="I635" s="14"/>
      <c r="J635" s="14"/>
      <c r="K635" s="14"/>
      <c r="L635" s="14"/>
    </row>
    <row r="636" spans="2:12" ht="15" x14ac:dyDescent="0.25">
      <c r="B636" s="14"/>
      <c r="D636" s="61"/>
      <c r="E636" s="15"/>
      <c r="F636" s="15"/>
      <c r="G636" s="14"/>
      <c r="H636" s="14"/>
      <c r="I636" s="14"/>
      <c r="J636" s="14"/>
      <c r="K636" s="14"/>
      <c r="L636" s="14"/>
    </row>
    <row r="637" spans="2:12" ht="15" x14ac:dyDescent="0.25">
      <c r="B637" s="14"/>
      <c r="D637" s="61"/>
      <c r="E637" s="15"/>
      <c r="F637" s="15"/>
      <c r="G637" s="14"/>
      <c r="H637" s="14"/>
      <c r="I637" s="14"/>
      <c r="J637" s="14"/>
      <c r="K637" s="14"/>
      <c r="L637" s="14"/>
    </row>
    <row r="638" spans="2:12" ht="15" x14ac:dyDescent="0.25">
      <c r="B638" s="14"/>
      <c r="D638" s="61"/>
      <c r="E638" s="15"/>
      <c r="F638" s="15"/>
      <c r="G638" s="14"/>
      <c r="H638" s="14"/>
      <c r="I638" s="14"/>
      <c r="J638" s="14"/>
      <c r="K638" s="14"/>
      <c r="L638" s="14"/>
    </row>
    <row r="639" spans="2:12" ht="15" x14ac:dyDescent="0.25">
      <c r="B639" s="14"/>
      <c r="D639" s="61"/>
      <c r="E639" s="15"/>
      <c r="F639" s="15"/>
      <c r="G639" s="14"/>
      <c r="H639" s="14"/>
      <c r="I639" s="14"/>
      <c r="J639" s="14"/>
      <c r="K639" s="14"/>
      <c r="L639" s="14"/>
    </row>
    <row r="640" spans="2:12" ht="15" x14ac:dyDescent="0.25">
      <c r="B640" s="14"/>
      <c r="D640" s="61"/>
      <c r="E640" s="15"/>
      <c r="F640" s="15"/>
      <c r="G640" s="14"/>
      <c r="H640" s="14"/>
      <c r="I640" s="14"/>
      <c r="J640" s="14"/>
      <c r="K640" s="14"/>
      <c r="L640" s="14"/>
    </row>
    <row r="641" spans="2:12" ht="15" x14ac:dyDescent="0.25">
      <c r="B641" s="14"/>
      <c r="D641" s="61"/>
      <c r="E641" s="15"/>
      <c r="F641" s="15"/>
      <c r="G641" s="14"/>
      <c r="H641" s="14"/>
      <c r="I641" s="14"/>
      <c r="J641" s="14"/>
      <c r="K641" s="14"/>
      <c r="L641" s="14"/>
    </row>
    <row r="642" spans="2:12" ht="15" x14ac:dyDescent="0.25">
      <c r="B642" s="14"/>
      <c r="D642" s="61"/>
      <c r="E642" s="15"/>
      <c r="F642" s="15"/>
      <c r="G642" s="14"/>
      <c r="H642" s="14"/>
      <c r="I642" s="14"/>
      <c r="J642" s="14"/>
      <c r="K642" s="14"/>
      <c r="L642" s="14"/>
    </row>
    <row r="643" spans="2:12" ht="15" x14ac:dyDescent="0.25">
      <c r="B643" s="14"/>
      <c r="D643" s="61"/>
      <c r="E643" s="15"/>
      <c r="F643" s="15"/>
      <c r="G643" s="14"/>
      <c r="H643" s="14"/>
      <c r="I643" s="14"/>
      <c r="J643" s="14"/>
      <c r="K643" s="14"/>
      <c r="L643" s="14"/>
    </row>
    <row r="644" spans="2:12" ht="15" x14ac:dyDescent="0.25">
      <c r="B644" s="14"/>
      <c r="D644" s="61"/>
      <c r="E644" s="15"/>
      <c r="F644" s="15"/>
      <c r="G644" s="14"/>
      <c r="H644" s="14"/>
      <c r="I644" s="14"/>
      <c r="J644" s="14"/>
      <c r="K644" s="14"/>
      <c r="L644" s="14"/>
    </row>
    <row r="645" spans="2:12" ht="15" x14ac:dyDescent="0.25">
      <c r="B645" s="14"/>
      <c r="D645" s="61"/>
      <c r="E645" s="15"/>
      <c r="F645" s="15"/>
      <c r="G645" s="14"/>
      <c r="H645" s="14"/>
      <c r="I645" s="14"/>
      <c r="J645" s="14"/>
      <c r="K645" s="14"/>
      <c r="L645" s="14"/>
    </row>
    <row r="646" spans="2:12" ht="15" x14ac:dyDescent="0.25">
      <c r="B646" s="14"/>
      <c r="D646" s="61"/>
      <c r="E646" s="15"/>
      <c r="F646" s="15"/>
      <c r="G646" s="14"/>
      <c r="H646" s="14"/>
      <c r="I646" s="14"/>
      <c r="J646" s="14"/>
      <c r="K646" s="14"/>
      <c r="L646" s="14"/>
    </row>
    <row r="647" spans="2:12" ht="15" x14ac:dyDescent="0.25">
      <c r="B647" s="14"/>
      <c r="D647" s="61"/>
      <c r="E647" s="15"/>
      <c r="F647" s="15"/>
      <c r="G647" s="14"/>
      <c r="H647" s="14"/>
      <c r="I647" s="14"/>
      <c r="J647" s="14"/>
      <c r="K647" s="14"/>
      <c r="L647" s="14"/>
    </row>
    <row r="648" spans="2:12" ht="15" x14ac:dyDescent="0.25">
      <c r="B648" s="14"/>
      <c r="D648" s="61"/>
      <c r="E648" s="15"/>
      <c r="F648" s="15"/>
      <c r="G648" s="14"/>
      <c r="H648" s="14"/>
      <c r="I648" s="14"/>
      <c r="J648" s="14"/>
      <c r="K648" s="14"/>
      <c r="L648" s="14"/>
    </row>
    <row r="649" spans="2:12" ht="15" x14ac:dyDescent="0.25">
      <c r="B649" s="14"/>
      <c r="D649" s="61"/>
      <c r="E649" s="15"/>
      <c r="F649" s="15"/>
      <c r="G649" s="14"/>
      <c r="H649" s="14"/>
      <c r="I649" s="14"/>
      <c r="J649" s="14"/>
      <c r="K649" s="14"/>
      <c r="L649" s="14"/>
    </row>
    <row r="650" spans="2:12" ht="15" x14ac:dyDescent="0.25">
      <c r="B650" s="14"/>
      <c r="D650" s="61"/>
      <c r="E650" s="15"/>
      <c r="F650" s="15"/>
      <c r="G650" s="14"/>
      <c r="H650" s="14"/>
      <c r="I650" s="14"/>
      <c r="J650" s="14"/>
      <c r="K650" s="14"/>
      <c r="L650" s="14"/>
    </row>
    <row r="651" spans="2:12" ht="15" x14ac:dyDescent="0.25">
      <c r="B651" s="14"/>
      <c r="D651" s="61"/>
      <c r="E651" s="15"/>
      <c r="F651" s="15"/>
      <c r="G651" s="14"/>
      <c r="H651" s="14"/>
      <c r="I651" s="14"/>
      <c r="J651" s="14"/>
      <c r="K651" s="14"/>
      <c r="L651" s="14"/>
    </row>
    <row r="652" spans="2:12" ht="15" x14ac:dyDescent="0.25">
      <c r="B652" s="14"/>
      <c r="D652" s="61"/>
      <c r="E652" s="15"/>
      <c r="F652" s="15"/>
      <c r="G652" s="14"/>
      <c r="H652" s="14"/>
      <c r="I652" s="14"/>
      <c r="J652" s="14"/>
      <c r="K652" s="14"/>
      <c r="L652" s="14"/>
    </row>
    <row r="653" spans="2:12" ht="15" x14ac:dyDescent="0.25">
      <c r="B653" s="14"/>
      <c r="D653" s="61"/>
      <c r="E653" s="15"/>
      <c r="F653" s="15"/>
      <c r="G653" s="14"/>
      <c r="H653" s="14"/>
      <c r="I653" s="14"/>
      <c r="J653" s="14"/>
      <c r="K653" s="14"/>
      <c r="L653" s="14"/>
    </row>
    <row r="654" spans="2:12" ht="15" x14ac:dyDescent="0.25">
      <c r="B654" s="14"/>
      <c r="D654" s="61"/>
      <c r="E654" s="15"/>
      <c r="F654" s="15"/>
      <c r="G654" s="14"/>
      <c r="H654" s="14"/>
      <c r="I654" s="14"/>
      <c r="J654" s="14"/>
      <c r="K654" s="14"/>
      <c r="L654" s="14"/>
    </row>
    <row r="655" spans="2:12" ht="15" x14ac:dyDescent="0.25">
      <c r="B655" s="14"/>
      <c r="D655" s="61"/>
      <c r="E655" s="15"/>
      <c r="F655" s="15"/>
      <c r="G655" s="14"/>
      <c r="H655" s="14"/>
      <c r="I655" s="14"/>
      <c r="J655" s="14"/>
      <c r="K655" s="14"/>
      <c r="L655" s="14"/>
    </row>
    <row r="656" spans="2:12" ht="15" x14ac:dyDescent="0.25">
      <c r="B656" s="14"/>
      <c r="D656" s="61"/>
      <c r="E656" s="15"/>
      <c r="F656" s="15"/>
      <c r="G656" s="14"/>
      <c r="H656" s="14"/>
      <c r="I656" s="14"/>
      <c r="J656" s="14"/>
      <c r="K656" s="14"/>
      <c r="L656" s="14"/>
    </row>
    <row r="657" spans="2:12" ht="15" x14ac:dyDescent="0.25">
      <c r="B657" s="14"/>
      <c r="D657" s="61"/>
      <c r="E657" s="15"/>
      <c r="F657" s="15"/>
      <c r="G657" s="14"/>
      <c r="H657" s="14"/>
      <c r="I657" s="14"/>
      <c r="J657" s="14"/>
      <c r="K657" s="14"/>
      <c r="L657" s="14"/>
    </row>
    <row r="658" spans="2:12" ht="15" x14ac:dyDescent="0.25">
      <c r="B658" s="14"/>
      <c r="D658" s="61"/>
      <c r="E658" s="15"/>
      <c r="F658" s="15"/>
      <c r="G658" s="14"/>
      <c r="H658" s="14"/>
      <c r="I658" s="14"/>
      <c r="J658" s="14"/>
      <c r="K658" s="14"/>
      <c r="L658" s="14"/>
    </row>
    <row r="659" spans="2:12" ht="15" x14ac:dyDescent="0.25">
      <c r="B659" s="14"/>
      <c r="D659" s="61"/>
      <c r="E659" s="15"/>
      <c r="F659" s="15"/>
      <c r="G659" s="14"/>
      <c r="H659" s="14"/>
      <c r="I659" s="14"/>
      <c r="J659" s="14"/>
      <c r="K659" s="14"/>
      <c r="L659" s="14"/>
    </row>
    <row r="660" spans="2:12" ht="15" x14ac:dyDescent="0.25">
      <c r="B660" s="14"/>
      <c r="D660" s="61"/>
      <c r="E660" s="15"/>
      <c r="F660" s="15"/>
      <c r="G660" s="14"/>
      <c r="H660" s="14"/>
      <c r="I660" s="14"/>
      <c r="J660" s="14"/>
      <c r="K660" s="14"/>
      <c r="L660" s="14"/>
    </row>
    <row r="661" spans="2:12" ht="15" x14ac:dyDescent="0.25">
      <c r="B661" s="14"/>
      <c r="D661" s="61"/>
      <c r="E661" s="15"/>
      <c r="F661" s="15"/>
      <c r="G661" s="14"/>
      <c r="H661" s="14"/>
      <c r="I661" s="14"/>
      <c r="J661" s="14"/>
      <c r="K661" s="14"/>
      <c r="L661" s="14"/>
    </row>
    <row r="662" spans="2:12" ht="15" x14ac:dyDescent="0.25">
      <c r="B662" s="14"/>
      <c r="D662" s="61"/>
      <c r="E662" s="15"/>
      <c r="F662" s="15"/>
      <c r="G662" s="14"/>
      <c r="H662" s="14"/>
      <c r="I662" s="14"/>
      <c r="J662" s="14"/>
      <c r="K662" s="14"/>
      <c r="L662" s="14"/>
    </row>
    <row r="663" spans="2:12" ht="15" x14ac:dyDescent="0.25">
      <c r="B663" s="14"/>
      <c r="D663" s="61"/>
      <c r="E663" s="15"/>
      <c r="F663" s="15"/>
      <c r="G663" s="14"/>
      <c r="H663" s="14"/>
      <c r="I663" s="14"/>
      <c r="J663" s="14"/>
      <c r="K663" s="14"/>
      <c r="L663" s="14"/>
    </row>
    <row r="664" spans="2:12" ht="15" x14ac:dyDescent="0.25">
      <c r="B664" s="14"/>
      <c r="D664" s="61"/>
      <c r="E664" s="15"/>
      <c r="F664" s="15"/>
      <c r="G664" s="14"/>
      <c r="H664" s="14"/>
      <c r="I664" s="14"/>
      <c r="J664" s="14"/>
      <c r="K664" s="14"/>
      <c r="L664" s="14"/>
    </row>
    <row r="665" spans="2:12" ht="15" x14ac:dyDescent="0.25">
      <c r="B665" s="14"/>
      <c r="D665" s="61"/>
      <c r="E665" s="15"/>
      <c r="F665" s="15"/>
      <c r="G665" s="14"/>
      <c r="H665" s="14"/>
      <c r="I665" s="14"/>
      <c r="J665" s="14"/>
      <c r="K665" s="14"/>
      <c r="L665" s="14"/>
    </row>
    <row r="666" spans="2:12" ht="15" x14ac:dyDescent="0.25">
      <c r="B666" s="14"/>
      <c r="D666" s="61"/>
      <c r="E666" s="15"/>
      <c r="F666" s="15"/>
      <c r="G666" s="14"/>
      <c r="H666" s="14"/>
      <c r="I666" s="14"/>
      <c r="J666" s="14"/>
      <c r="K666" s="14"/>
      <c r="L666" s="14"/>
    </row>
    <row r="667" spans="2:12" ht="15" x14ac:dyDescent="0.25">
      <c r="B667" s="14"/>
      <c r="D667" s="61"/>
      <c r="E667" s="15"/>
      <c r="F667" s="15"/>
      <c r="G667" s="14"/>
      <c r="H667" s="14"/>
      <c r="I667" s="14"/>
      <c r="J667" s="14"/>
      <c r="K667" s="14"/>
      <c r="L667" s="14"/>
    </row>
    <row r="668" spans="2:12" ht="15" x14ac:dyDescent="0.25">
      <c r="B668" s="14"/>
      <c r="D668" s="61"/>
      <c r="E668" s="15"/>
      <c r="F668" s="15"/>
      <c r="G668" s="14"/>
      <c r="H668" s="14"/>
      <c r="I668" s="14"/>
      <c r="J668" s="14"/>
      <c r="K668" s="14"/>
      <c r="L668" s="14"/>
    </row>
    <row r="669" spans="2:12" ht="15" x14ac:dyDescent="0.25">
      <c r="B669" s="14"/>
      <c r="D669" s="61"/>
      <c r="E669" s="15"/>
      <c r="F669" s="15"/>
      <c r="G669" s="14"/>
      <c r="H669" s="14"/>
      <c r="I669" s="14"/>
      <c r="J669" s="14"/>
      <c r="K669" s="14"/>
      <c r="L669" s="14"/>
    </row>
    <row r="670" spans="2:12" ht="15" x14ac:dyDescent="0.25">
      <c r="B670" s="14"/>
      <c r="D670" s="61"/>
      <c r="E670" s="15"/>
      <c r="F670" s="15"/>
      <c r="G670" s="14"/>
      <c r="H670" s="14"/>
      <c r="I670" s="14"/>
      <c r="J670" s="14"/>
      <c r="K670" s="14"/>
      <c r="L670" s="14"/>
    </row>
    <row r="671" spans="2:12" ht="15" x14ac:dyDescent="0.25">
      <c r="B671" s="14"/>
      <c r="D671" s="61"/>
      <c r="E671" s="15"/>
      <c r="F671" s="15"/>
      <c r="G671" s="14"/>
      <c r="H671" s="14"/>
      <c r="I671" s="14"/>
      <c r="J671" s="14"/>
      <c r="K671" s="14"/>
      <c r="L671" s="14"/>
    </row>
    <row r="672" spans="2:12" ht="15" x14ac:dyDescent="0.25">
      <c r="B672" s="14"/>
      <c r="D672" s="61"/>
      <c r="E672" s="15"/>
      <c r="F672" s="15"/>
      <c r="G672" s="14"/>
      <c r="H672" s="14"/>
      <c r="I672" s="14"/>
      <c r="J672" s="14"/>
      <c r="K672" s="14"/>
      <c r="L672" s="14"/>
    </row>
    <row r="673" spans="2:12" ht="15" x14ac:dyDescent="0.25">
      <c r="B673" s="14"/>
      <c r="D673" s="61"/>
      <c r="E673" s="15"/>
      <c r="F673" s="15"/>
      <c r="G673" s="14"/>
      <c r="H673" s="14"/>
      <c r="I673" s="14"/>
      <c r="J673" s="14"/>
      <c r="K673" s="14"/>
      <c r="L673" s="14"/>
    </row>
    <row r="674" spans="2:12" ht="15" x14ac:dyDescent="0.25">
      <c r="B674" s="14"/>
      <c r="D674" s="61"/>
      <c r="E674" s="15"/>
      <c r="F674" s="15"/>
      <c r="G674" s="14"/>
      <c r="H674" s="14"/>
      <c r="I674" s="14"/>
      <c r="J674" s="14"/>
      <c r="K674" s="14"/>
      <c r="L674" s="14"/>
    </row>
    <row r="675" spans="2:12" ht="15" x14ac:dyDescent="0.25">
      <c r="B675" s="14"/>
      <c r="D675" s="61"/>
      <c r="E675" s="15"/>
      <c r="F675" s="15"/>
      <c r="G675" s="14"/>
      <c r="H675" s="14"/>
      <c r="I675" s="14"/>
      <c r="J675" s="14"/>
      <c r="K675" s="14"/>
      <c r="L675" s="14"/>
    </row>
    <row r="676" spans="2:12" ht="15" x14ac:dyDescent="0.25">
      <c r="B676" s="14"/>
      <c r="D676" s="61"/>
      <c r="E676" s="15"/>
      <c r="F676" s="15"/>
      <c r="G676" s="14"/>
      <c r="H676" s="14"/>
      <c r="I676" s="14"/>
      <c r="J676" s="14"/>
      <c r="K676" s="14"/>
      <c r="L676" s="14"/>
    </row>
    <row r="677" spans="2:12" ht="15" x14ac:dyDescent="0.25">
      <c r="B677" s="14"/>
      <c r="D677" s="61"/>
      <c r="E677" s="15"/>
      <c r="F677" s="15"/>
      <c r="G677" s="14"/>
      <c r="H677" s="14"/>
      <c r="I677" s="14"/>
      <c r="J677" s="14"/>
      <c r="K677" s="14"/>
      <c r="L677" s="14"/>
    </row>
    <row r="678" spans="2:12" ht="15" x14ac:dyDescent="0.25">
      <c r="B678" s="14"/>
      <c r="D678" s="61"/>
      <c r="E678" s="15"/>
      <c r="F678" s="15"/>
      <c r="G678" s="14"/>
      <c r="H678" s="14"/>
      <c r="I678" s="14"/>
      <c r="J678" s="14"/>
      <c r="K678" s="14"/>
      <c r="L678" s="14"/>
    </row>
    <row r="679" spans="2:12" ht="15" x14ac:dyDescent="0.25">
      <c r="B679" s="14"/>
      <c r="D679" s="61"/>
      <c r="E679" s="15"/>
      <c r="F679" s="15"/>
      <c r="G679" s="14"/>
      <c r="H679" s="14"/>
      <c r="I679" s="14"/>
      <c r="J679" s="14"/>
      <c r="K679" s="14"/>
      <c r="L679" s="14"/>
    </row>
    <row r="680" spans="2:12" ht="15" x14ac:dyDescent="0.25">
      <c r="B680" s="14"/>
      <c r="D680" s="61"/>
      <c r="E680" s="15"/>
      <c r="F680" s="15"/>
      <c r="G680" s="14"/>
      <c r="H680" s="14"/>
      <c r="I680" s="14"/>
      <c r="J680" s="14"/>
      <c r="K680" s="14"/>
      <c r="L680" s="14"/>
    </row>
    <row r="681" spans="2:12" ht="15" x14ac:dyDescent="0.25">
      <c r="B681" s="14"/>
      <c r="D681" s="61"/>
      <c r="E681" s="15"/>
      <c r="F681" s="15"/>
      <c r="G681" s="14"/>
      <c r="H681" s="14"/>
      <c r="I681" s="14"/>
      <c r="J681" s="14"/>
      <c r="K681" s="14"/>
      <c r="L681" s="14"/>
    </row>
    <row r="682" spans="2:12" ht="15" x14ac:dyDescent="0.25">
      <c r="B682" s="14"/>
      <c r="D682" s="61"/>
      <c r="E682" s="15"/>
      <c r="F682" s="15"/>
      <c r="G682" s="14"/>
      <c r="H682" s="14"/>
      <c r="I682" s="14"/>
      <c r="J682" s="14"/>
      <c r="K682" s="14"/>
      <c r="L682" s="14"/>
    </row>
    <row r="683" spans="2:12" ht="15" x14ac:dyDescent="0.25">
      <c r="B683" s="14"/>
      <c r="D683" s="61"/>
      <c r="E683" s="15"/>
      <c r="F683" s="15"/>
      <c r="G683" s="14"/>
      <c r="H683" s="14"/>
      <c r="I683" s="14"/>
      <c r="J683" s="14"/>
      <c r="K683" s="14"/>
      <c r="L683" s="14"/>
    </row>
    <row r="684" spans="2:12" ht="15" x14ac:dyDescent="0.25">
      <c r="B684" s="14"/>
      <c r="D684" s="61"/>
      <c r="E684" s="15"/>
      <c r="F684" s="15"/>
      <c r="G684" s="14"/>
      <c r="H684" s="14"/>
      <c r="I684" s="14"/>
      <c r="J684" s="14"/>
      <c r="K684" s="14"/>
      <c r="L684" s="14"/>
    </row>
    <row r="685" spans="2:12" ht="15" x14ac:dyDescent="0.25">
      <c r="B685" s="14"/>
      <c r="D685" s="61"/>
      <c r="E685" s="15"/>
      <c r="F685" s="15"/>
      <c r="G685" s="14"/>
      <c r="H685" s="14"/>
      <c r="I685" s="14"/>
      <c r="J685" s="14"/>
      <c r="K685" s="14"/>
      <c r="L685" s="14"/>
    </row>
    <row r="686" spans="2:12" ht="15" x14ac:dyDescent="0.25">
      <c r="B686" s="14"/>
      <c r="D686" s="61"/>
      <c r="E686" s="15"/>
      <c r="F686" s="15"/>
      <c r="G686" s="14"/>
      <c r="H686" s="14"/>
      <c r="I686" s="14"/>
      <c r="J686" s="14"/>
      <c r="K686" s="14"/>
      <c r="L686" s="14"/>
    </row>
    <row r="687" spans="2:12" ht="15" x14ac:dyDescent="0.25">
      <c r="B687" s="14"/>
      <c r="D687" s="61"/>
      <c r="E687" s="15"/>
      <c r="F687" s="15"/>
      <c r="G687" s="14"/>
      <c r="H687" s="14"/>
      <c r="I687" s="14"/>
      <c r="J687" s="14"/>
      <c r="K687" s="14"/>
      <c r="L687" s="14"/>
    </row>
    <row r="688" spans="2:12" ht="15" x14ac:dyDescent="0.25">
      <c r="B688" s="14"/>
      <c r="D688" s="61"/>
      <c r="E688" s="15"/>
      <c r="F688" s="15"/>
      <c r="G688" s="14"/>
      <c r="H688" s="14"/>
      <c r="I688" s="14"/>
      <c r="J688" s="14"/>
      <c r="K688" s="14"/>
      <c r="L688" s="14"/>
    </row>
    <row r="689" spans="2:12" ht="15" x14ac:dyDescent="0.25">
      <c r="B689" s="14"/>
      <c r="D689" s="61"/>
      <c r="E689" s="15"/>
      <c r="F689" s="15"/>
      <c r="G689" s="14"/>
      <c r="H689" s="14"/>
      <c r="I689" s="14"/>
      <c r="J689" s="14"/>
      <c r="K689" s="14"/>
      <c r="L689" s="14"/>
    </row>
    <row r="690" spans="2:12" ht="15" x14ac:dyDescent="0.25">
      <c r="B690" s="14"/>
      <c r="D690" s="61"/>
      <c r="E690" s="15"/>
      <c r="F690" s="15"/>
      <c r="G690" s="14"/>
      <c r="H690" s="14"/>
      <c r="I690" s="14"/>
      <c r="J690" s="14"/>
      <c r="K690" s="14"/>
      <c r="L690" s="14"/>
    </row>
    <row r="691" spans="2:12" ht="15" x14ac:dyDescent="0.25">
      <c r="B691" s="14"/>
      <c r="D691" s="61"/>
      <c r="E691" s="15"/>
      <c r="F691" s="15"/>
      <c r="G691" s="14"/>
      <c r="H691" s="14"/>
      <c r="I691" s="14"/>
      <c r="J691" s="14"/>
      <c r="K691" s="14"/>
      <c r="L691" s="14"/>
    </row>
    <row r="692" spans="2:12" ht="15" x14ac:dyDescent="0.25">
      <c r="B692" s="14"/>
      <c r="D692" s="61"/>
      <c r="E692" s="15"/>
      <c r="F692" s="15"/>
      <c r="G692" s="14"/>
      <c r="H692" s="14"/>
      <c r="I692" s="14"/>
      <c r="J692" s="14"/>
      <c r="K692" s="14"/>
      <c r="L692" s="14"/>
    </row>
    <row r="693" spans="2:12" ht="15" x14ac:dyDescent="0.25">
      <c r="B693" s="14"/>
      <c r="D693" s="61"/>
      <c r="E693" s="15"/>
      <c r="F693" s="15"/>
      <c r="G693" s="14"/>
      <c r="H693" s="14"/>
      <c r="I693" s="14"/>
      <c r="J693" s="14"/>
      <c r="K693" s="14"/>
      <c r="L693" s="14"/>
    </row>
    <row r="694" spans="2:12" ht="15" x14ac:dyDescent="0.25">
      <c r="B694" s="14"/>
      <c r="D694" s="61"/>
      <c r="E694" s="15"/>
      <c r="F694" s="15"/>
      <c r="G694" s="14"/>
      <c r="H694" s="14"/>
      <c r="I694" s="14"/>
      <c r="J694" s="14"/>
      <c r="K694" s="14"/>
      <c r="L694" s="14"/>
    </row>
    <row r="695" spans="2:12" ht="15" x14ac:dyDescent="0.25">
      <c r="B695" s="14"/>
      <c r="D695" s="61"/>
      <c r="E695" s="15"/>
      <c r="F695" s="15"/>
      <c r="G695" s="14"/>
      <c r="H695" s="14"/>
      <c r="I695" s="14"/>
      <c r="J695" s="14"/>
      <c r="K695" s="14"/>
      <c r="L695" s="14"/>
    </row>
    <row r="696" spans="2:12" ht="15" x14ac:dyDescent="0.25">
      <c r="B696" s="14"/>
      <c r="D696" s="61"/>
      <c r="E696" s="15"/>
      <c r="F696" s="15"/>
      <c r="G696" s="14"/>
      <c r="H696" s="14"/>
      <c r="I696" s="14"/>
      <c r="J696" s="14"/>
      <c r="K696" s="14"/>
      <c r="L696" s="14"/>
    </row>
    <row r="697" spans="2:12" ht="15" x14ac:dyDescent="0.25">
      <c r="B697" s="14"/>
      <c r="D697" s="61"/>
      <c r="E697" s="15"/>
      <c r="F697" s="15"/>
      <c r="G697" s="14"/>
      <c r="H697" s="14"/>
      <c r="I697" s="14"/>
      <c r="J697" s="14"/>
      <c r="K697" s="14"/>
      <c r="L697" s="14"/>
    </row>
    <row r="698" spans="2:12" ht="15" x14ac:dyDescent="0.25">
      <c r="B698" s="14"/>
      <c r="D698" s="61"/>
      <c r="E698" s="15"/>
      <c r="F698" s="15"/>
      <c r="G698" s="14"/>
      <c r="H698" s="14"/>
      <c r="I698" s="14"/>
      <c r="J698" s="14"/>
      <c r="K698" s="14"/>
      <c r="L698" s="14"/>
    </row>
    <row r="699" spans="2:12" ht="15" x14ac:dyDescent="0.25">
      <c r="B699" s="14"/>
      <c r="D699" s="61"/>
      <c r="E699" s="15"/>
      <c r="F699" s="15"/>
      <c r="G699" s="14"/>
      <c r="H699" s="14"/>
      <c r="I699" s="14"/>
      <c r="J699" s="14"/>
      <c r="K699" s="14"/>
      <c r="L699" s="14"/>
    </row>
    <row r="700" spans="2:12" ht="15" x14ac:dyDescent="0.25">
      <c r="B700" s="14"/>
      <c r="D700" s="61"/>
      <c r="E700" s="15"/>
      <c r="F700" s="15"/>
      <c r="G700" s="14"/>
      <c r="H700" s="14"/>
      <c r="I700" s="14"/>
      <c r="J700" s="14"/>
      <c r="K700" s="14"/>
      <c r="L700" s="14"/>
    </row>
    <row r="701" spans="2:12" ht="15" x14ac:dyDescent="0.25">
      <c r="B701" s="14"/>
      <c r="D701" s="61"/>
      <c r="E701" s="15"/>
      <c r="F701" s="15"/>
      <c r="G701" s="14"/>
      <c r="H701" s="14"/>
      <c r="I701" s="14"/>
      <c r="J701" s="14"/>
      <c r="K701" s="14"/>
      <c r="L701" s="14"/>
    </row>
    <row r="702" spans="2:12" ht="15" x14ac:dyDescent="0.25">
      <c r="B702" s="14"/>
      <c r="D702" s="61"/>
      <c r="E702" s="15"/>
      <c r="F702" s="15"/>
      <c r="G702" s="14"/>
      <c r="H702" s="14"/>
      <c r="I702" s="14"/>
      <c r="J702" s="14"/>
      <c r="K702" s="14"/>
      <c r="L702" s="14"/>
    </row>
    <row r="703" spans="2:12" ht="15" x14ac:dyDescent="0.25">
      <c r="B703" s="14"/>
      <c r="D703" s="61"/>
      <c r="E703" s="15"/>
      <c r="F703" s="15"/>
      <c r="G703" s="14"/>
      <c r="H703" s="14"/>
      <c r="I703" s="14"/>
      <c r="J703" s="14"/>
      <c r="K703" s="14"/>
      <c r="L703" s="14"/>
    </row>
    <row r="704" spans="2:12" ht="15" x14ac:dyDescent="0.25">
      <c r="B704" s="14"/>
      <c r="D704" s="61"/>
      <c r="E704" s="15"/>
      <c r="F704" s="15"/>
      <c r="G704" s="14"/>
      <c r="H704" s="14"/>
      <c r="I704" s="14"/>
      <c r="J704" s="14"/>
      <c r="K704" s="14"/>
      <c r="L704" s="14"/>
    </row>
    <row r="705" spans="2:12" ht="15" x14ac:dyDescent="0.25">
      <c r="B705" s="14"/>
      <c r="D705" s="61"/>
      <c r="E705" s="15"/>
      <c r="F705" s="15"/>
      <c r="G705" s="14"/>
      <c r="H705" s="14"/>
      <c r="I705" s="14"/>
      <c r="J705" s="14"/>
      <c r="K705" s="14"/>
      <c r="L705" s="14"/>
    </row>
    <row r="706" spans="2:12" ht="15" x14ac:dyDescent="0.25">
      <c r="B706" s="14"/>
      <c r="D706" s="61"/>
      <c r="E706" s="15"/>
      <c r="F706" s="15"/>
      <c r="G706" s="14"/>
      <c r="H706" s="14"/>
      <c r="I706" s="14"/>
      <c r="J706" s="14"/>
      <c r="K706" s="14"/>
      <c r="L706" s="14"/>
    </row>
    <row r="707" spans="2:12" ht="15" x14ac:dyDescent="0.25">
      <c r="B707" s="14"/>
      <c r="D707" s="61"/>
      <c r="E707" s="15"/>
      <c r="F707" s="15"/>
      <c r="G707" s="14"/>
      <c r="H707" s="14"/>
      <c r="I707" s="14"/>
      <c r="J707" s="14"/>
      <c r="K707" s="14"/>
      <c r="L707" s="14"/>
    </row>
    <row r="708" spans="2:12" ht="15" x14ac:dyDescent="0.25">
      <c r="B708" s="14"/>
      <c r="D708" s="61"/>
      <c r="E708" s="15"/>
      <c r="F708" s="15"/>
      <c r="G708" s="14"/>
      <c r="H708" s="14"/>
      <c r="I708" s="14"/>
      <c r="J708" s="14"/>
      <c r="K708" s="14"/>
      <c r="L708" s="14"/>
    </row>
    <row r="709" spans="2:12" ht="15" x14ac:dyDescent="0.25">
      <c r="B709" s="14"/>
      <c r="D709" s="61"/>
      <c r="E709" s="15"/>
      <c r="F709" s="15"/>
      <c r="G709" s="14"/>
      <c r="H709" s="14"/>
      <c r="I709" s="14"/>
      <c r="J709" s="14"/>
      <c r="K709" s="14"/>
      <c r="L709" s="14"/>
    </row>
    <row r="710" spans="2:12" ht="15" x14ac:dyDescent="0.25">
      <c r="B710" s="14"/>
      <c r="D710" s="61"/>
      <c r="E710" s="15"/>
      <c r="F710" s="15"/>
      <c r="G710" s="14"/>
      <c r="H710" s="14"/>
      <c r="I710" s="14"/>
      <c r="J710" s="14"/>
      <c r="K710" s="14"/>
      <c r="L710" s="14"/>
    </row>
    <row r="711" spans="2:12" ht="15" x14ac:dyDescent="0.25">
      <c r="B711" s="14"/>
      <c r="D711" s="61"/>
      <c r="E711" s="15"/>
      <c r="F711" s="15"/>
      <c r="G711" s="14"/>
      <c r="H711" s="14"/>
      <c r="I711" s="14"/>
      <c r="J711" s="14"/>
      <c r="K711" s="14"/>
      <c r="L711" s="14"/>
    </row>
    <row r="712" spans="2:12" ht="15" x14ac:dyDescent="0.25">
      <c r="B712" s="14"/>
      <c r="D712" s="61"/>
      <c r="E712" s="15"/>
      <c r="F712" s="15"/>
      <c r="G712" s="14"/>
      <c r="H712" s="14"/>
      <c r="I712" s="14"/>
      <c r="J712" s="14"/>
      <c r="K712" s="14"/>
      <c r="L712" s="14"/>
    </row>
    <row r="713" spans="2:12" ht="15" x14ac:dyDescent="0.25">
      <c r="B713" s="14"/>
      <c r="D713" s="61"/>
      <c r="E713" s="15"/>
      <c r="F713" s="15"/>
      <c r="G713" s="14"/>
      <c r="H713" s="14"/>
      <c r="I713" s="14"/>
      <c r="J713" s="14"/>
      <c r="K713" s="14"/>
      <c r="L713" s="14"/>
    </row>
    <row r="714" spans="2:12" ht="15" x14ac:dyDescent="0.25">
      <c r="B714" s="14"/>
      <c r="D714" s="61"/>
      <c r="E714" s="15"/>
      <c r="F714" s="15"/>
      <c r="G714" s="14"/>
      <c r="H714" s="14"/>
      <c r="I714" s="14"/>
      <c r="J714" s="14"/>
      <c r="K714" s="14"/>
      <c r="L714" s="14"/>
    </row>
    <row r="715" spans="2:12" ht="15" x14ac:dyDescent="0.25">
      <c r="B715" s="14"/>
      <c r="D715" s="61"/>
      <c r="E715" s="15"/>
      <c r="F715" s="15"/>
      <c r="G715" s="14"/>
      <c r="H715" s="14"/>
      <c r="I715" s="14"/>
      <c r="J715" s="14"/>
      <c r="K715" s="14"/>
      <c r="L715" s="14"/>
    </row>
    <row r="716" spans="2:12" ht="15" x14ac:dyDescent="0.25">
      <c r="B716" s="14"/>
      <c r="D716" s="61"/>
      <c r="E716" s="15"/>
      <c r="F716" s="15"/>
      <c r="G716" s="14"/>
      <c r="H716" s="14"/>
      <c r="I716" s="14"/>
      <c r="J716" s="14"/>
      <c r="K716" s="14"/>
      <c r="L716" s="14"/>
    </row>
    <row r="717" spans="2:12" ht="15" x14ac:dyDescent="0.25">
      <c r="B717" s="14"/>
      <c r="D717" s="61"/>
      <c r="E717" s="15"/>
      <c r="F717" s="15"/>
      <c r="G717" s="14"/>
      <c r="H717" s="14"/>
      <c r="I717" s="14"/>
      <c r="J717" s="14"/>
      <c r="K717" s="14"/>
      <c r="L717" s="14"/>
    </row>
    <row r="718" spans="2:12" ht="15" x14ac:dyDescent="0.25">
      <c r="B718" s="14"/>
      <c r="D718" s="61"/>
      <c r="E718" s="15"/>
      <c r="F718" s="15"/>
      <c r="G718" s="14"/>
      <c r="H718" s="14"/>
      <c r="I718" s="14"/>
      <c r="J718" s="14"/>
      <c r="K718" s="14"/>
      <c r="L718" s="14"/>
    </row>
    <row r="719" spans="2:12" ht="15" x14ac:dyDescent="0.25">
      <c r="B719" s="14"/>
      <c r="D719" s="61"/>
      <c r="E719" s="15"/>
      <c r="F719" s="15"/>
      <c r="G719" s="14"/>
      <c r="H719" s="14"/>
      <c r="I719" s="14"/>
      <c r="J719" s="14"/>
      <c r="K719" s="14"/>
      <c r="L719" s="14"/>
    </row>
    <row r="720" spans="2:12" ht="15" x14ac:dyDescent="0.25">
      <c r="B720" s="14"/>
      <c r="D720" s="61"/>
      <c r="E720" s="15"/>
      <c r="F720" s="15"/>
      <c r="G720" s="14"/>
      <c r="H720" s="14"/>
      <c r="I720" s="14"/>
      <c r="J720" s="14"/>
      <c r="K720" s="14"/>
      <c r="L720" s="14"/>
    </row>
    <row r="721" spans="2:12" ht="15" x14ac:dyDescent="0.25">
      <c r="B721" s="14"/>
      <c r="D721" s="61"/>
      <c r="E721" s="15"/>
      <c r="F721" s="15"/>
      <c r="G721" s="14"/>
      <c r="H721" s="14"/>
      <c r="I721" s="14"/>
      <c r="J721" s="14"/>
      <c r="K721" s="14"/>
      <c r="L721" s="14"/>
    </row>
    <row r="722" spans="2:12" ht="15" x14ac:dyDescent="0.25">
      <c r="B722" s="14"/>
      <c r="D722" s="61"/>
      <c r="E722" s="15"/>
      <c r="F722" s="15"/>
      <c r="G722" s="14"/>
      <c r="H722" s="14"/>
      <c r="I722" s="14"/>
      <c r="J722" s="14"/>
      <c r="K722" s="14"/>
      <c r="L722" s="14"/>
    </row>
    <row r="723" spans="2:12" ht="15" x14ac:dyDescent="0.25">
      <c r="B723" s="14"/>
      <c r="D723" s="61"/>
      <c r="E723" s="15"/>
      <c r="F723" s="15"/>
      <c r="G723" s="14"/>
      <c r="H723" s="14"/>
      <c r="I723" s="14"/>
      <c r="J723" s="14"/>
      <c r="K723" s="14"/>
      <c r="L723" s="14"/>
    </row>
    <row r="724" spans="2:12" ht="15" x14ac:dyDescent="0.25">
      <c r="B724" s="14"/>
      <c r="D724" s="61"/>
      <c r="E724" s="15"/>
      <c r="F724" s="15"/>
      <c r="G724" s="14"/>
      <c r="H724" s="14"/>
      <c r="I724" s="14"/>
      <c r="J724" s="14"/>
      <c r="K724" s="14"/>
      <c r="L724" s="14"/>
    </row>
    <row r="725" spans="2:12" ht="15" x14ac:dyDescent="0.25">
      <c r="B725" s="14"/>
      <c r="D725" s="61"/>
      <c r="E725" s="15"/>
      <c r="F725" s="15"/>
      <c r="G725" s="14"/>
      <c r="H725" s="14"/>
      <c r="I725" s="14"/>
      <c r="J725" s="14"/>
      <c r="K725" s="14"/>
      <c r="L725" s="14"/>
    </row>
    <row r="726" spans="2:12" ht="15" x14ac:dyDescent="0.25">
      <c r="B726" s="14"/>
      <c r="D726" s="61"/>
      <c r="E726" s="15"/>
      <c r="F726" s="15"/>
      <c r="G726" s="14"/>
      <c r="H726" s="14"/>
      <c r="I726" s="14"/>
      <c r="J726" s="14"/>
      <c r="K726" s="14"/>
      <c r="L726" s="14"/>
    </row>
    <row r="727" spans="2:12" ht="15" x14ac:dyDescent="0.25">
      <c r="B727" s="14"/>
      <c r="D727" s="61"/>
      <c r="E727" s="15"/>
      <c r="F727" s="15"/>
      <c r="G727" s="14"/>
      <c r="H727" s="14"/>
      <c r="I727" s="14"/>
      <c r="J727" s="14"/>
      <c r="K727" s="14"/>
      <c r="L727" s="14"/>
    </row>
    <row r="728" spans="2:12" ht="15" x14ac:dyDescent="0.25">
      <c r="B728" s="14"/>
      <c r="D728" s="61"/>
      <c r="E728" s="15"/>
      <c r="F728" s="15"/>
      <c r="G728" s="14"/>
      <c r="H728" s="14"/>
      <c r="I728" s="14"/>
      <c r="J728" s="14"/>
      <c r="K728" s="14"/>
      <c r="L728" s="14"/>
    </row>
    <row r="729" spans="2:12" ht="15" x14ac:dyDescent="0.25">
      <c r="B729" s="14"/>
      <c r="D729" s="61"/>
      <c r="E729" s="15"/>
      <c r="F729" s="15"/>
      <c r="G729" s="14"/>
      <c r="H729" s="14"/>
      <c r="I729" s="14"/>
      <c r="J729" s="14"/>
      <c r="K729" s="14"/>
      <c r="L729" s="14"/>
    </row>
    <row r="730" spans="2:12" ht="15" x14ac:dyDescent="0.25">
      <c r="B730" s="14"/>
      <c r="D730" s="61"/>
      <c r="E730" s="15"/>
      <c r="F730" s="15"/>
      <c r="G730" s="14"/>
      <c r="H730" s="14"/>
      <c r="I730" s="14"/>
      <c r="J730" s="14"/>
      <c r="K730" s="14"/>
      <c r="L730" s="14"/>
    </row>
    <row r="731" spans="2:12" ht="15" x14ac:dyDescent="0.25">
      <c r="B731" s="14"/>
      <c r="D731" s="61"/>
      <c r="E731" s="15"/>
      <c r="F731" s="15"/>
      <c r="G731" s="14"/>
      <c r="H731" s="14"/>
      <c r="I731" s="14"/>
      <c r="J731" s="14"/>
      <c r="K731" s="14"/>
      <c r="L731" s="14"/>
    </row>
    <row r="732" spans="2:12" ht="15" x14ac:dyDescent="0.25">
      <c r="B732" s="14"/>
      <c r="D732" s="61"/>
      <c r="E732" s="15"/>
      <c r="F732" s="15"/>
      <c r="G732" s="14"/>
      <c r="H732" s="14"/>
      <c r="I732" s="14"/>
      <c r="J732" s="14"/>
      <c r="K732" s="14"/>
      <c r="L732" s="14"/>
    </row>
    <row r="733" spans="2:12" ht="15" x14ac:dyDescent="0.25">
      <c r="B733" s="14"/>
      <c r="D733" s="61"/>
      <c r="E733" s="15"/>
      <c r="F733" s="15"/>
      <c r="G733" s="14"/>
      <c r="H733" s="14"/>
      <c r="I733" s="14"/>
      <c r="J733" s="14"/>
      <c r="K733" s="14"/>
      <c r="L733" s="14"/>
    </row>
    <row r="734" spans="2:12" ht="15" x14ac:dyDescent="0.25">
      <c r="B734" s="14"/>
      <c r="D734" s="61"/>
      <c r="E734" s="15"/>
      <c r="F734" s="15"/>
      <c r="G734" s="14"/>
      <c r="H734" s="14"/>
      <c r="I734" s="14"/>
      <c r="J734" s="14"/>
      <c r="K734" s="14"/>
      <c r="L734" s="14"/>
    </row>
    <row r="735" spans="2:12" ht="15" x14ac:dyDescent="0.25">
      <c r="B735" s="14"/>
      <c r="D735" s="61"/>
      <c r="E735" s="15"/>
      <c r="F735" s="15"/>
      <c r="G735" s="14"/>
      <c r="H735" s="14"/>
      <c r="I735" s="14"/>
      <c r="J735" s="14"/>
      <c r="K735" s="14"/>
      <c r="L735" s="14"/>
    </row>
    <row r="736" spans="2:12" ht="15" x14ac:dyDescent="0.25">
      <c r="B736" s="14"/>
      <c r="D736" s="61"/>
      <c r="E736" s="15"/>
      <c r="F736" s="15"/>
      <c r="G736" s="14"/>
      <c r="H736" s="14"/>
      <c r="I736" s="14"/>
      <c r="J736" s="14"/>
      <c r="K736" s="14"/>
      <c r="L736" s="14"/>
    </row>
    <row r="737" spans="2:12" ht="15" x14ac:dyDescent="0.25">
      <c r="B737" s="14"/>
      <c r="D737" s="61"/>
      <c r="E737" s="15"/>
      <c r="F737" s="15"/>
      <c r="G737" s="14"/>
      <c r="H737" s="14"/>
      <c r="I737" s="14"/>
      <c r="J737" s="14"/>
      <c r="K737" s="14"/>
      <c r="L737" s="14"/>
    </row>
    <row r="738" spans="2:12" ht="15" x14ac:dyDescent="0.25">
      <c r="B738" s="14"/>
      <c r="D738" s="61"/>
      <c r="E738" s="15"/>
      <c r="F738" s="15"/>
      <c r="G738" s="14"/>
      <c r="H738" s="14"/>
      <c r="I738" s="14"/>
      <c r="J738" s="14"/>
      <c r="K738" s="14"/>
      <c r="L738" s="14"/>
    </row>
    <row r="739" spans="2:12" ht="15" x14ac:dyDescent="0.25">
      <c r="B739" s="14"/>
      <c r="D739" s="61"/>
      <c r="E739" s="15"/>
      <c r="F739" s="15"/>
      <c r="G739" s="14"/>
      <c r="H739" s="14"/>
      <c r="I739" s="14"/>
      <c r="J739" s="14"/>
      <c r="K739" s="14"/>
      <c r="L739" s="14"/>
    </row>
    <row r="740" spans="2:12" ht="15" x14ac:dyDescent="0.25">
      <c r="B740" s="14"/>
      <c r="D740" s="61"/>
      <c r="E740" s="15"/>
      <c r="F740" s="15"/>
      <c r="G740" s="14"/>
      <c r="H740" s="14"/>
      <c r="I740" s="14"/>
      <c r="J740" s="14"/>
      <c r="K740" s="14"/>
      <c r="L740" s="14"/>
    </row>
    <row r="741" spans="2:12" ht="15" x14ac:dyDescent="0.25">
      <c r="B741" s="14"/>
      <c r="D741" s="61"/>
      <c r="E741" s="15"/>
      <c r="F741" s="15"/>
      <c r="G741" s="14"/>
      <c r="H741" s="14"/>
      <c r="I741" s="14"/>
      <c r="J741" s="14"/>
      <c r="K741" s="14"/>
      <c r="L741" s="14"/>
    </row>
    <row r="742" spans="2:12" ht="15" x14ac:dyDescent="0.25">
      <c r="B742" s="14"/>
      <c r="D742" s="61"/>
      <c r="E742" s="15"/>
      <c r="F742" s="15"/>
      <c r="G742" s="14"/>
      <c r="H742" s="14"/>
      <c r="I742" s="14"/>
      <c r="J742" s="14"/>
      <c r="K742" s="14"/>
      <c r="L742" s="14"/>
    </row>
    <row r="743" spans="2:12" ht="15" x14ac:dyDescent="0.25">
      <c r="B743" s="14"/>
      <c r="D743" s="61"/>
      <c r="E743" s="15"/>
      <c r="F743" s="15"/>
      <c r="G743" s="14"/>
      <c r="H743" s="14"/>
      <c r="I743" s="14"/>
      <c r="J743" s="14"/>
      <c r="K743" s="14"/>
      <c r="L743" s="14"/>
    </row>
    <row r="744" spans="2:12" ht="15" x14ac:dyDescent="0.25">
      <c r="B744" s="14"/>
      <c r="D744" s="61"/>
      <c r="E744" s="15"/>
      <c r="F744" s="15"/>
      <c r="G744" s="14"/>
      <c r="H744" s="14"/>
      <c r="I744" s="14"/>
      <c r="J744" s="14"/>
      <c r="K744" s="14"/>
      <c r="L744" s="14"/>
    </row>
    <row r="745" spans="2:12" ht="15" x14ac:dyDescent="0.25">
      <c r="B745" s="14"/>
      <c r="D745" s="61"/>
      <c r="E745" s="15"/>
      <c r="F745" s="15"/>
      <c r="G745" s="14"/>
      <c r="H745" s="14"/>
      <c r="I745" s="14"/>
      <c r="J745" s="14"/>
      <c r="K745" s="14"/>
      <c r="L745" s="14"/>
    </row>
    <row r="746" spans="2:12" ht="15" x14ac:dyDescent="0.25">
      <c r="B746" s="14"/>
      <c r="D746" s="61"/>
      <c r="E746" s="15"/>
      <c r="F746" s="15"/>
      <c r="G746" s="14"/>
      <c r="H746" s="14"/>
      <c r="I746" s="14"/>
      <c r="J746" s="14"/>
      <c r="K746" s="14"/>
      <c r="L746" s="14"/>
    </row>
    <row r="747" spans="2:12" ht="15" x14ac:dyDescent="0.25">
      <c r="B747" s="14"/>
      <c r="D747" s="61"/>
      <c r="E747" s="15"/>
      <c r="F747" s="15"/>
      <c r="G747" s="14"/>
      <c r="H747" s="14"/>
      <c r="I747" s="14"/>
      <c r="J747" s="14"/>
      <c r="K747" s="14"/>
      <c r="L747" s="14"/>
    </row>
    <row r="748" spans="2:12" ht="15" x14ac:dyDescent="0.25">
      <c r="B748" s="14"/>
      <c r="D748" s="61"/>
      <c r="E748" s="15"/>
      <c r="F748" s="15"/>
      <c r="G748" s="14"/>
      <c r="H748" s="14"/>
      <c r="I748" s="14"/>
      <c r="J748" s="14"/>
      <c r="K748" s="14"/>
      <c r="L748" s="14"/>
    </row>
    <row r="749" spans="2:12" ht="15" x14ac:dyDescent="0.25">
      <c r="B749" s="14"/>
      <c r="D749" s="61"/>
      <c r="E749" s="15"/>
      <c r="F749" s="15"/>
      <c r="G749" s="14"/>
      <c r="H749" s="14"/>
      <c r="I749" s="14"/>
      <c r="J749" s="14"/>
      <c r="K749" s="14"/>
      <c r="L749" s="14"/>
    </row>
    <row r="750" spans="2:12" ht="15" x14ac:dyDescent="0.25">
      <c r="B750" s="14"/>
      <c r="D750" s="61"/>
      <c r="E750" s="15"/>
      <c r="F750" s="15"/>
      <c r="G750" s="14"/>
      <c r="H750" s="14"/>
      <c r="I750" s="14"/>
      <c r="J750" s="14"/>
      <c r="K750" s="14"/>
      <c r="L750" s="14"/>
    </row>
    <row r="751" spans="2:12" ht="15" x14ac:dyDescent="0.25">
      <c r="B751" s="14"/>
      <c r="D751" s="61"/>
      <c r="E751" s="15"/>
      <c r="F751" s="15"/>
      <c r="G751" s="14"/>
      <c r="H751" s="14"/>
      <c r="I751" s="14"/>
      <c r="J751" s="14"/>
      <c r="K751" s="14"/>
      <c r="L751" s="14"/>
    </row>
    <row r="752" spans="2:12" ht="15" x14ac:dyDescent="0.25">
      <c r="B752" s="14"/>
      <c r="D752" s="61"/>
      <c r="E752" s="15"/>
      <c r="F752" s="15"/>
      <c r="G752" s="14"/>
      <c r="H752" s="14"/>
      <c r="I752" s="14"/>
      <c r="J752" s="14"/>
      <c r="K752" s="14"/>
      <c r="L752" s="14"/>
    </row>
    <row r="753" spans="2:12" ht="15" x14ac:dyDescent="0.25">
      <c r="B753" s="14"/>
      <c r="D753" s="61"/>
      <c r="E753" s="15"/>
      <c r="F753" s="15"/>
      <c r="G753" s="14"/>
      <c r="H753" s="14"/>
      <c r="I753" s="14"/>
      <c r="J753" s="14"/>
      <c r="K753" s="14"/>
      <c r="L753" s="14"/>
    </row>
    <row r="754" spans="2:12" ht="15" x14ac:dyDescent="0.25">
      <c r="B754" s="14"/>
      <c r="D754" s="61"/>
      <c r="E754" s="15"/>
      <c r="F754" s="15"/>
      <c r="G754" s="14"/>
      <c r="H754" s="14"/>
      <c r="I754" s="14"/>
      <c r="J754" s="14"/>
      <c r="K754" s="14"/>
      <c r="L754" s="14"/>
    </row>
    <row r="755" spans="2:12" ht="15" x14ac:dyDescent="0.25">
      <c r="B755" s="14"/>
      <c r="D755" s="61"/>
      <c r="E755" s="15"/>
      <c r="F755" s="15"/>
      <c r="G755" s="14"/>
      <c r="H755" s="14"/>
      <c r="I755" s="14"/>
      <c r="J755" s="14"/>
      <c r="K755" s="14"/>
      <c r="L755" s="14"/>
    </row>
    <row r="756" spans="2:12" ht="15" x14ac:dyDescent="0.25">
      <c r="B756" s="14"/>
      <c r="D756" s="61"/>
      <c r="E756" s="15"/>
      <c r="F756" s="15"/>
      <c r="G756" s="14"/>
      <c r="H756" s="14"/>
      <c r="I756" s="14"/>
      <c r="J756" s="14"/>
      <c r="K756" s="14"/>
      <c r="L756" s="14"/>
    </row>
    <row r="757" spans="2:12" ht="15" x14ac:dyDescent="0.25">
      <c r="B757" s="14"/>
      <c r="D757" s="61"/>
      <c r="E757" s="15"/>
      <c r="F757" s="15"/>
      <c r="G757" s="14"/>
      <c r="H757" s="14"/>
      <c r="I757" s="14"/>
      <c r="J757" s="14"/>
      <c r="K757" s="14"/>
      <c r="L757" s="14"/>
    </row>
    <row r="758" spans="2:12" ht="15" x14ac:dyDescent="0.25">
      <c r="B758" s="14"/>
      <c r="D758" s="61"/>
      <c r="E758" s="15"/>
      <c r="F758" s="15"/>
      <c r="G758" s="14"/>
      <c r="H758" s="14"/>
      <c r="I758" s="14"/>
      <c r="J758" s="14"/>
      <c r="K758" s="14"/>
      <c r="L758" s="14"/>
    </row>
    <row r="759" spans="2:12" ht="15" x14ac:dyDescent="0.25">
      <c r="B759" s="14"/>
      <c r="D759" s="61"/>
      <c r="E759" s="15"/>
      <c r="F759" s="15"/>
      <c r="G759" s="14"/>
      <c r="H759" s="14"/>
      <c r="I759" s="14"/>
      <c r="J759" s="14"/>
      <c r="K759" s="14"/>
      <c r="L759" s="14"/>
    </row>
    <row r="760" spans="2:12" ht="15" x14ac:dyDescent="0.25">
      <c r="B760" s="14"/>
      <c r="D760" s="61"/>
      <c r="E760" s="15"/>
      <c r="F760" s="15"/>
      <c r="G760" s="14"/>
      <c r="H760" s="14"/>
      <c r="I760" s="14"/>
      <c r="J760" s="14"/>
      <c r="K760" s="14"/>
      <c r="L760" s="14"/>
    </row>
    <row r="761" spans="2:12" ht="15" x14ac:dyDescent="0.25">
      <c r="B761" s="14"/>
      <c r="D761" s="61"/>
      <c r="E761" s="15"/>
      <c r="F761" s="15"/>
      <c r="G761" s="14"/>
      <c r="H761" s="14"/>
      <c r="I761" s="14"/>
      <c r="J761" s="14"/>
      <c r="K761" s="14"/>
      <c r="L761" s="14"/>
    </row>
    <row r="762" spans="2:12" ht="15" x14ac:dyDescent="0.25">
      <c r="B762" s="14"/>
      <c r="D762" s="61"/>
      <c r="E762" s="15"/>
      <c r="F762" s="15"/>
      <c r="G762" s="14"/>
      <c r="H762" s="14"/>
      <c r="I762" s="14"/>
      <c r="J762" s="14"/>
      <c r="K762" s="14"/>
      <c r="L762" s="14"/>
    </row>
    <row r="763" spans="2:12" ht="15" x14ac:dyDescent="0.25">
      <c r="B763" s="14"/>
      <c r="D763" s="61"/>
      <c r="E763" s="15"/>
      <c r="F763" s="15"/>
      <c r="G763" s="14"/>
      <c r="H763" s="14"/>
      <c r="I763" s="14"/>
      <c r="J763" s="14"/>
      <c r="K763" s="14"/>
      <c r="L763" s="14"/>
    </row>
    <row r="764" spans="2:12" ht="15" x14ac:dyDescent="0.25">
      <c r="B764" s="14"/>
      <c r="D764" s="61"/>
      <c r="E764" s="15"/>
      <c r="F764" s="15"/>
      <c r="G764" s="14"/>
      <c r="H764" s="14"/>
      <c r="I764" s="14"/>
      <c r="J764" s="14"/>
      <c r="K764" s="14"/>
      <c r="L764" s="14"/>
    </row>
    <row r="765" spans="2:12" ht="15" x14ac:dyDescent="0.25">
      <c r="B765" s="14"/>
      <c r="D765" s="61"/>
      <c r="E765" s="15"/>
      <c r="F765" s="15"/>
      <c r="G765" s="14"/>
      <c r="H765" s="14"/>
      <c r="I765" s="14"/>
      <c r="J765" s="14"/>
      <c r="K765" s="14"/>
      <c r="L765" s="14"/>
    </row>
    <row r="766" spans="2:12" ht="15" x14ac:dyDescent="0.25">
      <c r="B766" s="14"/>
      <c r="D766" s="61"/>
      <c r="E766" s="15"/>
      <c r="F766" s="15"/>
      <c r="G766" s="14"/>
      <c r="H766" s="14"/>
      <c r="I766" s="14"/>
      <c r="J766" s="14"/>
      <c r="K766" s="14"/>
      <c r="L766" s="14"/>
    </row>
    <row r="767" spans="2:12" ht="15" x14ac:dyDescent="0.25">
      <c r="B767" s="14"/>
      <c r="D767" s="61"/>
      <c r="E767" s="15"/>
      <c r="F767" s="15"/>
      <c r="G767" s="14"/>
      <c r="H767" s="14"/>
      <c r="I767" s="14"/>
      <c r="J767" s="14"/>
      <c r="K767" s="14"/>
      <c r="L767" s="14"/>
    </row>
    <row r="768" spans="2:12" ht="15" x14ac:dyDescent="0.25">
      <c r="B768" s="14"/>
      <c r="D768" s="61"/>
      <c r="E768" s="15"/>
      <c r="F768" s="15"/>
      <c r="G768" s="14"/>
      <c r="H768" s="14"/>
      <c r="I768" s="14"/>
      <c r="J768" s="14"/>
      <c r="K768" s="14"/>
      <c r="L768" s="14"/>
    </row>
    <row r="769" spans="2:12" ht="15" x14ac:dyDescent="0.25">
      <c r="B769" s="14"/>
      <c r="D769" s="61"/>
      <c r="E769" s="15"/>
      <c r="F769" s="15"/>
      <c r="G769" s="14"/>
      <c r="H769" s="14"/>
      <c r="I769" s="14"/>
      <c r="J769" s="14"/>
      <c r="K769" s="14"/>
      <c r="L769" s="14"/>
    </row>
    <row r="770" spans="2:12" ht="15" x14ac:dyDescent="0.25">
      <c r="B770" s="14"/>
      <c r="D770" s="61"/>
      <c r="E770" s="15"/>
      <c r="F770" s="15"/>
      <c r="G770" s="14"/>
      <c r="H770" s="14"/>
      <c r="I770" s="14"/>
      <c r="J770" s="14"/>
      <c r="K770" s="14"/>
      <c r="L770" s="14"/>
    </row>
    <row r="771" spans="2:12" ht="15" x14ac:dyDescent="0.25">
      <c r="B771" s="14"/>
      <c r="D771" s="61"/>
      <c r="E771" s="15"/>
      <c r="F771" s="15"/>
      <c r="G771" s="14"/>
      <c r="H771" s="14"/>
      <c r="I771" s="14"/>
      <c r="J771" s="14"/>
      <c r="K771" s="14"/>
      <c r="L771" s="14"/>
    </row>
    <row r="772" spans="2:12" ht="15" x14ac:dyDescent="0.25">
      <c r="B772" s="14"/>
      <c r="D772" s="61"/>
      <c r="E772" s="15"/>
      <c r="F772" s="15"/>
      <c r="G772" s="14"/>
      <c r="H772" s="14"/>
      <c r="I772" s="14"/>
      <c r="J772" s="14"/>
      <c r="K772" s="14"/>
      <c r="L772" s="14"/>
    </row>
    <row r="773" spans="2:12" ht="15" x14ac:dyDescent="0.25">
      <c r="B773" s="14"/>
      <c r="D773" s="61"/>
      <c r="E773" s="15"/>
      <c r="F773" s="15"/>
      <c r="G773" s="14"/>
      <c r="H773" s="14"/>
      <c r="I773" s="14"/>
      <c r="J773" s="14"/>
      <c r="K773" s="14"/>
      <c r="L773" s="14"/>
    </row>
    <row r="774" spans="2:12" ht="15" x14ac:dyDescent="0.25">
      <c r="B774" s="14"/>
      <c r="D774" s="61"/>
      <c r="E774" s="15"/>
      <c r="F774" s="15"/>
      <c r="G774" s="14"/>
      <c r="H774" s="14"/>
      <c r="I774" s="14"/>
      <c r="J774" s="14"/>
      <c r="K774" s="14"/>
      <c r="L774" s="14"/>
    </row>
    <row r="775" spans="2:12" ht="15" x14ac:dyDescent="0.25">
      <c r="B775" s="14"/>
      <c r="D775" s="61"/>
      <c r="E775" s="15"/>
      <c r="F775" s="15"/>
      <c r="G775" s="14"/>
      <c r="H775" s="14"/>
      <c r="I775" s="14"/>
      <c r="J775" s="14"/>
      <c r="K775" s="14"/>
      <c r="L775" s="14"/>
    </row>
    <row r="776" spans="2:12" ht="15" x14ac:dyDescent="0.25">
      <c r="B776" s="14"/>
      <c r="D776" s="61"/>
      <c r="E776" s="15"/>
      <c r="F776" s="15"/>
      <c r="G776" s="14"/>
      <c r="H776" s="14"/>
      <c r="I776" s="14"/>
      <c r="J776" s="14"/>
      <c r="K776" s="14"/>
      <c r="L776" s="14"/>
    </row>
    <row r="777" spans="2:12" ht="15" x14ac:dyDescent="0.25">
      <c r="B777" s="14"/>
      <c r="D777" s="61"/>
      <c r="E777" s="15"/>
      <c r="F777" s="15"/>
      <c r="G777" s="14"/>
      <c r="H777" s="14"/>
      <c r="I777" s="14"/>
      <c r="J777" s="14"/>
      <c r="K777" s="14"/>
      <c r="L777" s="14"/>
    </row>
    <row r="778" spans="2:12" ht="15" x14ac:dyDescent="0.25">
      <c r="B778" s="14"/>
      <c r="D778" s="61"/>
      <c r="E778" s="15"/>
      <c r="F778" s="15"/>
      <c r="G778" s="14"/>
      <c r="H778" s="14"/>
      <c r="I778" s="14"/>
      <c r="J778" s="14"/>
      <c r="K778" s="14"/>
      <c r="L778" s="14"/>
    </row>
    <row r="779" spans="2:12" ht="15" x14ac:dyDescent="0.25">
      <c r="B779" s="14"/>
      <c r="D779" s="61"/>
      <c r="E779" s="15"/>
      <c r="F779" s="15"/>
      <c r="G779" s="14"/>
      <c r="H779" s="14"/>
      <c r="I779" s="14"/>
      <c r="J779" s="14"/>
      <c r="K779" s="14"/>
      <c r="L779" s="14"/>
    </row>
    <row r="780" spans="2:12" ht="15" x14ac:dyDescent="0.25">
      <c r="B780" s="14"/>
      <c r="D780" s="61"/>
      <c r="E780" s="15"/>
      <c r="F780" s="15"/>
      <c r="G780" s="14"/>
      <c r="H780" s="14"/>
      <c r="I780" s="14"/>
      <c r="J780" s="14"/>
      <c r="K780" s="14"/>
      <c r="L780" s="14"/>
    </row>
    <row r="781" spans="2:12" ht="15" x14ac:dyDescent="0.25">
      <c r="B781" s="14"/>
      <c r="D781" s="61"/>
      <c r="E781" s="15"/>
      <c r="F781" s="15"/>
      <c r="G781" s="14"/>
      <c r="H781" s="14"/>
      <c r="I781" s="14"/>
      <c r="J781" s="14"/>
      <c r="K781" s="14"/>
      <c r="L781" s="14"/>
    </row>
    <row r="782" spans="2:12" ht="15" x14ac:dyDescent="0.25">
      <c r="B782" s="14"/>
      <c r="D782" s="61"/>
      <c r="E782" s="15"/>
      <c r="F782" s="15"/>
      <c r="G782" s="14"/>
      <c r="H782" s="14"/>
      <c r="I782" s="14"/>
      <c r="J782" s="14"/>
      <c r="K782" s="14"/>
      <c r="L782" s="14"/>
    </row>
    <row r="783" spans="2:12" ht="15" x14ac:dyDescent="0.25">
      <c r="B783" s="14"/>
      <c r="D783" s="61"/>
      <c r="E783" s="15"/>
      <c r="F783" s="15"/>
      <c r="G783" s="14"/>
      <c r="H783" s="14"/>
      <c r="I783" s="14"/>
      <c r="J783" s="14"/>
      <c r="K783" s="14"/>
      <c r="L783" s="14"/>
    </row>
    <row r="784" spans="2:12" ht="15" x14ac:dyDescent="0.25">
      <c r="B784" s="14"/>
      <c r="D784" s="61"/>
      <c r="E784" s="15"/>
      <c r="F784" s="15"/>
      <c r="G784" s="14"/>
      <c r="H784" s="14"/>
      <c r="I784" s="14"/>
      <c r="J784" s="14"/>
      <c r="K784" s="14"/>
      <c r="L784" s="14"/>
    </row>
    <row r="785" spans="2:12" ht="15" x14ac:dyDescent="0.25">
      <c r="B785" s="14"/>
      <c r="D785" s="61"/>
      <c r="E785" s="15"/>
      <c r="F785" s="15"/>
      <c r="G785" s="14"/>
      <c r="H785" s="14"/>
      <c r="I785" s="14"/>
      <c r="J785" s="14"/>
      <c r="K785" s="14"/>
      <c r="L785" s="14"/>
    </row>
    <row r="786" spans="2:12" ht="15" x14ac:dyDescent="0.25">
      <c r="B786" s="14"/>
      <c r="D786" s="61"/>
      <c r="E786" s="15"/>
      <c r="F786" s="15"/>
      <c r="G786" s="14"/>
      <c r="H786" s="14"/>
      <c r="I786" s="14"/>
      <c r="J786" s="14"/>
      <c r="K786" s="14"/>
      <c r="L786" s="14"/>
    </row>
    <row r="787" spans="2:12" ht="15" x14ac:dyDescent="0.25">
      <c r="B787" s="14"/>
      <c r="D787" s="61"/>
      <c r="E787" s="15"/>
      <c r="F787" s="15"/>
      <c r="G787" s="14"/>
      <c r="H787" s="14"/>
      <c r="I787" s="14"/>
      <c r="J787" s="14"/>
      <c r="K787" s="14"/>
      <c r="L787" s="14"/>
    </row>
    <row r="788" spans="2:12" ht="15" x14ac:dyDescent="0.25">
      <c r="B788" s="14"/>
      <c r="D788" s="61"/>
      <c r="E788" s="15"/>
      <c r="F788" s="15"/>
      <c r="G788" s="14"/>
      <c r="H788" s="14"/>
      <c r="I788" s="14"/>
      <c r="J788" s="14"/>
      <c r="K788" s="14"/>
      <c r="L788" s="14"/>
    </row>
    <row r="789" spans="2:12" ht="15" x14ac:dyDescent="0.25">
      <c r="B789" s="14"/>
      <c r="D789" s="61"/>
      <c r="E789" s="15"/>
      <c r="F789" s="15"/>
      <c r="G789" s="14"/>
      <c r="H789" s="14"/>
      <c r="I789" s="14"/>
      <c r="J789" s="14"/>
      <c r="K789" s="14"/>
      <c r="L789" s="14"/>
    </row>
    <row r="790" spans="2:12" ht="15" x14ac:dyDescent="0.25">
      <c r="B790" s="14"/>
      <c r="D790" s="61"/>
      <c r="E790" s="15"/>
      <c r="F790" s="15"/>
      <c r="G790" s="14"/>
      <c r="H790" s="14"/>
      <c r="I790" s="14"/>
      <c r="J790" s="14"/>
      <c r="K790" s="14"/>
      <c r="L790" s="14"/>
    </row>
    <row r="791" spans="2:12" ht="15" x14ac:dyDescent="0.25">
      <c r="B791" s="14"/>
      <c r="D791" s="61"/>
      <c r="E791" s="15"/>
      <c r="F791" s="15"/>
      <c r="G791" s="14"/>
      <c r="H791" s="14"/>
      <c r="I791" s="14"/>
      <c r="J791" s="14"/>
      <c r="K791" s="14"/>
      <c r="L791" s="14"/>
    </row>
    <row r="792" spans="2:12" ht="15" x14ac:dyDescent="0.25">
      <c r="B792" s="14"/>
      <c r="D792" s="61"/>
      <c r="E792" s="15"/>
      <c r="F792" s="15"/>
      <c r="G792" s="14"/>
      <c r="H792" s="14"/>
      <c r="I792" s="14"/>
      <c r="J792" s="14"/>
      <c r="K792" s="14"/>
      <c r="L792" s="14"/>
    </row>
    <row r="793" spans="2:12" ht="15" x14ac:dyDescent="0.25">
      <c r="B793" s="14"/>
      <c r="D793" s="61"/>
      <c r="E793" s="15"/>
      <c r="F793" s="15"/>
      <c r="G793" s="14"/>
      <c r="H793" s="14"/>
      <c r="I793" s="14"/>
      <c r="J793" s="14"/>
      <c r="K793" s="14"/>
      <c r="L793" s="14"/>
    </row>
    <row r="794" spans="2:12" ht="15" x14ac:dyDescent="0.25">
      <c r="B794" s="14"/>
      <c r="D794" s="61"/>
      <c r="E794" s="15"/>
      <c r="F794" s="15"/>
      <c r="G794" s="14"/>
      <c r="H794" s="14"/>
      <c r="I794" s="14"/>
      <c r="J794" s="14"/>
      <c r="K794" s="14"/>
      <c r="L794" s="14"/>
    </row>
    <row r="795" spans="2:12" ht="15" x14ac:dyDescent="0.25">
      <c r="B795" s="14"/>
      <c r="D795" s="61"/>
      <c r="E795" s="15"/>
      <c r="F795" s="15"/>
      <c r="G795" s="14"/>
      <c r="H795" s="14"/>
      <c r="I795" s="14"/>
      <c r="J795" s="14"/>
      <c r="K795" s="14"/>
      <c r="L795" s="14"/>
    </row>
    <row r="796" spans="2:12" ht="15" x14ac:dyDescent="0.25">
      <c r="B796" s="14"/>
      <c r="D796" s="61"/>
      <c r="E796" s="15"/>
      <c r="F796" s="15"/>
      <c r="G796" s="14"/>
      <c r="H796" s="14"/>
      <c r="I796" s="14"/>
      <c r="J796" s="14"/>
      <c r="K796" s="14"/>
      <c r="L796" s="14"/>
    </row>
    <row r="797" spans="2:12" ht="15" x14ac:dyDescent="0.25">
      <c r="B797" s="14"/>
      <c r="D797" s="61"/>
      <c r="E797" s="15"/>
      <c r="F797" s="15"/>
      <c r="G797" s="14"/>
      <c r="H797" s="14"/>
      <c r="I797" s="14"/>
      <c r="J797" s="14"/>
      <c r="K797" s="14"/>
      <c r="L797" s="14"/>
    </row>
    <row r="798" spans="2:12" ht="15" x14ac:dyDescent="0.25">
      <c r="B798" s="14"/>
      <c r="D798" s="61"/>
      <c r="E798" s="15"/>
      <c r="F798" s="15"/>
      <c r="G798" s="14"/>
      <c r="H798" s="14"/>
      <c r="I798" s="14"/>
      <c r="J798" s="14"/>
      <c r="K798" s="14"/>
      <c r="L798" s="14"/>
    </row>
    <row r="799" spans="2:12" ht="15" x14ac:dyDescent="0.25">
      <c r="B799" s="14"/>
      <c r="D799" s="61"/>
      <c r="E799" s="15"/>
      <c r="F799" s="15"/>
      <c r="G799" s="14"/>
      <c r="H799" s="14"/>
      <c r="I799" s="14"/>
      <c r="J799" s="14"/>
      <c r="K799" s="14"/>
      <c r="L799" s="14"/>
    </row>
    <row r="800" spans="2:12" ht="15" x14ac:dyDescent="0.25">
      <c r="B800" s="14"/>
      <c r="D800" s="61"/>
      <c r="E800" s="15"/>
      <c r="F800" s="15"/>
      <c r="G800" s="14"/>
      <c r="H800" s="14"/>
      <c r="I800" s="14"/>
      <c r="J800" s="14"/>
      <c r="K800" s="14"/>
      <c r="L800" s="14"/>
    </row>
    <row r="801" spans="2:12" ht="15" x14ac:dyDescent="0.25">
      <c r="B801" s="14"/>
      <c r="D801" s="61"/>
      <c r="E801" s="15"/>
      <c r="F801" s="15"/>
      <c r="G801" s="14"/>
      <c r="H801" s="14"/>
      <c r="I801" s="14"/>
      <c r="J801" s="14"/>
      <c r="K801" s="14"/>
      <c r="L801" s="14"/>
    </row>
    <row r="802" spans="2:12" ht="15" x14ac:dyDescent="0.25">
      <c r="B802" s="14"/>
      <c r="D802" s="61"/>
      <c r="E802" s="15"/>
      <c r="F802" s="15"/>
      <c r="G802" s="14"/>
      <c r="H802" s="14"/>
      <c r="I802" s="14"/>
      <c r="J802" s="14"/>
      <c r="K802" s="14"/>
      <c r="L802" s="14"/>
    </row>
    <row r="803" spans="2:12" ht="15" x14ac:dyDescent="0.25">
      <c r="B803" s="14"/>
      <c r="D803" s="61"/>
      <c r="E803" s="15"/>
      <c r="F803" s="15"/>
      <c r="G803" s="14"/>
      <c r="H803" s="14"/>
      <c r="I803" s="14"/>
      <c r="J803" s="14"/>
      <c r="K803" s="14"/>
      <c r="L803" s="14"/>
    </row>
    <row r="804" spans="2:12" ht="15" x14ac:dyDescent="0.25">
      <c r="B804" s="14"/>
      <c r="D804" s="61"/>
      <c r="E804" s="15"/>
      <c r="F804" s="15"/>
      <c r="G804" s="14"/>
      <c r="H804" s="14"/>
      <c r="I804" s="14"/>
      <c r="J804" s="14"/>
      <c r="K804" s="14"/>
      <c r="L804" s="14"/>
    </row>
    <row r="805" spans="2:12" ht="15" x14ac:dyDescent="0.25">
      <c r="B805" s="14"/>
      <c r="D805" s="61"/>
      <c r="E805" s="15"/>
      <c r="F805" s="15"/>
      <c r="G805" s="14"/>
      <c r="H805" s="14"/>
      <c r="I805" s="14"/>
      <c r="J805" s="14"/>
      <c r="K805" s="14"/>
      <c r="L805" s="14"/>
    </row>
    <row r="806" spans="2:12" ht="15" x14ac:dyDescent="0.25">
      <c r="B806" s="14"/>
      <c r="D806" s="61"/>
      <c r="E806" s="15"/>
      <c r="F806" s="15"/>
      <c r="G806" s="14"/>
      <c r="H806" s="14"/>
      <c r="I806" s="14"/>
      <c r="J806" s="14"/>
      <c r="K806" s="14"/>
      <c r="L806" s="14"/>
    </row>
    <row r="807" spans="2:12" ht="15" x14ac:dyDescent="0.25">
      <c r="B807" s="14"/>
      <c r="D807" s="61"/>
      <c r="E807" s="15"/>
      <c r="F807" s="15"/>
      <c r="G807" s="14"/>
      <c r="H807" s="14"/>
      <c r="I807" s="14"/>
      <c r="J807" s="14"/>
      <c r="K807" s="14"/>
      <c r="L807" s="14"/>
    </row>
    <row r="808" spans="2:12" ht="15" x14ac:dyDescent="0.25">
      <c r="B808" s="14"/>
      <c r="D808" s="61"/>
      <c r="E808" s="15"/>
      <c r="F808" s="15"/>
      <c r="G808" s="14"/>
      <c r="H808" s="14"/>
      <c r="I808" s="14"/>
      <c r="J808" s="14"/>
      <c r="K808" s="14"/>
      <c r="L808" s="14"/>
    </row>
    <row r="809" spans="2:12" ht="15" x14ac:dyDescent="0.25">
      <c r="B809" s="14"/>
      <c r="D809" s="61"/>
      <c r="E809" s="15"/>
      <c r="F809" s="15"/>
      <c r="G809" s="14"/>
      <c r="H809" s="14"/>
      <c r="I809" s="14"/>
      <c r="J809" s="14"/>
      <c r="K809" s="14"/>
      <c r="L809" s="14"/>
    </row>
    <row r="810" spans="2:12" ht="15" x14ac:dyDescent="0.25">
      <c r="B810" s="14"/>
      <c r="D810" s="61"/>
      <c r="E810" s="15"/>
      <c r="F810" s="15"/>
      <c r="G810" s="14"/>
      <c r="H810" s="14"/>
      <c r="I810" s="14"/>
      <c r="J810" s="14"/>
      <c r="K810" s="14"/>
      <c r="L810" s="14"/>
    </row>
    <row r="811" spans="2:12" ht="15" x14ac:dyDescent="0.25">
      <c r="B811" s="14"/>
      <c r="D811" s="61"/>
      <c r="E811" s="15"/>
      <c r="F811" s="15"/>
      <c r="G811" s="14"/>
      <c r="H811" s="14"/>
      <c r="I811" s="14"/>
      <c r="J811" s="14"/>
      <c r="K811" s="14"/>
      <c r="L811" s="14"/>
    </row>
    <row r="812" spans="2:12" ht="15" x14ac:dyDescent="0.25">
      <c r="B812" s="14"/>
      <c r="D812" s="61"/>
      <c r="E812" s="15"/>
      <c r="F812" s="15"/>
      <c r="G812" s="14"/>
      <c r="H812" s="14"/>
      <c r="I812" s="14"/>
      <c r="J812" s="14"/>
      <c r="K812" s="14"/>
      <c r="L812" s="14"/>
    </row>
    <row r="813" spans="2:12" ht="15" x14ac:dyDescent="0.25">
      <c r="B813" s="14"/>
      <c r="D813" s="61"/>
      <c r="E813" s="15"/>
      <c r="F813" s="15"/>
      <c r="G813" s="14"/>
      <c r="H813" s="14"/>
      <c r="I813" s="14"/>
      <c r="J813" s="14"/>
      <c r="K813" s="14"/>
      <c r="L813" s="14"/>
    </row>
    <row r="814" spans="2:12" ht="15" x14ac:dyDescent="0.25">
      <c r="B814" s="14"/>
      <c r="D814" s="61"/>
      <c r="E814" s="15"/>
      <c r="F814" s="15"/>
      <c r="G814" s="14"/>
      <c r="H814" s="14"/>
      <c r="I814" s="14"/>
      <c r="J814" s="14"/>
      <c r="K814" s="14"/>
      <c r="L814" s="14"/>
    </row>
    <row r="815" spans="2:12" ht="15" x14ac:dyDescent="0.25">
      <c r="B815" s="14"/>
      <c r="D815" s="61"/>
      <c r="E815" s="15"/>
      <c r="F815" s="15"/>
      <c r="G815" s="14"/>
      <c r="H815" s="14"/>
      <c r="I815" s="14"/>
      <c r="J815" s="14"/>
      <c r="K815" s="14"/>
      <c r="L815" s="14"/>
    </row>
    <row r="816" spans="2:12" ht="15" x14ac:dyDescent="0.25">
      <c r="B816" s="14"/>
      <c r="D816" s="61"/>
      <c r="E816" s="15"/>
      <c r="F816" s="15"/>
      <c r="G816" s="14"/>
      <c r="H816" s="14"/>
      <c r="I816" s="14"/>
      <c r="J816" s="14"/>
      <c r="K816" s="14"/>
      <c r="L816" s="14"/>
    </row>
    <row r="817" spans="2:12" ht="15" x14ac:dyDescent="0.25">
      <c r="B817" s="14"/>
      <c r="D817" s="61"/>
      <c r="E817" s="15"/>
      <c r="F817" s="15"/>
      <c r="G817" s="14"/>
      <c r="H817" s="14"/>
      <c r="I817" s="14"/>
      <c r="J817" s="14"/>
      <c r="K817" s="14"/>
      <c r="L817" s="14"/>
    </row>
    <row r="818" spans="2:12" ht="15" x14ac:dyDescent="0.25">
      <c r="B818" s="14"/>
      <c r="D818" s="61"/>
      <c r="E818" s="15"/>
      <c r="F818" s="15"/>
      <c r="G818" s="14"/>
      <c r="H818" s="14"/>
      <c r="I818" s="14"/>
      <c r="J818" s="14"/>
      <c r="K818" s="14"/>
      <c r="L818" s="14"/>
    </row>
    <row r="819" spans="2:12" ht="15" x14ac:dyDescent="0.25">
      <c r="B819" s="14"/>
      <c r="D819" s="61"/>
      <c r="E819" s="15"/>
      <c r="F819" s="15"/>
      <c r="G819" s="14"/>
      <c r="H819" s="14"/>
      <c r="I819" s="14"/>
      <c r="J819" s="14"/>
      <c r="K819" s="14"/>
      <c r="L819" s="14"/>
    </row>
    <row r="820" spans="2:12" ht="15" x14ac:dyDescent="0.25">
      <c r="B820" s="14"/>
      <c r="D820" s="61"/>
      <c r="E820" s="15"/>
      <c r="F820" s="15"/>
      <c r="G820" s="14"/>
      <c r="H820" s="14"/>
      <c r="I820" s="14"/>
      <c r="J820" s="14"/>
      <c r="K820" s="14"/>
      <c r="L820" s="14"/>
    </row>
    <row r="821" spans="2:12" ht="15" x14ac:dyDescent="0.25">
      <c r="B821" s="14"/>
      <c r="D821" s="61"/>
      <c r="E821" s="15"/>
      <c r="F821" s="15"/>
      <c r="G821" s="14"/>
      <c r="H821" s="14"/>
      <c r="I821" s="14"/>
      <c r="J821" s="14"/>
      <c r="K821" s="14"/>
      <c r="L821" s="14"/>
    </row>
    <row r="822" spans="2:12" ht="15" x14ac:dyDescent="0.25">
      <c r="B822" s="14"/>
      <c r="D822" s="61"/>
      <c r="E822" s="15"/>
      <c r="F822" s="15"/>
      <c r="G822" s="14"/>
      <c r="H822" s="14"/>
      <c r="I822" s="14"/>
      <c r="J822" s="14"/>
      <c r="K822" s="14"/>
      <c r="L822" s="14"/>
    </row>
    <row r="823" spans="2:12" ht="15" x14ac:dyDescent="0.25">
      <c r="B823" s="14"/>
      <c r="D823" s="61"/>
      <c r="E823" s="15"/>
      <c r="F823" s="15"/>
      <c r="G823" s="14"/>
      <c r="H823" s="14"/>
      <c r="I823" s="14"/>
      <c r="J823" s="14"/>
      <c r="K823" s="14"/>
      <c r="L823" s="14"/>
    </row>
    <row r="824" spans="2:12" ht="15" x14ac:dyDescent="0.25">
      <c r="B824" s="14"/>
      <c r="D824" s="61"/>
      <c r="E824" s="15"/>
      <c r="F824" s="15"/>
      <c r="G824" s="14"/>
      <c r="H824" s="14"/>
      <c r="I824" s="14"/>
      <c r="J824" s="14"/>
      <c r="K824" s="14"/>
      <c r="L824" s="14"/>
    </row>
    <row r="825" spans="2:12" ht="15" x14ac:dyDescent="0.25">
      <c r="B825" s="14"/>
      <c r="D825" s="61"/>
      <c r="E825" s="15"/>
      <c r="F825" s="15"/>
      <c r="G825" s="14"/>
      <c r="H825" s="14"/>
      <c r="I825" s="14"/>
      <c r="J825" s="14"/>
      <c r="K825" s="14"/>
      <c r="L825" s="14"/>
    </row>
    <row r="826" spans="2:12" ht="15" x14ac:dyDescent="0.25">
      <c r="B826" s="14"/>
      <c r="D826" s="61"/>
      <c r="E826" s="15"/>
      <c r="F826" s="15"/>
      <c r="G826" s="14"/>
      <c r="H826" s="14"/>
      <c r="I826" s="14"/>
      <c r="J826" s="14"/>
      <c r="K826" s="14"/>
      <c r="L826" s="14"/>
    </row>
    <row r="827" spans="2:12" ht="15" x14ac:dyDescent="0.25">
      <c r="B827" s="14"/>
      <c r="D827" s="61"/>
      <c r="E827" s="15"/>
      <c r="F827" s="15"/>
      <c r="G827" s="14"/>
      <c r="H827" s="14"/>
      <c r="I827" s="14"/>
      <c r="J827" s="14"/>
      <c r="K827" s="14"/>
      <c r="L827" s="14"/>
    </row>
    <row r="828" spans="2:12" ht="15" x14ac:dyDescent="0.25">
      <c r="B828" s="14"/>
      <c r="D828" s="61"/>
      <c r="E828" s="15"/>
      <c r="F828" s="15"/>
      <c r="G828" s="14"/>
      <c r="H828" s="14"/>
      <c r="I828" s="14"/>
      <c r="J828" s="14"/>
      <c r="K828" s="14"/>
      <c r="L828" s="14"/>
    </row>
    <row r="829" spans="2:12" ht="15" x14ac:dyDescent="0.25">
      <c r="B829" s="14"/>
      <c r="D829" s="61"/>
      <c r="E829" s="15"/>
      <c r="F829" s="15"/>
      <c r="G829" s="14"/>
      <c r="H829" s="14"/>
      <c r="I829" s="14"/>
      <c r="J829" s="14"/>
      <c r="K829" s="14"/>
      <c r="L829" s="14"/>
    </row>
    <row r="830" spans="2:12" ht="15" x14ac:dyDescent="0.25">
      <c r="B830" s="14"/>
      <c r="D830" s="61"/>
      <c r="E830" s="15"/>
      <c r="F830" s="15"/>
      <c r="G830" s="14"/>
      <c r="H830" s="14"/>
      <c r="I830" s="14"/>
      <c r="J830" s="14"/>
      <c r="K830" s="14"/>
      <c r="L830" s="14"/>
    </row>
    <row r="831" spans="2:12" ht="15" x14ac:dyDescent="0.25">
      <c r="B831" s="14"/>
      <c r="D831" s="61"/>
      <c r="E831" s="15"/>
      <c r="F831" s="15"/>
      <c r="G831" s="14"/>
      <c r="H831" s="14"/>
      <c r="I831" s="14"/>
      <c r="J831" s="14"/>
      <c r="K831" s="14"/>
      <c r="L831" s="14"/>
    </row>
    <row r="832" spans="2:12" ht="15" x14ac:dyDescent="0.25">
      <c r="B832" s="14"/>
      <c r="D832" s="61"/>
      <c r="E832" s="15"/>
      <c r="F832" s="15"/>
      <c r="G832" s="14"/>
      <c r="H832" s="14"/>
      <c r="I832" s="14"/>
      <c r="J832" s="14"/>
      <c r="K832" s="14"/>
      <c r="L832" s="14"/>
    </row>
    <row r="833" spans="2:12" ht="15" x14ac:dyDescent="0.25">
      <c r="B833" s="14"/>
      <c r="D833" s="61"/>
      <c r="E833" s="15"/>
      <c r="F833" s="15"/>
      <c r="G833" s="14"/>
      <c r="H833" s="14"/>
      <c r="I833" s="14"/>
      <c r="J833" s="14"/>
      <c r="K833" s="14"/>
      <c r="L833" s="14"/>
    </row>
    <row r="834" spans="2:12" ht="15" x14ac:dyDescent="0.25">
      <c r="B834" s="14"/>
      <c r="D834" s="61"/>
      <c r="E834" s="15"/>
      <c r="F834" s="15"/>
      <c r="G834" s="14"/>
      <c r="H834" s="14"/>
      <c r="I834" s="14"/>
      <c r="J834" s="14"/>
      <c r="K834" s="14"/>
      <c r="L834" s="14"/>
    </row>
    <row r="835" spans="2:12" ht="15" x14ac:dyDescent="0.25">
      <c r="B835" s="14"/>
      <c r="D835" s="61"/>
      <c r="E835" s="15"/>
      <c r="F835" s="15"/>
      <c r="G835" s="14"/>
      <c r="H835" s="14"/>
      <c r="I835" s="14"/>
      <c r="J835" s="14"/>
      <c r="K835" s="14"/>
      <c r="L835" s="14"/>
    </row>
    <row r="836" spans="2:12" ht="15" x14ac:dyDescent="0.25">
      <c r="B836" s="14"/>
      <c r="D836" s="61"/>
      <c r="E836" s="15"/>
      <c r="F836" s="15"/>
      <c r="G836" s="14"/>
      <c r="H836" s="14"/>
      <c r="I836" s="14"/>
      <c r="J836" s="14"/>
      <c r="K836" s="14"/>
      <c r="L836" s="14"/>
    </row>
    <row r="837" spans="2:12" ht="15" x14ac:dyDescent="0.25">
      <c r="B837" s="14"/>
      <c r="D837" s="61"/>
      <c r="E837" s="15"/>
      <c r="F837" s="15"/>
      <c r="G837" s="14"/>
      <c r="H837" s="14"/>
      <c r="I837" s="14"/>
      <c r="J837" s="14"/>
      <c r="K837" s="14"/>
      <c r="L837" s="14"/>
    </row>
    <row r="838" spans="2:12" ht="15" x14ac:dyDescent="0.25">
      <c r="B838" s="14"/>
      <c r="D838" s="61"/>
      <c r="E838" s="15"/>
      <c r="F838" s="15"/>
      <c r="G838" s="14"/>
      <c r="H838" s="14"/>
      <c r="I838" s="14"/>
      <c r="J838" s="14"/>
      <c r="K838" s="14"/>
      <c r="L838" s="14"/>
    </row>
    <row r="839" spans="2:12" ht="15" x14ac:dyDescent="0.25">
      <c r="B839" s="14"/>
      <c r="D839" s="61"/>
      <c r="E839" s="15"/>
      <c r="F839" s="15"/>
      <c r="G839" s="14"/>
      <c r="H839" s="14"/>
      <c r="I839" s="14"/>
      <c r="J839" s="14"/>
      <c r="K839" s="14"/>
      <c r="L839" s="14"/>
    </row>
    <row r="840" spans="2:12" ht="15" x14ac:dyDescent="0.25">
      <c r="B840" s="14"/>
      <c r="D840" s="61"/>
      <c r="E840" s="15"/>
      <c r="F840" s="15"/>
      <c r="G840" s="14"/>
      <c r="H840" s="14"/>
      <c r="I840" s="14"/>
      <c r="J840" s="14"/>
      <c r="K840" s="14"/>
      <c r="L840" s="14"/>
    </row>
    <row r="841" spans="2:12" ht="15" x14ac:dyDescent="0.25">
      <c r="B841" s="14"/>
      <c r="D841" s="61"/>
      <c r="E841" s="15"/>
      <c r="F841" s="15"/>
      <c r="G841" s="14"/>
      <c r="H841" s="14"/>
      <c r="I841" s="14"/>
      <c r="J841" s="14"/>
      <c r="K841" s="14"/>
      <c r="L841" s="14"/>
    </row>
    <row r="842" spans="2:12" ht="15" x14ac:dyDescent="0.25">
      <c r="B842" s="14"/>
      <c r="D842" s="61"/>
      <c r="E842" s="15"/>
      <c r="F842" s="15"/>
      <c r="G842" s="14"/>
      <c r="H842" s="14"/>
      <c r="I842" s="14"/>
      <c r="J842" s="14"/>
      <c r="K842" s="14"/>
      <c r="L842" s="14"/>
    </row>
    <row r="843" spans="2:12" ht="15" x14ac:dyDescent="0.25">
      <c r="B843" s="14"/>
      <c r="D843" s="61"/>
      <c r="E843" s="15"/>
      <c r="F843" s="15"/>
      <c r="G843" s="14"/>
      <c r="H843" s="14"/>
      <c r="I843" s="14"/>
      <c r="J843" s="14"/>
      <c r="K843" s="14"/>
      <c r="L843" s="14"/>
    </row>
    <row r="844" spans="2:12" ht="15" x14ac:dyDescent="0.25">
      <c r="B844" s="14"/>
      <c r="D844" s="61"/>
      <c r="E844" s="15"/>
      <c r="F844" s="15"/>
      <c r="G844" s="14"/>
      <c r="H844" s="14"/>
      <c r="I844" s="14"/>
      <c r="J844" s="14"/>
      <c r="K844" s="14"/>
      <c r="L844" s="14"/>
    </row>
    <row r="845" spans="2:12" ht="15" x14ac:dyDescent="0.25">
      <c r="B845" s="14"/>
      <c r="D845" s="61"/>
      <c r="E845" s="15"/>
      <c r="F845" s="15"/>
      <c r="G845" s="14"/>
      <c r="H845" s="14"/>
      <c r="I845" s="14"/>
      <c r="J845" s="14"/>
      <c r="K845" s="14"/>
      <c r="L845" s="14"/>
    </row>
    <row r="846" spans="2:12" ht="15" x14ac:dyDescent="0.25">
      <c r="B846" s="14"/>
      <c r="D846" s="61"/>
      <c r="E846" s="15"/>
      <c r="F846" s="15"/>
      <c r="G846" s="14"/>
      <c r="H846" s="14"/>
      <c r="I846" s="14"/>
      <c r="J846" s="14"/>
      <c r="K846" s="14"/>
      <c r="L846" s="14"/>
    </row>
    <row r="847" spans="2:12" ht="15" x14ac:dyDescent="0.25">
      <c r="B847" s="14"/>
      <c r="D847" s="61"/>
      <c r="E847" s="15"/>
      <c r="F847" s="15"/>
      <c r="G847" s="14"/>
      <c r="H847" s="14"/>
      <c r="I847" s="14"/>
      <c r="J847" s="14"/>
      <c r="K847" s="14"/>
      <c r="L847" s="14"/>
    </row>
    <row r="848" spans="2:12" ht="15" x14ac:dyDescent="0.25">
      <c r="B848" s="14"/>
      <c r="D848" s="61"/>
      <c r="E848" s="15"/>
      <c r="F848" s="15"/>
      <c r="G848" s="14"/>
      <c r="H848" s="14"/>
      <c r="I848" s="14"/>
      <c r="J848" s="14"/>
      <c r="K848" s="14"/>
      <c r="L848" s="14"/>
    </row>
    <row r="849" spans="2:12" ht="15" x14ac:dyDescent="0.25">
      <c r="B849" s="14"/>
      <c r="D849" s="61"/>
      <c r="E849" s="15"/>
      <c r="F849" s="15"/>
      <c r="G849" s="14"/>
      <c r="H849" s="14"/>
      <c r="I849" s="14"/>
      <c r="J849" s="14"/>
      <c r="K849" s="14"/>
      <c r="L849" s="14"/>
    </row>
    <row r="850" spans="2:12" ht="15" x14ac:dyDescent="0.25">
      <c r="B850" s="14"/>
      <c r="D850" s="61"/>
      <c r="E850" s="15"/>
      <c r="F850" s="15"/>
      <c r="G850" s="14"/>
      <c r="H850" s="14"/>
      <c r="I850" s="14"/>
      <c r="J850" s="14"/>
      <c r="K850" s="14"/>
      <c r="L850" s="14"/>
    </row>
    <row r="851" spans="2:12" ht="15" x14ac:dyDescent="0.25">
      <c r="B851" s="14"/>
      <c r="D851" s="61"/>
      <c r="E851" s="15"/>
      <c r="F851" s="15"/>
      <c r="G851" s="14"/>
      <c r="H851" s="14"/>
      <c r="I851" s="14"/>
      <c r="J851" s="14"/>
      <c r="K851" s="14"/>
      <c r="L851" s="14"/>
    </row>
    <row r="852" spans="2:12" ht="15" x14ac:dyDescent="0.25">
      <c r="B852" s="14"/>
      <c r="D852" s="61"/>
      <c r="E852" s="15"/>
      <c r="F852" s="15"/>
      <c r="G852" s="14"/>
      <c r="H852" s="14"/>
      <c r="I852" s="14"/>
      <c r="J852" s="14"/>
      <c r="K852" s="14"/>
      <c r="L852" s="14"/>
    </row>
    <row r="853" spans="2:12" ht="15" x14ac:dyDescent="0.25">
      <c r="B853" s="14"/>
      <c r="D853" s="61"/>
      <c r="E853" s="15"/>
      <c r="F853" s="15"/>
      <c r="G853" s="14"/>
      <c r="H853" s="14"/>
      <c r="I853" s="14"/>
      <c r="J853" s="14"/>
      <c r="K853" s="14"/>
      <c r="L853" s="14"/>
    </row>
    <row r="854" spans="2:12" ht="15" x14ac:dyDescent="0.25">
      <c r="B854" s="14"/>
      <c r="D854" s="61"/>
      <c r="E854" s="15"/>
      <c r="F854" s="15"/>
      <c r="G854" s="14"/>
      <c r="H854" s="14"/>
      <c r="I854" s="14"/>
      <c r="J854" s="14"/>
      <c r="K854" s="14"/>
      <c r="L854" s="14"/>
    </row>
    <row r="855" spans="2:12" ht="15" x14ac:dyDescent="0.25">
      <c r="B855" s="14"/>
      <c r="D855" s="61"/>
      <c r="E855" s="15"/>
      <c r="F855" s="15"/>
      <c r="G855" s="14"/>
      <c r="H855" s="14"/>
      <c r="I855" s="14"/>
      <c r="J855" s="14"/>
      <c r="K855" s="14"/>
      <c r="L855" s="14"/>
    </row>
    <row r="856" spans="2:12" ht="15" x14ac:dyDescent="0.25">
      <c r="B856" s="14"/>
      <c r="D856" s="61"/>
      <c r="E856" s="15"/>
      <c r="F856" s="15"/>
      <c r="G856" s="14"/>
      <c r="H856" s="14"/>
      <c r="I856" s="14"/>
      <c r="J856" s="14"/>
      <c r="K856" s="14"/>
      <c r="L856" s="14"/>
    </row>
    <row r="857" spans="2:12" ht="15" x14ac:dyDescent="0.25">
      <c r="B857" s="14"/>
      <c r="D857" s="61"/>
      <c r="E857" s="15"/>
      <c r="F857" s="15"/>
      <c r="G857" s="14"/>
      <c r="H857" s="14"/>
      <c r="I857" s="14"/>
      <c r="J857" s="14"/>
      <c r="K857" s="14"/>
      <c r="L857" s="14"/>
    </row>
    <row r="858" spans="2:12" ht="15" x14ac:dyDescent="0.25">
      <c r="B858" s="14"/>
      <c r="D858" s="61"/>
      <c r="E858" s="15"/>
      <c r="F858" s="15"/>
      <c r="G858" s="14"/>
      <c r="H858" s="14"/>
      <c r="I858" s="14"/>
      <c r="J858" s="14"/>
      <c r="K858" s="14"/>
      <c r="L858" s="14"/>
    </row>
    <row r="859" spans="2:12" ht="15" x14ac:dyDescent="0.25">
      <c r="B859" s="14"/>
      <c r="D859" s="61"/>
      <c r="E859" s="15"/>
      <c r="F859" s="15"/>
      <c r="G859" s="14"/>
      <c r="H859" s="14"/>
      <c r="I859" s="14"/>
      <c r="J859" s="14"/>
      <c r="K859" s="14"/>
      <c r="L859" s="14"/>
    </row>
    <row r="860" spans="2:12" ht="15" x14ac:dyDescent="0.25">
      <c r="B860" s="14"/>
      <c r="D860" s="61"/>
      <c r="E860" s="15"/>
      <c r="F860" s="15"/>
      <c r="G860" s="14"/>
      <c r="H860" s="14"/>
      <c r="I860" s="14"/>
      <c r="J860" s="14"/>
      <c r="K860" s="14"/>
      <c r="L860" s="14"/>
    </row>
    <row r="861" spans="2:12" ht="15" x14ac:dyDescent="0.25">
      <c r="B861" s="14"/>
      <c r="D861" s="61"/>
      <c r="E861" s="15"/>
      <c r="F861" s="15"/>
      <c r="G861" s="14"/>
      <c r="H861" s="14"/>
      <c r="I861" s="14"/>
      <c r="J861" s="14"/>
      <c r="K861" s="14"/>
      <c r="L861" s="14"/>
    </row>
    <row r="862" spans="2:12" ht="15" x14ac:dyDescent="0.25">
      <c r="B862" s="14"/>
      <c r="D862" s="61"/>
      <c r="E862" s="15"/>
      <c r="F862" s="15"/>
      <c r="G862" s="14"/>
      <c r="H862" s="14"/>
      <c r="I862" s="14"/>
      <c r="J862" s="14"/>
      <c r="K862" s="14"/>
      <c r="L862" s="14"/>
    </row>
    <row r="863" spans="2:12" ht="15" x14ac:dyDescent="0.25">
      <c r="B863" s="14"/>
      <c r="D863" s="61"/>
      <c r="E863" s="15"/>
      <c r="F863" s="15"/>
      <c r="G863" s="14"/>
      <c r="H863" s="14"/>
      <c r="I863" s="14"/>
      <c r="J863" s="14"/>
      <c r="K863" s="14"/>
      <c r="L863" s="14"/>
    </row>
    <row r="864" spans="2:12" ht="15" x14ac:dyDescent="0.25">
      <c r="B864" s="14"/>
      <c r="D864" s="61"/>
      <c r="E864" s="15"/>
      <c r="F864" s="15"/>
      <c r="G864" s="14"/>
      <c r="H864" s="14"/>
      <c r="I864" s="14"/>
      <c r="J864" s="14"/>
      <c r="K864" s="14"/>
      <c r="L864" s="14"/>
    </row>
    <row r="865" spans="2:12" ht="15" x14ac:dyDescent="0.25">
      <c r="B865" s="14"/>
      <c r="D865" s="61"/>
      <c r="E865" s="15"/>
      <c r="F865" s="15"/>
      <c r="G865" s="14"/>
      <c r="H865" s="14"/>
      <c r="I865" s="14"/>
      <c r="J865" s="14"/>
      <c r="K865" s="14"/>
      <c r="L865" s="14"/>
    </row>
    <row r="866" spans="2:12" ht="15" x14ac:dyDescent="0.25">
      <c r="B866" s="14"/>
      <c r="D866" s="61"/>
      <c r="E866" s="15"/>
      <c r="F866" s="15"/>
      <c r="G866" s="14"/>
      <c r="H866" s="14"/>
      <c r="I866" s="14"/>
      <c r="J866" s="14"/>
      <c r="K866" s="14"/>
      <c r="L866" s="14"/>
    </row>
    <row r="867" spans="2:12" ht="15" x14ac:dyDescent="0.25">
      <c r="B867" s="14"/>
      <c r="D867" s="61"/>
      <c r="E867" s="15"/>
      <c r="F867" s="15"/>
      <c r="G867" s="14"/>
      <c r="H867" s="14"/>
      <c r="I867" s="14"/>
      <c r="J867" s="14"/>
      <c r="K867" s="14"/>
      <c r="L867" s="14"/>
    </row>
    <row r="868" spans="2:12" ht="15" x14ac:dyDescent="0.25">
      <c r="B868" s="14"/>
      <c r="D868" s="61"/>
      <c r="E868" s="15"/>
      <c r="F868" s="15"/>
      <c r="G868" s="14"/>
      <c r="H868" s="14"/>
      <c r="I868" s="14"/>
      <c r="J868" s="14"/>
      <c r="K868" s="14"/>
      <c r="L868" s="14"/>
    </row>
    <row r="869" spans="2:12" ht="15" x14ac:dyDescent="0.25">
      <c r="B869" s="14"/>
      <c r="D869" s="61"/>
      <c r="E869" s="15"/>
      <c r="F869" s="15"/>
      <c r="G869" s="14"/>
      <c r="H869" s="14"/>
      <c r="I869" s="14"/>
      <c r="J869" s="14"/>
      <c r="K869" s="14"/>
      <c r="L869" s="14"/>
    </row>
    <row r="870" spans="2:12" ht="15" x14ac:dyDescent="0.25">
      <c r="B870" s="14"/>
      <c r="D870" s="61"/>
      <c r="E870" s="15"/>
      <c r="F870" s="15"/>
      <c r="G870" s="14"/>
      <c r="H870" s="14"/>
      <c r="I870" s="14"/>
      <c r="J870" s="14"/>
      <c r="K870" s="14"/>
      <c r="L870" s="14"/>
    </row>
    <row r="871" spans="2:12" ht="15" x14ac:dyDescent="0.25">
      <c r="B871" s="14"/>
      <c r="D871" s="61"/>
      <c r="E871" s="15"/>
      <c r="F871" s="15"/>
      <c r="G871" s="14"/>
      <c r="H871" s="14"/>
      <c r="I871" s="14"/>
      <c r="J871" s="14"/>
      <c r="K871" s="14"/>
      <c r="L871" s="14"/>
    </row>
    <row r="872" spans="2:12" ht="15" x14ac:dyDescent="0.25">
      <c r="B872" s="14"/>
      <c r="D872" s="61"/>
      <c r="E872" s="15"/>
      <c r="F872" s="15"/>
      <c r="G872" s="14"/>
      <c r="H872" s="14"/>
      <c r="I872" s="14"/>
      <c r="J872" s="14"/>
      <c r="K872" s="14"/>
      <c r="L872" s="14"/>
    </row>
    <row r="873" spans="2:12" ht="15" x14ac:dyDescent="0.25">
      <c r="B873" s="14"/>
      <c r="D873" s="61"/>
      <c r="E873" s="15"/>
      <c r="F873" s="15"/>
      <c r="G873" s="14"/>
      <c r="H873" s="14"/>
      <c r="I873" s="14"/>
      <c r="J873" s="14"/>
      <c r="K873" s="14"/>
      <c r="L873" s="14"/>
    </row>
    <row r="874" spans="2:12" ht="15" x14ac:dyDescent="0.25">
      <c r="B874" s="14"/>
      <c r="D874" s="61"/>
      <c r="E874" s="15"/>
      <c r="F874" s="15"/>
      <c r="G874" s="14"/>
      <c r="H874" s="14"/>
      <c r="I874" s="14"/>
      <c r="J874" s="14"/>
      <c r="K874" s="14"/>
      <c r="L874" s="14"/>
    </row>
    <row r="875" spans="2:12" ht="15" x14ac:dyDescent="0.25">
      <c r="B875" s="14"/>
      <c r="D875" s="61"/>
      <c r="E875" s="15"/>
      <c r="F875" s="15"/>
      <c r="G875" s="14"/>
      <c r="H875" s="14"/>
      <c r="I875" s="14"/>
      <c r="J875" s="14"/>
      <c r="K875" s="14"/>
      <c r="L875" s="14"/>
    </row>
    <row r="876" spans="2:12" ht="15" x14ac:dyDescent="0.25">
      <c r="B876" s="14"/>
      <c r="D876" s="61"/>
      <c r="E876" s="15"/>
      <c r="F876" s="15"/>
      <c r="G876" s="14"/>
      <c r="H876" s="14"/>
      <c r="I876" s="14"/>
      <c r="J876" s="14"/>
      <c r="K876" s="14"/>
      <c r="L876" s="14"/>
    </row>
    <row r="877" spans="2:12" ht="15" x14ac:dyDescent="0.25">
      <c r="B877" s="14"/>
      <c r="D877" s="61"/>
      <c r="E877" s="15"/>
      <c r="F877" s="15"/>
      <c r="G877" s="14"/>
      <c r="H877" s="14"/>
      <c r="I877" s="14"/>
      <c r="J877" s="14"/>
      <c r="K877" s="14"/>
      <c r="L877" s="14"/>
    </row>
    <row r="878" spans="2:12" ht="15" x14ac:dyDescent="0.25">
      <c r="B878" s="14"/>
      <c r="D878" s="61"/>
      <c r="E878" s="15"/>
      <c r="F878" s="15"/>
      <c r="G878" s="14"/>
      <c r="H878" s="14"/>
      <c r="I878" s="14"/>
      <c r="J878" s="14"/>
      <c r="K878" s="14"/>
      <c r="L878" s="14"/>
    </row>
    <row r="879" spans="2:12" ht="15" x14ac:dyDescent="0.25">
      <c r="B879" s="14"/>
      <c r="D879" s="61"/>
      <c r="E879" s="15"/>
      <c r="F879" s="15"/>
      <c r="G879" s="14"/>
      <c r="H879" s="14"/>
      <c r="I879" s="14"/>
      <c r="J879" s="14"/>
      <c r="K879" s="14"/>
      <c r="L879" s="14"/>
    </row>
    <row r="880" spans="2:12" ht="15" x14ac:dyDescent="0.25">
      <c r="B880" s="14"/>
      <c r="D880" s="61"/>
      <c r="E880" s="15"/>
      <c r="F880" s="15"/>
      <c r="G880" s="14"/>
      <c r="H880" s="14"/>
      <c r="I880" s="14"/>
      <c r="J880" s="14"/>
      <c r="K880" s="14"/>
      <c r="L880" s="14"/>
    </row>
    <row r="881" spans="2:12" ht="15" x14ac:dyDescent="0.25">
      <c r="B881" s="14"/>
      <c r="D881" s="61"/>
      <c r="E881" s="15"/>
      <c r="F881" s="15"/>
      <c r="G881" s="14"/>
      <c r="H881" s="14"/>
      <c r="I881" s="14"/>
      <c r="J881" s="14"/>
      <c r="K881" s="14"/>
      <c r="L881" s="14"/>
    </row>
    <row r="882" spans="2:12" ht="15" x14ac:dyDescent="0.25">
      <c r="B882" s="14"/>
      <c r="D882" s="61"/>
      <c r="E882" s="15"/>
      <c r="F882" s="15"/>
      <c r="G882" s="14"/>
      <c r="H882" s="14"/>
      <c r="I882" s="14"/>
      <c r="J882" s="14"/>
      <c r="K882" s="14"/>
      <c r="L882" s="14"/>
    </row>
    <row r="883" spans="2:12" ht="15" x14ac:dyDescent="0.25">
      <c r="B883" s="14"/>
      <c r="D883" s="61"/>
      <c r="E883" s="15"/>
      <c r="F883" s="15"/>
      <c r="G883" s="14"/>
      <c r="H883" s="14"/>
      <c r="I883" s="14"/>
      <c r="J883" s="14"/>
      <c r="K883" s="14"/>
      <c r="L883" s="14"/>
    </row>
    <row r="884" spans="2:12" ht="15" x14ac:dyDescent="0.25">
      <c r="B884" s="14"/>
      <c r="D884" s="61"/>
      <c r="E884" s="15"/>
      <c r="F884" s="15"/>
      <c r="G884" s="14"/>
      <c r="H884" s="14"/>
      <c r="I884" s="14"/>
      <c r="J884" s="14"/>
      <c r="K884" s="14"/>
      <c r="L884" s="14"/>
    </row>
    <row r="885" spans="2:12" ht="15" x14ac:dyDescent="0.25">
      <c r="B885" s="14"/>
      <c r="D885" s="61"/>
      <c r="E885" s="15"/>
      <c r="F885" s="15"/>
      <c r="G885" s="14"/>
      <c r="H885" s="14"/>
      <c r="I885" s="14"/>
      <c r="J885" s="14"/>
      <c r="K885" s="14"/>
      <c r="L885" s="14"/>
    </row>
    <row r="886" spans="2:12" ht="15" x14ac:dyDescent="0.25">
      <c r="B886" s="14"/>
      <c r="D886" s="61"/>
      <c r="E886" s="15"/>
      <c r="F886" s="15"/>
      <c r="G886" s="14"/>
      <c r="H886" s="14"/>
      <c r="I886" s="14"/>
      <c r="J886" s="14"/>
      <c r="K886" s="14"/>
      <c r="L886" s="14"/>
    </row>
    <row r="887" spans="2:12" ht="15" x14ac:dyDescent="0.25">
      <c r="B887" s="14"/>
      <c r="D887" s="61"/>
      <c r="E887" s="15"/>
      <c r="F887" s="15"/>
      <c r="G887" s="14"/>
      <c r="H887" s="14"/>
      <c r="I887" s="14"/>
      <c r="J887" s="14"/>
      <c r="K887" s="14"/>
      <c r="L887" s="14"/>
    </row>
    <row r="888" spans="2:12" ht="15" x14ac:dyDescent="0.25">
      <c r="B888" s="14"/>
      <c r="D888" s="61"/>
      <c r="E888" s="15"/>
      <c r="F888" s="15"/>
      <c r="G888" s="14"/>
      <c r="H888" s="14"/>
      <c r="I888" s="14"/>
      <c r="J888" s="14"/>
      <c r="K888" s="14"/>
      <c r="L888" s="14"/>
    </row>
    <row r="889" spans="2:12" ht="15" x14ac:dyDescent="0.25">
      <c r="B889" s="14"/>
      <c r="D889" s="61"/>
      <c r="E889" s="15"/>
      <c r="F889" s="15"/>
      <c r="G889" s="14"/>
      <c r="H889" s="14"/>
      <c r="I889" s="14"/>
      <c r="J889" s="14"/>
      <c r="K889" s="14"/>
      <c r="L889" s="14"/>
    </row>
    <row r="890" spans="2:12" ht="15" x14ac:dyDescent="0.25">
      <c r="B890" s="14"/>
      <c r="D890" s="61"/>
      <c r="E890" s="15"/>
      <c r="F890" s="15"/>
      <c r="G890" s="14"/>
      <c r="H890" s="14"/>
      <c r="I890" s="14"/>
      <c r="J890" s="14"/>
      <c r="K890" s="14"/>
      <c r="L890" s="14"/>
    </row>
    <row r="891" spans="2:12" ht="15" x14ac:dyDescent="0.25">
      <c r="B891" s="14"/>
      <c r="D891" s="61"/>
      <c r="E891" s="15"/>
      <c r="F891" s="15"/>
      <c r="G891" s="14"/>
      <c r="H891" s="14"/>
      <c r="I891" s="14"/>
      <c r="J891" s="14"/>
      <c r="K891" s="14"/>
      <c r="L891" s="14"/>
    </row>
    <row r="892" spans="2:12" ht="15" x14ac:dyDescent="0.25">
      <c r="B892" s="14"/>
      <c r="D892" s="61"/>
      <c r="E892" s="15"/>
      <c r="F892" s="15"/>
      <c r="G892" s="14"/>
      <c r="H892" s="14"/>
      <c r="I892" s="14"/>
      <c r="J892" s="14"/>
      <c r="K892" s="14"/>
      <c r="L892" s="14"/>
    </row>
    <row r="893" spans="2:12" ht="15" x14ac:dyDescent="0.25">
      <c r="B893" s="14"/>
      <c r="D893" s="61"/>
      <c r="E893" s="15"/>
      <c r="F893" s="15"/>
      <c r="G893" s="14"/>
      <c r="H893" s="14"/>
      <c r="I893" s="14"/>
      <c r="J893" s="14"/>
      <c r="K893" s="14"/>
      <c r="L893" s="14"/>
    </row>
    <row r="894" spans="2:12" ht="15" x14ac:dyDescent="0.25">
      <c r="B894" s="14"/>
      <c r="D894" s="61"/>
      <c r="E894" s="15"/>
      <c r="F894" s="15"/>
      <c r="G894" s="14"/>
      <c r="H894" s="14"/>
      <c r="I894" s="14"/>
      <c r="J894" s="14"/>
      <c r="K894" s="14"/>
      <c r="L894" s="14"/>
    </row>
    <row r="895" spans="2:12" ht="15" x14ac:dyDescent="0.25">
      <c r="B895" s="14"/>
      <c r="D895" s="61"/>
      <c r="E895" s="15"/>
      <c r="F895" s="15"/>
      <c r="G895" s="14"/>
      <c r="H895" s="14"/>
      <c r="I895" s="14"/>
      <c r="J895" s="14"/>
      <c r="K895" s="14"/>
      <c r="L895" s="14"/>
    </row>
    <row r="896" spans="2:12" ht="15" x14ac:dyDescent="0.25">
      <c r="B896" s="14"/>
      <c r="D896" s="61"/>
      <c r="E896" s="15"/>
      <c r="F896" s="15"/>
      <c r="G896" s="14"/>
      <c r="H896" s="14"/>
      <c r="I896" s="14"/>
      <c r="J896" s="14"/>
      <c r="K896" s="14"/>
      <c r="L896" s="14"/>
    </row>
    <row r="897" spans="2:12" ht="15" x14ac:dyDescent="0.25">
      <c r="B897" s="14"/>
      <c r="D897" s="61"/>
      <c r="E897" s="15"/>
      <c r="F897" s="15"/>
      <c r="G897" s="14"/>
      <c r="H897" s="14"/>
      <c r="I897" s="14"/>
      <c r="J897" s="14"/>
      <c r="K897" s="14"/>
      <c r="L897" s="14"/>
    </row>
    <row r="898" spans="2:12" ht="15" x14ac:dyDescent="0.25">
      <c r="B898" s="14"/>
      <c r="D898" s="61"/>
      <c r="E898" s="15"/>
      <c r="F898" s="15"/>
      <c r="G898" s="14"/>
      <c r="H898" s="14"/>
      <c r="I898" s="14"/>
      <c r="J898" s="14"/>
      <c r="K898" s="14"/>
      <c r="L898" s="14"/>
    </row>
    <row r="899" spans="2:12" ht="15" x14ac:dyDescent="0.25">
      <c r="B899" s="14"/>
      <c r="D899" s="61"/>
      <c r="E899" s="15"/>
      <c r="F899" s="15"/>
      <c r="G899" s="14"/>
      <c r="H899" s="14"/>
      <c r="I899" s="14"/>
      <c r="J899" s="14"/>
      <c r="K899" s="14"/>
      <c r="L899" s="14"/>
    </row>
    <row r="900" spans="2:12" ht="15" x14ac:dyDescent="0.25">
      <c r="B900" s="14"/>
      <c r="D900" s="61"/>
      <c r="E900" s="15"/>
      <c r="F900" s="15"/>
      <c r="G900" s="14"/>
      <c r="H900" s="14"/>
      <c r="I900" s="14"/>
      <c r="J900" s="14"/>
      <c r="K900" s="14"/>
      <c r="L900" s="14"/>
    </row>
    <row r="901" spans="2:12" ht="15" x14ac:dyDescent="0.25">
      <c r="B901" s="14"/>
      <c r="D901" s="61"/>
      <c r="E901" s="15"/>
      <c r="F901" s="15"/>
      <c r="G901" s="14"/>
      <c r="H901" s="14"/>
      <c r="I901" s="14"/>
      <c r="J901" s="14"/>
      <c r="K901" s="14"/>
      <c r="L901" s="14"/>
    </row>
    <row r="902" spans="2:12" ht="15" x14ac:dyDescent="0.25">
      <c r="B902" s="14"/>
      <c r="D902" s="61"/>
      <c r="E902" s="15"/>
      <c r="F902" s="15"/>
      <c r="G902" s="14"/>
      <c r="H902" s="14"/>
      <c r="I902" s="14"/>
      <c r="J902" s="14"/>
      <c r="K902" s="14"/>
      <c r="L902" s="14"/>
    </row>
    <row r="903" spans="2:12" ht="15" x14ac:dyDescent="0.25">
      <c r="B903" s="14"/>
      <c r="D903" s="61"/>
      <c r="E903" s="15"/>
      <c r="F903" s="15"/>
      <c r="G903" s="14"/>
      <c r="H903" s="14"/>
      <c r="I903" s="14"/>
      <c r="J903" s="14"/>
      <c r="K903" s="14"/>
      <c r="L903" s="14"/>
    </row>
    <row r="904" spans="2:12" ht="15" x14ac:dyDescent="0.25">
      <c r="B904" s="14"/>
      <c r="D904" s="61"/>
      <c r="E904" s="15"/>
      <c r="F904" s="15"/>
      <c r="G904" s="14"/>
      <c r="H904" s="14"/>
      <c r="I904" s="14"/>
      <c r="J904" s="14"/>
      <c r="K904" s="14"/>
      <c r="L904" s="14"/>
    </row>
    <row r="905" spans="2:12" ht="15" x14ac:dyDescent="0.25">
      <c r="B905" s="14"/>
      <c r="D905" s="61"/>
      <c r="E905" s="15"/>
      <c r="F905" s="15"/>
      <c r="G905" s="14"/>
      <c r="H905" s="14"/>
      <c r="I905" s="14"/>
      <c r="J905" s="14"/>
      <c r="K905" s="14"/>
      <c r="L905" s="14"/>
    </row>
    <row r="906" spans="2:12" ht="15" x14ac:dyDescent="0.25">
      <c r="B906" s="14"/>
      <c r="D906" s="61"/>
      <c r="E906" s="15"/>
      <c r="F906" s="15"/>
      <c r="G906" s="14"/>
      <c r="H906" s="14"/>
      <c r="I906" s="14"/>
      <c r="J906" s="14"/>
      <c r="K906" s="14"/>
      <c r="L906" s="14"/>
    </row>
    <row r="907" spans="2:12" ht="15" x14ac:dyDescent="0.25">
      <c r="B907" s="14"/>
      <c r="D907" s="61"/>
      <c r="E907" s="15"/>
      <c r="F907" s="15"/>
      <c r="G907" s="14"/>
      <c r="H907" s="14"/>
      <c r="I907" s="14"/>
      <c r="J907" s="14"/>
      <c r="K907" s="14"/>
      <c r="L907" s="14"/>
    </row>
    <row r="908" spans="2:12" ht="15" x14ac:dyDescent="0.25">
      <c r="B908" s="14"/>
      <c r="D908" s="61"/>
      <c r="E908" s="15"/>
      <c r="F908" s="15"/>
      <c r="G908" s="14"/>
      <c r="H908" s="14"/>
      <c r="I908" s="14"/>
      <c r="J908" s="14"/>
      <c r="K908" s="14"/>
      <c r="L908" s="14"/>
    </row>
    <row r="909" spans="2:12" ht="15" x14ac:dyDescent="0.25">
      <c r="B909" s="14"/>
      <c r="D909" s="61"/>
      <c r="E909" s="15"/>
      <c r="F909" s="15"/>
      <c r="G909" s="14"/>
      <c r="H909" s="14"/>
      <c r="I909" s="14"/>
      <c r="J909" s="14"/>
      <c r="K909" s="14"/>
      <c r="L909" s="14"/>
    </row>
    <row r="910" spans="2:12" ht="15" x14ac:dyDescent="0.25">
      <c r="B910" s="14"/>
      <c r="D910" s="61"/>
      <c r="E910" s="15"/>
      <c r="F910" s="15"/>
      <c r="G910" s="14"/>
      <c r="H910" s="14"/>
      <c r="I910" s="14"/>
      <c r="J910" s="14"/>
      <c r="K910" s="14"/>
      <c r="L910" s="14"/>
    </row>
    <row r="911" spans="2:12" ht="15" x14ac:dyDescent="0.25">
      <c r="B911" s="14"/>
      <c r="D911" s="61"/>
      <c r="E911" s="15"/>
      <c r="F911" s="15"/>
      <c r="G911" s="14"/>
      <c r="H911" s="14"/>
      <c r="I911" s="14"/>
      <c r="J911" s="14"/>
      <c r="K911" s="14"/>
      <c r="L911" s="14"/>
    </row>
    <row r="912" spans="2:12" ht="15" x14ac:dyDescent="0.25">
      <c r="B912" s="14"/>
      <c r="D912" s="61"/>
      <c r="E912" s="15"/>
      <c r="F912" s="15"/>
      <c r="G912" s="14"/>
      <c r="H912" s="14"/>
      <c r="I912" s="14"/>
      <c r="J912" s="14"/>
      <c r="K912" s="14"/>
      <c r="L912" s="14"/>
    </row>
    <row r="913" spans="2:12" ht="15" x14ac:dyDescent="0.25">
      <c r="B913" s="14"/>
      <c r="D913" s="61"/>
      <c r="E913" s="15"/>
      <c r="F913" s="15"/>
      <c r="G913" s="14"/>
      <c r="H913" s="14"/>
      <c r="I913" s="14"/>
      <c r="J913" s="14"/>
      <c r="K913" s="14"/>
      <c r="L913" s="14"/>
    </row>
    <row r="914" spans="2:12" ht="15" x14ac:dyDescent="0.25">
      <c r="B914" s="14"/>
      <c r="D914" s="61"/>
      <c r="E914" s="15"/>
      <c r="F914" s="15"/>
      <c r="G914" s="14"/>
      <c r="H914" s="14"/>
      <c r="I914" s="14"/>
      <c r="J914" s="14"/>
      <c r="K914" s="14"/>
      <c r="L914" s="14"/>
    </row>
    <row r="915" spans="2:12" ht="15" x14ac:dyDescent="0.25">
      <c r="B915" s="14"/>
      <c r="D915" s="61"/>
      <c r="E915" s="15"/>
      <c r="F915" s="15"/>
      <c r="G915" s="14"/>
      <c r="H915" s="14"/>
      <c r="I915" s="14"/>
      <c r="J915" s="14"/>
      <c r="K915" s="14"/>
      <c r="L915" s="14"/>
    </row>
    <row r="916" spans="2:12" ht="15" x14ac:dyDescent="0.25">
      <c r="B916" s="14"/>
      <c r="D916" s="61"/>
      <c r="E916" s="15"/>
      <c r="F916" s="15"/>
      <c r="G916" s="14"/>
      <c r="H916" s="14"/>
      <c r="I916" s="14"/>
      <c r="J916" s="14"/>
      <c r="K916" s="14"/>
      <c r="L916" s="14"/>
    </row>
    <row r="917" spans="2:12" ht="15" x14ac:dyDescent="0.25">
      <c r="B917" s="14"/>
      <c r="D917" s="61"/>
      <c r="E917" s="15"/>
      <c r="F917" s="15"/>
      <c r="G917" s="14"/>
      <c r="H917" s="14"/>
      <c r="I917" s="14"/>
      <c r="J917" s="14"/>
      <c r="K917" s="14"/>
      <c r="L917" s="14"/>
    </row>
    <row r="918" spans="2:12" ht="15" x14ac:dyDescent="0.25">
      <c r="B918" s="14"/>
      <c r="D918" s="61"/>
      <c r="E918" s="15"/>
      <c r="F918" s="15"/>
      <c r="G918" s="14"/>
      <c r="H918" s="14"/>
      <c r="I918" s="14"/>
      <c r="J918" s="14"/>
      <c r="K918" s="14"/>
      <c r="L918" s="14"/>
    </row>
    <row r="919" spans="2:12" ht="15" x14ac:dyDescent="0.25">
      <c r="B919" s="14"/>
      <c r="D919" s="61"/>
      <c r="E919" s="15"/>
      <c r="F919" s="15"/>
      <c r="G919" s="14"/>
      <c r="H919" s="14"/>
      <c r="I919" s="14"/>
      <c r="J919" s="14"/>
      <c r="K919" s="14"/>
      <c r="L919" s="14"/>
    </row>
    <row r="920" spans="2:12" ht="15" x14ac:dyDescent="0.25">
      <c r="B920" s="14"/>
      <c r="D920" s="61"/>
      <c r="E920" s="15"/>
      <c r="F920" s="15"/>
      <c r="G920" s="14"/>
      <c r="H920" s="14"/>
      <c r="I920" s="14"/>
      <c r="J920" s="14"/>
      <c r="K920" s="14"/>
      <c r="L920" s="14"/>
    </row>
    <row r="921" spans="2:12" ht="15" x14ac:dyDescent="0.25">
      <c r="B921" s="14"/>
      <c r="D921" s="61"/>
      <c r="E921" s="15"/>
      <c r="F921" s="15"/>
      <c r="G921" s="14"/>
      <c r="H921" s="14"/>
      <c r="I921" s="14"/>
      <c r="J921" s="14"/>
      <c r="K921" s="14"/>
      <c r="L921" s="14"/>
    </row>
    <row r="922" spans="2:12" ht="15" x14ac:dyDescent="0.25">
      <c r="B922" s="14"/>
      <c r="D922" s="61"/>
      <c r="E922" s="15"/>
      <c r="F922" s="15"/>
      <c r="G922" s="14"/>
      <c r="H922" s="14"/>
      <c r="I922" s="14"/>
      <c r="J922" s="14"/>
      <c r="K922" s="14"/>
      <c r="L922" s="14"/>
    </row>
    <row r="923" spans="2:12" ht="15" x14ac:dyDescent="0.25">
      <c r="B923" s="14"/>
      <c r="D923" s="61"/>
      <c r="E923" s="15"/>
      <c r="F923" s="15"/>
      <c r="G923" s="14"/>
      <c r="H923" s="14"/>
      <c r="I923" s="14"/>
      <c r="J923" s="14"/>
      <c r="K923" s="14"/>
      <c r="L923" s="14"/>
    </row>
    <row r="924" spans="2:12" ht="15" x14ac:dyDescent="0.25">
      <c r="B924" s="14"/>
      <c r="D924" s="61"/>
      <c r="E924" s="15"/>
      <c r="F924" s="15"/>
      <c r="G924" s="14"/>
      <c r="H924" s="14"/>
      <c r="I924" s="14"/>
      <c r="J924" s="14"/>
      <c r="K924" s="14"/>
      <c r="L924" s="14"/>
    </row>
    <row r="925" spans="2:12" ht="15" x14ac:dyDescent="0.25">
      <c r="B925" s="14"/>
      <c r="D925" s="61"/>
      <c r="E925" s="15"/>
      <c r="F925" s="15"/>
      <c r="G925" s="14"/>
      <c r="H925" s="14"/>
      <c r="I925" s="14"/>
      <c r="J925" s="14"/>
      <c r="K925" s="14"/>
      <c r="L925" s="14"/>
    </row>
    <row r="926" spans="2:12" ht="15" x14ac:dyDescent="0.25">
      <c r="B926" s="14"/>
      <c r="D926" s="61"/>
      <c r="E926" s="15"/>
      <c r="F926" s="15"/>
      <c r="G926" s="14"/>
      <c r="H926" s="14"/>
      <c r="I926" s="14"/>
      <c r="J926" s="14"/>
      <c r="K926" s="14"/>
      <c r="L926" s="14"/>
    </row>
    <row r="927" spans="2:12" ht="15" x14ac:dyDescent="0.25">
      <c r="B927" s="14"/>
      <c r="D927" s="61"/>
      <c r="E927" s="15"/>
      <c r="F927" s="15"/>
      <c r="G927" s="14"/>
      <c r="H927" s="14"/>
      <c r="I927" s="14"/>
      <c r="J927" s="14"/>
      <c r="K927" s="14"/>
      <c r="L927" s="14"/>
    </row>
    <row r="928" spans="2:12" ht="15" x14ac:dyDescent="0.25">
      <c r="B928" s="14"/>
      <c r="D928" s="61"/>
      <c r="E928" s="15"/>
      <c r="F928" s="15"/>
      <c r="G928" s="14"/>
      <c r="H928" s="14"/>
      <c r="I928" s="14"/>
      <c r="J928" s="14"/>
      <c r="K928" s="14"/>
      <c r="L928" s="14"/>
    </row>
    <row r="929" spans="2:12" ht="15" x14ac:dyDescent="0.25">
      <c r="B929" s="14"/>
      <c r="D929" s="61"/>
      <c r="E929" s="15"/>
      <c r="F929" s="15"/>
      <c r="G929" s="14"/>
      <c r="H929" s="14"/>
      <c r="I929" s="14"/>
      <c r="J929" s="14"/>
      <c r="K929" s="14"/>
      <c r="L929" s="14"/>
    </row>
    <row r="930" spans="2:12" ht="15" x14ac:dyDescent="0.25">
      <c r="B930" s="14"/>
      <c r="D930" s="61"/>
      <c r="E930" s="15"/>
      <c r="F930" s="15"/>
      <c r="G930" s="14"/>
      <c r="H930" s="14"/>
      <c r="I930" s="14"/>
      <c r="J930" s="14"/>
      <c r="K930" s="14"/>
      <c r="L930" s="14"/>
    </row>
    <row r="931" spans="2:12" ht="15" x14ac:dyDescent="0.25">
      <c r="B931" s="14"/>
      <c r="D931" s="61"/>
      <c r="E931" s="15"/>
      <c r="F931" s="15"/>
      <c r="G931" s="14"/>
      <c r="H931" s="14"/>
      <c r="I931" s="14"/>
      <c r="J931" s="14"/>
      <c r="K931" s="14"/>
      <c r="L931" s="14"/>
    </row>
    <row r="932" spans="2:12" ht="15" x14ac:dyDescent="0.25">
      <c r="B932" s="14"/>
      <c r="D932" s="61"/>
      <c r="E932" s="15"/>
      <c r="F932" s="15"/>
      <c r="G932" s="14"/>
      <c r="H932" s="14"/>
      <c r="I932" s="14"/>
      <c r="J932" s="14"/>
      <c r="K932" s="14"/>
      <c r="L932" s="14"/>
    </row>
    <row r="933" spans="2:12" ht="15" x14ac:dyDescent="0.25">
      <c r="B933" s="14"/>
      <c r="D933" s="61"/>
      <c r="E933" s="15"/>
      <c r="F933" s="15"/>
      <c r="G933" s="14"/>
      <c r="H933" s="14"/>
      <c r="I933" s="14"/>
      <c r="J933" s="14"/>
      <c r="K933" s="14"/>
      <c r="L933" s="14"/>
    </row>
    <row r="934" spans="2:12" ht="15" x14ac:dyDescent="0.25">
      <c r="B934" s="14"/>
      <c r="D934" s="61"/>
      <c r="E934" s="15"/>
      <c r="F934" s="15"/>
      <c r="G934" s="14"/>
      <c r="H934" s="14"/>
      <c r="I934" s="14"/>
      <c r="J934" s="14"/>
      <c r="K934" s="14"/>
      <c r="L934" s="14"/>
    </row>
    <row r="935" spans="2:12" ht="15" x14ac:dyDescent="0.25">
      <c r="B935" s="14"/>
      <c r="D935" s="61"/>
      <c r="E935" s="15"/>
      <c r="F935" s="15"/>
      <c r="G935" s="14"/>
      <c r="H935" s="14"/>
      <c r="I935" s="14"/>
      <c r="J935" s="14"/>
      <c r="K935" s="14"/>
      <c r="L935" s="14"/>
    </row>
    <row r="936" spans="2:12" ht="15" x14ac:dyDescent="0.25">
      <c r="B936" s="14"/>
      <c r="D936" s="61"/>
      <c r="E936" s="15"/>
      <c r="F936" s="15"/>
      <c r="G936" s="14"/>
      <c r="H936" s="14"/>
      <c r="I936" s="14"/>
      <c r="J936" s="14"/>
      <c r="K936" s="14"/>
      <c r="L936" s="14"/>
    </row>
    <row r="937" spans="2:12" ht="15" x14ac:dyDescent="0.25">
      <c r="B937" s="14"/>
      <c r="D937" s="61"/>
      <c r="E937" s="15"/>
      <c r="F937" s="15"/>
      <c r="G937" s="14"/>
      <c r="H937" s="14"/>
      <c r="I937" s="14"/>
      <c r="J937" s="14"/>
      <c r="K937" s="14"/>
      <c r="L937" s="14"/>
    </row>
    <row r="938" spans="2:12" ht="15" x14ac:dyDescent="0.25">
      <c r="B938" s="14"/>
      <c r="D938" s="61"/>
      <c r="E938" s="15"/>
      <c r="F938" s="15"/>
      <c r="G938" s="14"/>
      <c r="H938" s="14"/>
      <c r="I938" s="14"/>
      <c r="J938" s="14"/>
      <c r="K938" s="14"/>
      <c r="L938" s="14"/>
    </row>
    <row r="939" spans="2:12" ht="15" x14ac:dyDescent="0.25">
      <c r="B939" s="14"/>
      <c r="D939" s="61"/>
      <c r="E939" s="15"/>
      <c r="F939" s="15"/>
      <c r="G939" s="14"/>
      <c r="H939" s="14"/>
      <c r="I939" s="14"/>
      <c r="J939" s="14"/>
      <c r="K939" s="14"/>
      <c r="L939" s="14"/>
    </row>
    <row r="940" spans="2:12" ht="15" x14ac:dyDescent="0.25">
      <c r="B940" s="14"/>
      <c r="D940" s="61"/>
      <c r="E940" s="15"/>
      <c r="F940" s="15"/>
      <c r="G940" s="14"/>
      <c r="H940" s="14"/>
      <c r="I940" s="14"/>
      <c r="J940" s="14"/>
      <c r="K940" s="14"/>
      <c r="L940" s="14"/>
    </row>
    <row r="941" spans="2:12" ht="15" x14ac:dyDescent="0.25">
      <c r="B941" s="14"/>
      <c r="D941" s="61"/>
      <c r="E941" s="15"/>
      <c r="F941" s="15"/>
      <c r="G941" s="14"/>
      <c r="H941" s="14"/>
      <c r="I941" s="14"/>
      <c r="J941" s="14"/>
      <c r="K941" s="14"/>
      <c r="L941" s="14"/>
    </row>
    <row r="942" spans="2:12" ht="15" x14ac:dyDescent="0.25">
      <c r="B942" s="14"/>
      <c r="D942" s="61"/>
      <c r="E942" s="15"/>
      <c r="F942" s="15"/>
      <c r="G942" s="14"/>
      <c r="H942" s="14"/>
      <c r="I942" s="14"/>
      <c r="J942" s="14"/>
      <c r="K942" s="14"/>
      <c r="L942" s="14"/>
    </row>
    <row r="943" spans="2:12" ht="15" x14ac:dyDescent="0.25">
      <c r="B943" s="14"/>
      <c r="D943" s="61"/>
      <c r="E943" s="15"/>
      <c r="F943" s="15"/>
      <c r="G943" s="14"/>
      <c r="H943" s="14"/>
      <c r="I943" s="14"/>
      <c r="J943" s="14"/>
      <c r="K943" s="14"/>
      <c r="L943" s="14"/>
    </row>
    <row r="944" spans="2:12" ht="15" x14ac:dyDescent="0.25">
      <c r="B944" s="14"/>
      <c r="D944" s="61"/>
      <c r="E944" s="15"/>
      <c r="F944" s="15"/>
      <c r="G944" s="14"/>
      <c r="H944" s="14"/>
      <c r="I944" s="14"/>
      <c r="J944" s="14"/>
      <c r="K944" s="14"/>
      <c r="L944" s="14"/>
    </row>
    <row r="945" spans="2:12" ht="15" x14ac:dyDescent="0.25">
      <c r="B945" s="14"/>
      <c r="D945" s="61"/>
      <c r="E945" s="15"/>
      <c r="F945" s="15"/>
      <c r="G945" s="14"/>
      <c r="H945" s="14"/>
      <c r="I945" s="14"/>
      <c r="J945" s="14"/>
      <c r="K945" s="14"/>
      <c r="L945" s="14"/>
    </row>
    <row r="946" spans="2:12" ht="15" x14ac:dyDescent="0.25">
      <c r="B946" s="14"/>
      <c r="D946" s="61"/>
      <c r="E946" s="15"/>
      <c r="F946" s="15"/>
      <c r="G946" s="14"/>
      <c r="H946" s="14"/>
      <c r="I946" s="14"/>
      <c r="J946" s="14"/>
      <c r="K946" s="14"/>
      <c r="L946" s="14"/>
    </row>
    <row r="947" spans="2:12" ht="15" x14ac:dyDescent="0.25">
      <c r="B947" s="14"/>
      <c r="D947" s="61"/>
      <c r="E947" s="15"/>
      <c r="F947" s="15"/>
      <c r="G947" s="14"/>
      <c r="H947" s="14"/>
      <c r="I947" s="14"/>
      <c r="J947" s="14"/>
      <c r="K947" s="14"/>
      <c r="L947" s="14"/>
    </row>
    <row r="948" spans="2:12" ht="15" x14ac:dyDescent="0.25">
      <c r="B948" s="14"/>
      <c r="D948" s="61"/>
      <c r="E948" s="15"/>
      <c r="F948" s="15"/>
      <c r="G948" s="14"/>
      <c r="H948" s="14"/>
      <c r="I948" s="14"/>
      <c r="J948" s="14"/>
      <c r="K948" s="14"/>
      <c r="L948" s="14"/>
    </row>
    <row r="949" spans="2:12" ht="15" x14ac:dyDescent="0.25">
      <c r="B949" s="14"/>
      <c r="D949" s="61"/>
      <c r="E949" s="15"/>
      <c r="F949" s="15"/>
      <c r="G949" s="14"/>
      <c r="H949" s="14"/>
      <c r="I949" s="14"/>
      <c r="J949" s="14"/>
      <c r="K949" s="14"/>
      <c r="L949" s="14"/>
    </row>
    <row r="950" spans="2:12" ht="15" x14ac:dyDescent="0.25">
      <c r="B950" s="14"/>
      <c r="D950" s="61"/>
      <c r="E950" s="15"/>
      <c r="F950" s="15"/>
      <c r="G950" s="14"/>
      <c r="H950" s="14"/>
      <c r="I950" s="14"/>
      <c r="J950" s="14"/>
      <c r="K950" s="14"/>
      <c r="L950" s="14"/>
    </row>
    <row r="951" spans="2:12" ht="15" x14ac:dyDescent="0.25">
      <c r="B951" s="14"/>
      <c r="D951" s="61"/>
      <c r="E951" s="15"/>
      <c r="F951" s="15"/>
      <c r="G951" s="14"/>
      <c r="H951" s="14"/>
      <c r="I951" s="14"/>
      <c r="J951" s="14"/>
      <c r="K951" s="14"/>
      <c r="L951" s="14"/>
    </row>
    <row r="952" spans="2:12" ht="15" x14ac:dyDescent="0.25">
      <c r="B952" s="14"/>
      <c r="D952" s="61"/>
      <c r="E952" s="15"/>
      <c r="F952" s="15"/>
      <c r="G952" s="14"/>
      <c r="H952" s="14"/>
      <c r="I952" s="14"/>
      <c r="J952" s="14"/>
      <c r="K952" s="14"/>
      <c r="L952" s="14"/>
    </row>
    <row r="953" spans="2:12" ht="15" x14ac:dyDescent="0.25">
      <c r="B953" s="14"/>
      <c r="D953" s="61"/>
      <c r="E953" s="15"/>
      <c r="F953" s="15"/>
      <c r="G953" s="14"/>
      <c r="H953" s="14"/>
      <c r="I953" s="14"/>
      <c r="J953" s="14"/>
      <c r="K953" s="14"/>
      <c r="L953" s="14"/>
    </row>
    <row r="954" spans="2:12" ht="15" x14ac:dyDescent="0.25">
      <c r="B954" s="14"/>
      <c r="D954" s="61"/>
      <c r="E954" s="15"/>
      <c r="F954" s="15"/>
      <c r="G954" s="14"/>
      <c r="H954" s="14"/>
      <c r="I954" s="14"/>
      <c r="J954" s="14"/>
      <c r="K954" s="14"/>
      <c r="L954" s="14"/>
    </row>
    <row r="955" spans="2:12" ht="15" x14ac:dyDescent="0.25">
      <c r="B955" s="14"/>
      <c r="D955" s="61"/>
      <c r="E955" s="15"/>
      <c r="F955" s="15"/>
      <c r="G955" s="14"/>
      <c r="H955" s="14"/>
      <c r="I955" s="14"/>
      <c r="J955" s="14"/>
      <c r="K955" s="14"/>
      <c r="L955" s="14"/>
    </row>
    <row r="956" spans="2:12" ht="15" x14ac:dyDescent="0.25">
      <c r="B956" s="14"/>
      <c r="D956" s="61"/>
      <c r="E956" s="15"/>
      <c r="F956" s="15"/>
      <c r="G956" s="14"/>
      <c r="H956" s="14"/>
      <c r="I956" s="14"/>
      <c r="J956" s="14"/>
      <c r="K956" s="14"/>
      <c r="L956" s="14"/>
    </row>
    <row r="957" spans="2:12" ht="15" x14ac:dyDescent="0.25">
      <c r="B957" s="14"/>
      <c r="D957" s="61"/>
      <c r="E957" s="15"/>
      <c r="F957" s="15"/>
      <c r="G957" s="14"/>
      <c r="H957" s="14"/>
      <c r="I957" s="14"/>
      <c r="J957" s="14"/>
      <c r="K957" s="14"/>
      <c r="L957" s="14"/>
    </row>
    <row r="958" spans="2:12" ht="15" x14ac:dyDescent="0.25">
      <c r="B958" s="14"/>
      <c r="D958" s="61"/>
      <c r="E958" s="15"/>
      <c r="F958" s="15"/>
      <c r="G958" s="14"/>
      <c r="H958" s="14"/>
      <c r="I958" s="14"/>
      <c r="J958" s="14"/>
      <c r="K958" s="14"/>
      <c r="L958" s="14"/>
    </row>
    <row r="959" spans="2:12" ht="15" x14ac:dyDescent="0.25">
      <c r="B959" s="14"/>
      <c r="D959" s="61"/>
      <c r="E959" s="15"/>
      <c r="F959" s="15"/>
      <c r="G959" s="14"/>
      <c r="H959" s="14"/>
      <c r="I959" s="14"/>
      <c r="J959" s="14"/>
      <c r="K959" s="14"/>
      <c r="L959" s="14"/>
    </row>
    <row r="960" spans="2:12" ht="15" x14ac:dyDescent="0.25">
      <c r="B960" s="14"/>
      <c r="D960" s="61"/>
      <c r="E960" s="15"/>
      <c r="F960" s="15"/>
      <c r="G960" s="14"/>
      <c r="H960" s="14"/>
      <c r="I960" s="14"/>
      <c r="J960" s="14"/>
      <c r="K960" s="14"/>
      <c r="L960" s="14"/>
    </row>
    <row r="961" spans="2:12" ht="15" x14ac:dyDescent="0.25">
      <c r="B961" s="14"/>
      <c r="D961" s="61"/>
      <c r="E961" s="15"/>
      <c r="F961" s="15"/>
      <c r="G961" s="14"/>
      <c r="H961" s="14"/>
      <c r="I961" s="14"/>
      <c r="J961" s="14"/>
      <c r="K961" s="14"/>
      <c r="L961" s="14"/>
    </row>
    <row r="962" spans="2:12" ht="15" x14ac:dyDescent="0.25">
      <c r="B962" s="14"/>
      <c r="D962" s="61"/>
      <c r="E962" s="15"/>
      <c r="F962" s="15"/>
      <c r="G962" s="14"/>
      <c r="H962" s="14"/>
      <c r="I962" s="14"/>
      <c r="J962" s="14"/>
      <c r="K962" s="14"/>
      <c r="L962" s="14"/>
    </row>
    <row r="963" spans="2:12" ht="15" x14ac:dyDescent="0.25">
      <c r="B963" s="14"/>
      <c r="D963" s="61"/>
      <c r="E963" s="15"/>
      <c r="F963" s="15"/>
      <c r="G963" s="14"/>
      <c r="H963" s="14"/>
      <c r="I963" s="14"/>
      <c r="J963" s="14"/>
      <c r="K963" s="14"/>
      <c r="L963" s="14"/>
    </row>
    <row r="964" spans="2:12" ht="15" x14ac:dyDescent="0.25">
      <c r="B964" s="14"/>
      <c r="D964" s="61"/>
      <c r="E964" s="15"/>
      <c r="F964" s="15"/>
      <c r="G964" s="14"/>
      <c r="H964" s="14"/>
      <c r="I964" s="14"/>
      <c r="J964" s="14"/>
      <c r="K964" s="14"/>
      <c r="L964" s="14"/>
    </row>
    <row r="965" spans="2:12" ht="15" x14ac:dyDescent="0.25">
      <c r="B965" s="14"/>
      <c r="D965" s="61"/>
      <c r="E965" s="15"/>
      <c r="F965" s="15"/>
      <c r="G965" s="14"/>
      <c r="H965" s="14"/>
      <c r="I965" s="14"/>
      <c r="J965" s="14"/>
      <c r="K965" s="14"/>
      <c r="L965" s="14"/>
    </row>
    <row r="966" spans="2:12" ht="15" x14ac:dyDescent="0.25">
      <c r="B966" s="14"/>
      <c r="D966" s="61"/>
      <c r="E966" s="15"/>
      <c r="F966" s="15"/>
      <c r="G966" s="14"/>
      <c r="H966" s="14"/>
      <c r="I966" s="14"/>
      <c r="J966" s="14"/>
      <c r="K966" s="14"/>
      <c r="L966" s="14"/>
    </row>
    <row r="967" spans="2:12" ht="15" x14ac:dyDescent="0.25">
      <c r="B967" s="14"/>
      <c r="D967" s="61"/>
      <c r="E967" s="15"/>
      <c r="F967" s="15"/>
      <c r="G967" s="14"/>
      <c r="H967" s="14"/>
      <c r="I967" s="14"/>
      <c r="J967" s="14"/>
      <c r="K967" s="14"/>
      <c r="L967" s="14"/>
    </row>
    <row r="968" spans="2:12" ht="15" x14ac:dyDescent="0.25">
      <c r="B968" s="14"/>
      <c r="D968" s="61"/>
      <c r="E968" s="15"/>
      <c r="F968" s="15"/>
      <c r="G968" s="14"/>
      <c r="H968" s="14"/>
      <c r="I968" s="14"/>
      <c r="J968" s="14"/>
      <c r="K968" s="14"/>
      <c r="L968" s="14"/>
    </row>
    <row r="969" spans="2:12" ht="15" x14ac:dyDescent="0.25">
      <c r="B969" s="14"/>
      <c r="D969" s="61"/>
      <c r="E969" s="15"/>
      <c r="F969" s="15"/>
      <c r="G969" s="14"/>
      <c r="H969" s="14"/>
      <c r="I969" s="14"/>
      <c r="J969" s="14"/>
      <c r="K969" s="14"/>
      <c r="L969" s="14"/>
    </row>
    <row r="970" spans="2:12" ht="15" x14ac:dyDescent="0.25">
      <c r="B970" s="14"/>
      <c r="D970" s="61"/>
      <c r="E970" s="15"/>
      <c r="F970" s="15"/>
      <c r="G970" s="14"/>
      <c r="H970" s="14"/>
      <c r="I970" s="14"/>
      <c r="J970" s="14"/>
      <c r="K970" s="14"/>
      <c r="L970" s="14"/>
    </row>
    <row r="971" spans="2:12" ht="15" x14ac:dyDescent="0.25">
      <c r="B971" s="14"/>
      <c r="D971" s="61"/>
      <c r="E971" s="15"/>
      <c r="F971" s="15"/>
      <c r="G971" s="14"/>
      <c r="H971" s="14"/>
      <c r="I971" s="14"/>
      <c r="J971" s="14"/>
      <c r="K971" s="14"/>
      <c r="L971" s="14"/>
    </row>
    <row r="972" spans="2:12" ht="15" x14ac:dyDescent="0.25">
      <c r="B972" s="14"/>
      <c r="D972" s="61"/>
      <c r="E972" s="15"/>
      <c r="F972" s="15"/>
      <c r="G972" s="14"/>
      <c r="H972" s="14"/>
      <c r="I972" s="14"/>
      <c r="J972" s="14"/>
      <c r="K972" s="14"/>
      <c r="L972" s="14"/>
    </row>
    <row r="973" spans="2:12" ht="15" x14ac:dyDescent="0.25">
      <c r="B973" s="14"/>
      <c r="D973" s="61"/>
      <c r="E973" s="15"/>
      <c r="F973" s="15"/>
      <c r="G973" s="14"/>
      <c r="H973" s="14"/>
      <c r="I973" s="14"/>
      <c r="J973" s="14"/>
      <c r="K973" s="14"/>
      <c r="L973" s="14"/>
    </row>
    <row r="974" spans="2:12" ht="15" x14ac:dyDescent="0.25">
      <c r="B974" s="14"/>
      <c r="D974" s="61"/>
      <c r="E974" s="15"/>
      <c r="F974" s="15"/>
      <c r="G974" s="14"/>
      <c r="H974" s="14"/>
      <c r="I974" s="14"/>
      <c r="J974" s="14"/>
      <c r="K974" s="14"/>
      <c r="L974" s="14"/>
    </row>
    <row r="975" spans="2:12" ht="15" x14ac:dyDescent="0.25">
      <c r="B975" s="14"/>
      <c r="D975" s="61"/>
      <c r="E975" s="15"/>
      <c r="F975" s="15"/>
      <c r="G975" s="14"/>
      <c r="H975" s="14"/>
      <c r="I975" s="14"/>
      <c r="J975" s="14"/>
      <c r="K975" s="14"/>
      <c r="L975" s="14"/>
    </row>
    <row r="976" spans="2:12" ht="15" x14ac:dyDescent="0.25">
      <c r="B976" s="14"/>
      <c r="D976" s="61"/>
      <c r="E976" s="15"/>
      <c r="F976" s="15"/>
      <c r="G976" s="14"/>
      <c r="H976" s="14"/>
      <c r="I976" s="14"/>
      <c r="J976" s="14"/>
      <c r="K976" s="14"/>
      <c r="L976" s="14"/>
    </row>
    <row r="977" spans="2:12" ht="15" x14ac:dyDescent="0.25">
      <c r="B977" s="14"/>
      <c r="D977" s="61"/>
      <c r="E977" s="15"/>
      <c r="F977" s="15"/>
      <c r="G977" s="14"/>
      <c r="H977" s="14"/>
      <c r="I977" s="14"/>
      <c r="J977" s="14"/>
      <c r="K977" s="14"/>
      <c r="L977" s="14"/>
    </row>
    <row r="978" spans="2:12" ht="15" x14ac:dyDescent="0.25">
      <c r="B978" s="14"/>
      <c r="D978" s="61"/>
      <c r="E978" s="15"/>
      <c r="F978" s="15"/>
      <c r="G978" s="14"/>
      <c r="H978" s="14"/>
      <c r="I978" s="14"/>
      <c r="J978" s="14"/>
      <c r="K978" s="14"/>
      <c r="L978" s="14"/>
    </row>
    <row r="979" spans="2:12" ht="15" x14ac:dyDescent="0.25">
      <c r="B979" s="14"/>
      <c r="D979" s="61"/>
      <c r="E979" s="15"/>
      <c r="F979" s="15"/>
      <c r="G979" s="14"/>
      <c r="H979" s="14"/>
      <c r="I979" s="14"/>
      <c r="J979" s="14"/>
      <c r="K979" s="14"/>
      <c r="L979" s="14"/>
    </row>
    <row r="980" spans="2:12" ht="15" x14ac:dyDescent="0.25">
      <c r="B980" s="14"/>
      <c r="D980" s="61"/>
      <c r="E980" s="15"/>
      <c r="F980" s="15"/>
      <c r="G980" s="14"/>
      <c r="H980" s="14"/>
      <c r="I980" s="14"/>
      <c r="J980" s="14"/>
      <c r="K980" s="14"/>
      <c r="L980" s="14"/>
    </row>
    <row r="981" spans="2:12" ht="15" x14ac:dyDescent="0.25">
      <c r="B981" s="14"/>
      <c r="D981" s="61"/>
      <c r="E981" s="15"/>
      <c r="F981" s="15"/>
      <c r="G981" s="14"/>
      <c r="H981" s="14"/>
      <c r="I981" s="14"/>
      <c r="J981" s="14"/>
      <c r="K981" s="14"/>
      <c r="L981" s="14"/>
    </row>
    <row r="982" spans="2:12" ht="15" x14ac:dyDescent="0.25">
      <c r="B982" s="14"/>
      <c r="D982" s="61"/>
      <c r="E982" s="15"/>
      <c r="F982" s="15"/>
      <c r="G982" s="14"/>
      <c r="H982" s="14"/>
      <c r="I982" s="14"/>
      <c r="J982" s="14"/>
      <c r="K982" s="14"/>
      <c r="L982" s="14"/>
    </row>
    <row r="983" spans="2:12" ht="15" x14ac:dyDescent="0.25">
      <c r="B983" s="14"/>
      <c r="D983" s="61"/>
      <c r="E983" s="15"/>
      <c r="F983" s="15"/>
      <c r="G983" s="14"/>
      <c r="H983" s="14"/>
      <c r="I983" s="14"/>
      <c r="J983" s="14"/>
      <c r="K983" s="14"/>
      <c r="L983" s="14"/>
    </row>
    <row r="984" spans="2:12" ht="15" x14ac:dyDescent="0.25">
      <c r="B984" s="14"/>
      <c r="D984" s="61"/>
      <c r="E984" s="15"/>
      <c r="F984" s="15"/>
      <c r="G984" s="14"/>
      <c r="H984" s="14"/>
      <c r="I984" s="14"/>
      <c r="J984" s="14"/>
      <c r="K984" s="14"/>
      <c r="L984" s="14"/>
    </row>
    <row r="985" spans="2:12" ht="15" x14ac:dyDescent="0.25">
      <c r="B985" s="14"/>
      <c r="D985" s="61"/>
      <c r="E985" s="15"/>
      <c r="F985" s="15"/>
      <c r="G985" s="14"/>
      <c r="H985" s="14"/>
      <c r="I985" s="14"/>
      <c r="J985" s="14"/>
      <c r="K985" s="14"/>
      <c r="L985" s="14"/>
    </row>
    <row r="986" spans="2:12" ht="15" x14ac:dyDescent="0.25">
      <c r="B986" s="14"/>
      <c r="D986" s="61"/>
      <c r="E986" s="15"/>
      <c r="F986" s="15"/>
      <c r="G986" s="14"/>
      <c r="H986" s="14"/>
      <c r="I986" s="14"/>
      <c r="J986" s="14"/>
      <c r="K986" s="14"/>
      <c r="L986" s="14"/>
    </row>
    <row r="987" spans="2:12" ht="15" x14ac:dyDescent="0.25">
      <c r="B987" s="14"/>
      <c r="D987" s="61"/>
      <c r="E987" s="15"/>
      <c r="F987" s="15"/>
      <c r="G987" s="14"/>
      <c r="H987" s="14"/>
      <c r="I987" s="14"/>
      <c r="J987" s="14"/>
      <c r="K987" s="14"/>
      <c r="L987" s="14"/>
    </row>
    <row r="988" spans="2:12" ht="15" x14ac:dyDescent="0.25">
      <c r="B988" s="14"/>
      <c r="D988" s="61"/>
      <c r="E988" s="15"/>
      <c r="F988" s="15"/>
      <c r="G988" s="14"/>
      <c r="H988" s="14"/>
      <c r="I988" s="14"/>
      <c r="J988" s="14"/>
      <c r="K988" s="14"/>
      <c r="L988" s="14"/>
    </row>
    <row r="989" spans="2:12" ht="15" x14ac:dyDescent="0.25">
      <c r="B989" s="14"/>
      <c r="D989" s="61"/>
      <c r="E989" s="15"/>
      <c r="F989" s="15"/>
      <c r="G989" s="14"/>
      <c r="H989" s="14"/>
      <c r="I989" s="14"/>
      <c r="J989" s="14"/>
      <c r="K989" s="14"/>
      <c r="L989" s="14"/>
    </row>
    <row r="990" spans="2:12" ht="15" x14ac:dyDescent="0.25">
      <c r="B990" s="14"/>
      <c r="D990" s="61"/>
      <c r="E990" s="15"/>
      <c r="F990" s="15"/>
      <c r="G990" s="14"/>
      <c r="H990" s="14"/>
      <c r="I990" s="14"/>
      <c r="J990" s="14"/>
      <c r="K990" s="14"/>
      <c r="L990" s="14"/>
    </row>
    <row r="991" spans="2:12" ht="15" x14ac:dyDescent="0.25">
      <c r="B991" s="14"/>
      <c r="D991" s="61"/>
      <c r="E991" s="15"/>
      <c r="F991" s="15"/>
      <c r="G991" s="14"/>
      <c r="H991" s="14"/>
      <c r="I991" s="14"/>
      <c r="J991" s="14"/>
      <c r="K991" s="14"/>
      <c r="L991" s="14"/>
    </row>
    <row r="992" spans="2:12" ht="15" x14ac:dyDescent="0.25">
      <c r="B992" s="14"/>
      <c r="D992" s="61"/>
      <c r="E992" s="15"/>
      <c r="F992" s="15"/>
      <c r="G992" s="14"/>
      <c r="H992" s="14"/>
      <c r="I992" s="14"/>
      <c r="J992" s="14"/>
      <c r="K992" s="14"/>
      <c r="L992" s="14"/>
    </row>
    <row r="993" spans="2:12" ht="15" x14ac:dyDescent="0.25">
      <c r="B993" s="14"/>
      <c r="D993" s="61"/>
      <c r="E993" s="15"/>
      <c r="F993" s="15"/>
      <c r="G993" s="14"/>
      <c r="H993" s="14"/>
      <c r="I993" s="14"/>
      <c r="J993" s="14"/>
      <c r="K993" s="14"/>
      <c r="L993" s="14"/>
    </row>
    <row r="994" spans="2:12" ht="15" x14ac:dyDescent="0.25">
      <c r="B994" s="14"/>
      <c r="D994" s="61"/>
      <c r="E994" s="15"/>
      <c r="F994" s="15"/>
      <c r="G994" s="14"/>
      <c r="H994" s="14"/>
      <c r="I994" s="14"/>
      <c r="J994" s="14"/>
      <c r="K994" s="14"/>
      <c r="L994" s="14"/>
    </row>
    <row r="995" spans="2:12" ht="15" x14ac:dyDescent="0.25">
      <c r="B995" s="14"/>
      <c r="D995" s="61"/>
      <c r="E995" s="15"/>
      <c r="F995" s="15"/>
      <c r="G995" s="14"/>
      <c r="H995" s="14"/>
      <c r="I995" s="14"/>
      <c r="J995" s="14"/>
      <c r="K995" s="14"/>
      <c r="L995" s="14"/>
    </row>
    <row r="996" spans="2:12" ht="15" x14ac:dyDescent="0.25">
      <c r="B996" s="14"/>
      <c r="D996" s="61"/>
      <c r="E996" s="15"/>
      <c r="F996" s="15"/>
      <c r="G996" s="14"/>
      <c r="H996" s="14"/>
      <c r="I996" s="14"/>
      <c r="J996" s="14"/>
      <c r="K996" s="14"/>
      <c r="L996" s="14"/>
    </row>
    <row r="997" spans="2:12" ht="15" x14ac:dyDescent="0.25">
      <c r="B997" s="14"/>
      <c r="D997" s="61"/>
      <c r="E997" s="15"/>
      <c r="F997" s="15"/>
      <c r="G997" s="14"/>
      <c r="H997" s="14"/>
      <c r="I997" s="14"/>
      <c r="J997" s="14"/>
      <c r="K997" s="14"/>
      <c r="L997" s="14"/>
    </row>
    <row r="998" spans="2:12" ht="15" x14ac:dyDescent="0.25">
      <c r="B998" s="14"/>
      <c r="D998" s="61"/>
      <c r="E998" s="15"/>
      <c r="F998" s="15"/>
      <c r="G998" s="14"/>
      <c r="H998" s="14"/>
      <c r="I998" s="14"/>
      <c r="J998" s="14"/>
      <c r="K998" s="14"/>
      <c r="L998" s="14"/>
    </row>
    <row r="999" spans="2:12" ht="15" x14ac:dyDescent="0.25">
      <c r="B999" s="14"/>
      <c r="D999" s="61"/>
      <c r="E999" s="15"/>
      <c r="F999" s="15"/>
      <c r="G999" s="14"/>
      <c r="H999" s="14"/>
      <c r="I999" s="14"/>
      <c r="J999" s="14"/>
      <c r="K999" s="14"/>
      <c r="L999" s="14"/>
    </row>
    <row r="1000" spans="2:12" ht="15" x14ac:dyDescent="0.25">
      <c r="B1000" s="14"/>
      <c r="D1000" s="61"/>
      <c r="E1000" s="15"/>
      <c r="F1000" s="15"/>
      <c r="G1000" s="14"/>
      <c r="H1000" s="14"/>
      <c r="I1000" s="14"/>
      <c r="J1000" s="14"/>
      <c r="K1000" s="14"/>
      <c r="L1000" s="14"/>
    </row>
    <row r="1001" spans="2:12" ht="15" x14ac:dyDescent="0.25">
      <c r="B1001" s="14"/>
      <c r="D1001" s="61"/>
      <c r="E1001" s="15"/>
      <c r="F1001" s="15"/>
      <c r="G1001" s="14"/>
      <c r="H1001" s="14"/>
      <c r="I1001" s="14"/>
      <c r="J1001" s="14"/>
      <c r="K1001" s="14"/>
      <c r="L1001" s="14"/>
    </row>
    <row r="1002" spans="2:12" ht="15" x14ac:dyDescent="0.25">
      <c r="B1002" s="14"/>
      <c r="D1002" s="61"/>
      <c r="E1002" s="15"/>
      <c r="F1002" s="15"/>
      <c r="G1002" s="14"/>
      <c r="H1002" s="14"/>
      <c r="I1002" s="14"/>
      <c r="J1002" s="14"/>
      <c r="K1002" s="14"/>
      <c r="L1002" s="14"/>
    </row>
    <row r="1003" spans="2:12" ht="15" x14ac:dyDescent="0.25">
      <c r="B1003" s="14"/>
      <c r="D1003" s="61"/>
      <c r="E1003" s="15"/>
      <c r="F1003" s="15"/>
      <c r="G1003" s="14"/>
      <c r="H1003" s="14"/>
      <c r="I1003" s="14"/>
      <c r="J1003" s="14"/>
      <c r="K1003" s="14"/>
      <c r="L1003" s="14"/>
    </row>
    <row r="1004" spans="2:12" ht="15" x14ac:dyDescent="0.25">
      <c r="B1004" s="14"/>
      <c r="D1004" s="61"/>
      <c r="E1004" s="15"/>
      <c r="F1004" s="15"/>
      <c r="G1004" s="14"/>
      <c r="H1004" s="14"/>
      <c r="I1004" s="14"/>
      <c r="J1004" s="14"/>
      <c r="K1004" s="14"/>
      <c r="L1004" s="14"/>
    </row>
    <row r="1005" spans="2:12" ht="15" x14ac:dyDescent="0.25">
      <c r="B1005" s="14"/>
      <c r="D1005" s="61"/>
      <c r="E1005" s="15"/>
      <c r="F1005" s="15"/>
      <c r="G1005" s="14"/>
      <c r="H1005" s="14"/>
      <c r="I1005" s="14"/>
      <c r="J1005" s="14"/>
      <c r="K1005" s="14"/>
      <c r="L1005" s="14"/>
    </row>
    <row r="1006" spans="2:12" ht="15" x14ac:dyDescent="0.25">
      <c r="B1006" s="14"/>
      <c r="D1006" s="61"/>
      <c r="E1006" s="15"/>
      <c r="F1006" s="15"/>
      <c r="G1006" s="14"/>
      <c r="H1006" s="14"/>
      <c r="I1006" s="14"/>
      <c r="J1006" s="14"/>
      <c r="K1006" s="14"/>
      <c r="L1006" s="14"/>
    </row>
    <row r="1007" spans="2:12" ht="15" x14ac:dyDescent="0.25">
      <c r="B1007" s="14"/>
      <c r="D1007" s="61"/>
      <c r="E1007" s="15"/>
      <c r="F1007" s="15"/>
      <c r="G1007" s="14"/>
      <c r="H1007" s="14"/>
      <c r="I1007" s="14"/>
      <c r="J1007" s="14"/>
      <c r="K1007" s="14"/>
      <c r="L1007" s="14"/>
    </row>
    <row r="1008" spans="2:12" ht="15" x14ac:dyDescent="0.25">
      <c r="B1008" s="14"/>
      <c r="D1008" s="61"/>
      <c r="E1008" s="15"/>
      <c r="F1008" s="15"/>
      <c r="G1008" s="14"/>
      <c r="H1008" s="14"/>
      <c r="I1008" s="14"/>
      <c r="J1008" s="14"/>
      <c r="K1008" s="14"/>
      <c r="L1008" s="14"/>
    </row>
    <row r="1009" spans="2:12" ht="15" x14ac:dyDescent="0.25">
      <c r="B1009" s="14"/>
      <c r="D1009" s="61"/>
      <c r="E1009" s="15"/>
      <c r="F1009" s="15"/>
      <c r="G1009" s="14"/>
      <c r="H1009" s="14"/>
      <c r="I1009" s="14"/>
      <c r="J1009" s="14"/>
      <c r="K1009" s="14"/>
      <c r="L1009" s="14"/>
    </row>
    <row r="1010" spans="2:12" ht="15" x14ac:dyDescent="0.25">
      <c r="B1010" s="14"/>
      <c r="D1010" s="61"/>
      <c r="E1010" s="15"/>
      <c r="F1010" s="15"/>
      <c r="G1010" s="14"/>
      <c r="H1010" s="14"/>
      <c r="I1010" s="14"/>
      <c r="J1010" s="14"/>
      <c r="K1010" s="14"/>
      <c r="L1010" s="14"/>
    </row>
    <row r="1011" spans="2:12" ht="15" x14ac:dyDescent="0.25">
      <c r="B1011" s="14"/>
      <c r="D1011" s="61"/>
      <c r="E1011" s="15"/>
      <c r="F1011" s="15"/>
      <c r="G1011" s="14"/>
      <c r="H1011" s="14"/>
      <c r="I1011" s="14"/>
      <c r="J1011" s="14"/>
      <c r="K1011" s="14"/>
      <c r="L1011" s="14"/>
    </row>
    <row r="1012" spans="2:12" ht="15" x14ac:dyDescent="0.25">
      <c r="B1012" s="14"/>
      <c r="D1012" s="61"/>
      <c r="E1012" s="15"/>
      <c r="F1012" s="15"/>
      <c r="G1012" s="14"/>
      <c r="H1012" s="14"/>
      <c r="I1012" s="14"/>
      <c r="J1012" s="14"/>
      <c r="K1012" s="14"/>
      <c r="L1012" s="14"/>
    </row>
    <row r="1013" spans="2:12" ht="15" x14ac:dyDescent="0.25">
      <c r="B1013" s="14"/>
      <c r="D1013" s="61"/>
      <c r="E1013" s="15"/>
      <c r="F1013" s="15"/>
      <c r="G1013" s="14"/>
      <c r="H1013" s="14"/>
      <c r="I1013" s="14"/>
      <c r="J1013" s="14"/>
      <c r="K1013" s="14"/>
      <c r="L1013" s="14"/>
    </row>
    <row r="1014" spans="2:12" ht="15" x14ac:dyDescent="0.25">
      <c r="B1014" s="14"/>
      <c r="D1014" s="61"/>
      <c r="E1014" s="15"/>
      <c r="F1014" s="15"/>
      <c r="G1014" s="14"/>
      <c r="H1014" s="14"/>
      <c r="I1014" s="14"/>
      <c r="J1014" s="14"/>
      <c r="K1014" s="14"/>
      <c r="L1014" s="14"/>
    </row>
    <row r="1015" spans="2:12" ht="15" x14ac:dyDescent="0.25">
      <c r="B1015" s="14"/>
      <c r="D1015" s="61"/>
      <c r="E1015" s="15"/>
      <c r="F1015" s="15"/>
      <c r="G1015" s="14"/>
      <c r="H1015" s="14"/>
      <c r="I1015" s="14"/>
      <c r="J1015" s="14"/>
      <c r="K1015" s="14"/>
      <c r="L1015" s="14"/>
    </row>
    <row r="1016" spans="2:12" ht="15" x14ac:dyDescent="0.25">
      <c r="B1016" s="14"/>
      <c r="D1016" s="61"/>
      <c r="E1016" s="15"/>
      <c r="F1016" s="15"/>
      <c r="G1016" s="14"/>
      <c r="H1016" s="14"/>
      <c r="I1016" s="14"/>
      <c r="J1016" s="14"/>
      <c r="K1016" s="14"/>
      <c r="L1016" s="14"/>
    </row>
    <row r="1017" spans="2:12" ht="15" x14ac:dyDescent="0.25">
      <c r="B1017" s="14"/>
      <c r="D1017" s="61"/>
      <c r="E1017" s="15"/>
      <c r="F1017" s="15"/>
      <c r="G1017" s="14"/>
      <c r="H1017" s="14"/>
      <c r="I1017" s="14"/>
      <c r="J1017" s="14"/>
      <c r="K1017" s="14"/>
      <c r="L1017" s="14"/>
    </row>
    <row r="1018" spans="2:12" ht="15" x14ac:dyDescent="0.25">
      <c r="B1018" s="14"/>
      <c r="D1018" s="61"/>
      <c r="E1018" s="15"/>
      <c r="F1018" s="15"/>
      <c r="G1018" s="14"/>
      <c r="H1018" s="14"/>
      <c r="I1018" s="14"/>
      <c r="J1018" s="14"/>
      <c r="K1018" s="14"/>
      <c r="L1018" s="14"/>
    </row>
    <row r="1019" spans="2:12" ht="15" x14ac:dyDescent="0.25">
      <c r="B1019" s="14"/>
      <c r="D1019" s="61"/>
      <c r="E1019" s="15"/>
      <c r="F1019" s="15"/>
      <c r="G1019" s="14"/>
      <c r="H1019" s="14"/>
      <c r="I1019" s="14"/>
      <c r="J1019" s="14"/>
      <c r="K1019" s="14"/>
      <c r="L1019" s="14"/>
    </row>
    <row r="1020" spans="2:12" ht="15" x14ac:dyDescent="0.25">
      <c r="B1020" s="14"/>
      <c r="D1020" s="61"/>
      <c r="E1020" s="15"/>
      <c r="F1020" s="15"/>
      <c r="G1020" s="14"/>
      <c r="H1020" s="14"/>
      <c r="I1020" s="14"/>
      <c r="J1020" s="14"/>
      <c r="K1020" s="14"/>
      <c r="L1020" s="14"/>
    </row>
    <row r="1021" spans="2:12" ht="15" x14ac:dyDescent="0.25">
      <c r="B1021" s="14"/>
      <c r="D1021" s="61"/>
      <c r="E1021" s="15"/>
      <c r="F1021" s="15"/>
      <c r="G1021" s="14"/>
      <c r="H1021" s="14"/>
      <c r="I1021" s="14"/>
      <c r="J1021" s="14"/>
      <c r="K1021" s="14"/>
      <c r="L1021" s="14"/>
    </row>
    <row r="1022" spans="2:12" ht="15" x14ac:dyDescent="0.25">
      <c r="B1022" s="14"/>
      <c r="D1022" s="61"/>
      <c r="E1022" s="15"/>
      <c r="F1022" s="15"/>
      <c r="G1022" s="14"/>
      <c r="H1022" s="14"/>
      <c r="I1022" s="14"/>
      <c r="J1022" s="14"/>
      <c r="K1022" s="14"/>
      <c r="L1022" s="14"/>
    </row>
    <row r="1023" spans="2:12" ht="15" x14ac:dyDescent="0.25">
      <c r="B1023" s="14"/>
      <c r="D1023" s="61"/>
      <c r="E1023" s="15"/>
      <c r="F1023" s="15"/>
      <c r="G1023" s="14"/>
      <c r="H1023" s="14"/>
      <c r="I1023" s="14"/>
      <c r="J1023" s="14"/>
      <c r="K1023" s="14"/>
      <c r="L1023" s="14"/>
    </row>
    <row r="1024" spans="2:12" ht="15" x14ac:dyDescent="0.25">
      <c r="B1024" s="14"/>
      <c r="D1024" s="61"/>
      <c r="E1024" s="15"/>
      <c r="F1024" s="15"/>
      <c r="G1024" s="14"/>
      <c r="H1024" s="14"/>
      <c r="I1024" s="14"/>
      <c r="J1024" s="14"/>
      <c r="K1024" s="14"/>
      <c r="L1024" s="14"/>
    </row>
    <row r="1025" spans="2:12" ht="15" x14ac:dyDescent="0.25">
      <c r="B1025" s="14"/>
      <c r="D1025" s="61"/>
      <c r="E1025" s="15"/>
      <c r="F1025" s="15"/>
      <c r="G1025" s="14"/>
      <c r="H1025" s="14"/>
      <c r="I1025" s="14"/>
      <c r="J1025" s="14"/>
      <c r="K1025" s="14"/>
      <c r="L1025" s="14"/>
    </row>
    <row r="1026" spans="2:12" ht="15" x14ac:dyDescent="0.25">
      <c r="B1026" s="14"/>
      <c r="D1026" s="61"/>
      <c r="E1026" s="15"/>
      <c r="F1026" s="15"/>
      <c r="G1026" s="14"/>
      <c r="H1026" s="14"/>
      <c r="I1026" s="14"/>
      <c r="J1026" s="14"/>
      <c r="K1026" s="14"/>
      <c r="L1026" s="14"/>
    </row>
    <row r="1027" spans="2:12" ht="15" x14ac:dyDescent="0.25">
      <c r="B1027" s="14"/>
      <c r="D1027" s="61"/>
      <c r="E1027" s="15"/>
      <c r="F1027" s="15"/>
      <c r="G1027" s="14"/>
      <c r="H1027" s="14"/>
      <c r="I1027" s="14"/>
      <c r="J1027" s="14"/>
      <c r="K1027" s="14"/>
      <c r="L1027" s="14"/>
    </row>
    <row r="1028" spans="2:12" ht="15" x14ac:dyDescent="0.25">
      <c r="B1028" s="14"/>
      <c r="D1028" s="61"/>
      <c r="E1028" s="15"/>
      <c r="F1028" s="15"/>
      <c r="G1028" s="14"/>
      <c r="H1028" s="14"/>
      <c r="I1028" s="14"/>
      <c r="J1028" s="14"/>
      <c r="K1028" s="14"/>
      <c r="L1028" s="14"/>
    </row>
    <row r="1029" spans="2:12" ht="15" x14ac:dyDescent="0.25">
      <c r="B1029" s="14"/>
      <c r="D1029" s="61"/>
      <c r="E1029" s="15"/>
      <c r="F1029" s="15"/>
      <c r="G1029" s="14"/>
      <c r="H1029" s="14"/>
      <c r="I1029" s="14"/>
      <c r="J1029" s="14"/>
      <c r="K1029" s="14"/>
      <c r="L1029" s="14"/>
    </row>
    <row r="1030" spans="2:12" ht="15" x14ac:dyDescent="0.25">
      <c r="B1030" s="14"/>
      <c r="D1030" s="61"/>
      <c r="E1030" s="15"/>
      <c r="F1030" s="15"/>
      <c r="G1030" s="14"/>
      <c r="H1030" s="14"/>
      <c r="I1030" s="14"/>
      <c r="J1030" s="14"/>
      <c r="K1030" s="14"/>
      <c r="L1030" s="14"/>
    </row>
    <row r="1031" spans="2:12" ht="15" x14ac:dyDescent="0.25">
      <c r="B1031" s="14"/>
      <c r="D1031" s="61"/>
      <c r="E1031" s="15"/>
      <c r="F1031" s="15"/>
      <c r="G1031" s="14"/>
      <c r="H1031" s="14"/>
      <c r="I1031" s="14"/>
      <c r="J1031" s="14"/>
      <c r="K1031" s="14"/>
      <c r="L1031" s="14"/>
    </row>
    <row r="1032" spans="2:12" ht="15" x14ac:dyDescent="0.25">
      <c r="B1032" s="14"/>
      <c r="D1032" s="61"/>
      <c r="E1032" s="15"/>
      <c r="F1032" s="15"/>
      <c r="G1032" s="14"/>
      <c r="H1032" s="14"/>
      <c r="I1032" s="14"/>
      <c r="J1032" s="14"/>
      <c r="K1032" s="14"/>
      <c r="L1032" s="14"/>
    </row>
    <row r="1033" spans="2:12" ht="15" x14ac:dyDescent="0.25">
      <c r="B1033" s="14"/>
      <c r="D1033" s="61"/>
      <c r="E1033" s="15"/>
      <c r="F1033" s="15"/>
      <c r="G1033" s="14"/>
      <c r="H1033" s="14"/>
      <c r="I1033" s="14"/>
      <c r="J1033" s="14"/>
      <c r="K1033" s="14"/>
      <c r="L1033" s="14"/>
    </row>
    <row r="1034" spans="2:12" ht="15" x14ac:dyDescent="0.25">
      <c r="B1034" s="14"/>
      <c r="D1034" s="61"/>
      <c r="E1034" s="15"/>
      <c r="F1034" s="15"/>
      <c r="G1034" s="14"/>
      <c r="H1034" s="14"/>
      <c r="I1034" s="14"/>
      <c r="J1034" s="14"/>
      <c r="K1034" s="14"/>
      <c r="L1034" s="14"/>
    </row>
    <row r="1035" spans="2:12" ht="15" x14ac:dyDescent="0.25">
      <c r="B1035" s="14"/>
      <c r="D1035" s="61"/>
      <c r="E1035" s="15"/>
      <c r="F1035" s="15"/>
      <c r="G1035" s="14"/>
      <c r="H1035" s="14"/>
      <c r="I1035" s="14"/>
      <c r="J1035" s="14"/>
      <c r="K1035" s="14"/>
      <c r="L1035" s="14"/>
    </row>
    <row r="1036" spans="2:12" ht="15" x14ac:dyDescent="0.25">
      <c r="B1036" s="14"/>
      <c r="D1036" s="61"/>
      <c r="E1036" s="15"/>
      <c r="F1036" s="15"/>
      <c r="G1036" s="14"/>
      <c r="H1036" s="14"/>
      <c r="I1036" s="14"/>
      <c r="J1036" s="14"/>
      <c r="K1036" s="14"/>
      <c r="L1036" s="14"/>
    </row>
    <row r="1037" spans="2:12" ht="15" x14ac:dyDescent="0.25">
      <c r="B1037" s="14"/>
      <c r="D1037" s="61"/>
      <c r="E1037" s="15"/>
      <c r="F1037" s="15"/>
      <c r="G1037" s="14"/>
      <c r="H1037" s="14"/>
      <c r="I1037" s="14"/>
      <c r="J1037" s="14"/>
      <c r="K1037" s="14"/>
      <c r="L1037" s="14"/>
    </row>
    <row r="1038" spans="2:12" ht="15" x14ac:dyDescent="0.25">
      <c r="B1038" s="14"/>
      <c r="D1038" s="61"/>
      <c r="E1038" s="15"/>
      <c r="F1038" s="15"/>
      <c r="G1038" s="14"/>
      <c r="H1038" s="14"/>
      <c r="I1038" s="14"/>
      <c r="J1038" s="14"/>
      <c r="K1038" s="14"/>
      <c r="L1038" s="14"/>
    </row>
    <row r="1039" spans="2:12" ht="15" x14ac:dyDescent="0.25">
      <c r="B1039" s="14"/>
      <c r="D1039" s="61"/>
      <c r="E1039" s="15"/>
      <c r="F1039" s="15"/>
      <c r="G1039" s="14"/>
      <c r="H1039" s="14"/>
      <c r="I1039" s="14"/>
      <c r="J1039" s="14"/>
      <c r="K1039" s="14"/>
      <c r="L1039" s="14"/>
    </row>
    <row r="1040" spans="2:12" ht="15" x14ac:dyDescent="0.25">
      <c r="B1040" s="14"/>
      <c r="D1040" s="61"/>
      <c r="E1040" s="15"/>
      <c r="F1040" s="15"/>
      <c r="G1040" s="14"/>
      <c r="H1040" s="14"/>
      <c r="I1040" s="14"/>
      <c r="J1040" s="14"/>
      <c r="K1040" s="14"/>
      <c r="L1040" s="14"/>
    </row>
    <row r="1041" spans="2:12" ht="15" x14ac:dyDescent="0.25">
      <c r="B1041" s="14"/>
      <c r="D1041" s="61"/>
      <c r="E1041" s="15"/>
      <c r="F1041" s="15"/>
      <c r="G1041" s="14"/>
      <c r="H1041" s="14"/>
      <c r="I1041" s="14"/>
      <c r="J1041" s="14"/>
      <c r="K1041" s="14"/>
      <c r="L1041" s="14"/>
    </row>
    <row r="1042" spans="2:12" ht="15" x14ac:dyDescent="0.25">
      <c r="B1042" s="14"/>
      <c r="D1042" s="61"/>
      <c r="E1042" s="15"/>
      <c r="F1042" s="15"/>
      <c r="G1042" s="14"/>
      <c r="H1042" s="14"/>
      <c r="I1042" s="14"/>
      <c r="J1042" s="14"/>
      <c r="K1042" s="14"/>
      <c r="L1042" s="14"/>
    </row>
    <row r="1043" spans="2:12" ht="15" x14ac:dyDescent="0.25">
      <c r="B1043" s="14"/>
      <c r="D1043" s="61"/>
      <c r="E1043" s="15"/>
      <c r="F1043" s="15"/>
      <c r="G1043" s="14"/>
      <c r="H1043" s="14"/>
      <c r="I1043" s="14"/>
      <c r="J1043" s="14"/>
      <c r="K1043" s="14"/>
      <c r="L1043" s="14"/>
    </row>
    <row r="1044" spans="2:12" ht="15" x14ac:dyDescent="0.25">
      <c r="B1044" s="14"/>
      <c r="D1044" s="61"/>
      <c r="E1044" s="15"/>
      <c r="F1044" s="15"/>
      <c r="G1044" s="14"/>
      <c r="H1044" s="14"/>
      <c r="I1044" s="14"/>
      <c r="J1044" s="14"/>
      <c r="K1044" s="14"/>
      <c r="L1044" s="14"/>
    </row>
    <row r="1045" spans="2:12" ht="15" x14ac:dyDescent="0.25">
      <c r="B1045" s="14"/>
      <c r="D1045" s="61"/>
      <c r="E1045" s="15"/>
      <c r="F1045" s="15"/>
      <c r="G1045" s="14"/>
      <c r="H1045" s="14"/>
      <c r="I1045" s="14"/>
      <c r="J1045" s="14"/>
      <c r="K1045" s="14"/>
      <c r="L1045" s="14"/>
    </row>
    <row r="1046" spans="2:12" ht="15" x14ac:dyDescent="0.25">
      <c r="B1046" s="14"/>
      <c r="D1046" s="61"/>
      <c r="E1046" s="15"/>
      <c r="F1046" s="15"/>
      <c r="G1046" s="14"/>
      <c r="H1046" s="14"/>
      <c r="I1046" s="14"/>
      <c r="J1046" s="14"/>
      <c r="K1046" s="14"/>
      <c r="L1046" s="14"/>
    </row>
    <row r="1047" spans="2:12" ht="15" x14ac:dyDescent="0.25">
      <c r="B1047" s="14"/>
      <c r="D1047" s="61"/>
      <c r="E1047" s="15"/>
      <c r="F1047" s="15"/>
      <c r="G1047" s="14"/>
      <c r="H1047" s="14"/>
      <c r="I1047" s="14"/>
      <c r="J1047" s="14"/>
      <c r="K1047" s="14"/>
      <c r="L1047" s="14"/>
    </row>
    <row r="1048" spans="2:12" ht="15" x14ac:dyDescent="0.25">
      <c r="B1048" s="14"/>
      <c r="D1048" s="61"/>
      <c r="E1048" s="15"/>
      <c r="F1048" s="15"/>
      <c r="G1048" s="14"/>
      <c r="H1048" s="14"/>
      <c r="I1048" s="14"/>
      <c r="J1048" s="14"/>
      <c r="K1048" s="14"/>
      <c r="L1048" s="14"/>
    </row>
    <row r="1049" spans="2:12" ht="15" x14ac:dyDescent="0.25">
      <c r="B1049" s="14"/>
      <c r="D1049" s="61"/>
      <c r="E1049" s="15"/>
      <c r="F1049" s="15"/>
      <c r="G1049" s="14"/>
      <c r="H1049" s="14"/>
      <c r="I1049" s="14"/>
      <c r="J1049" s="14"/>
      <c r="K1049" s="14"/>
      <c r="L1049" s="14"/>
    </row>
    <row r="1050" spans="2:12" ht="15" x14ac:dyDescent="0.25">
      <c r="B1050" s="14"/>
      <c r="D1050" s="61"/>
      <c r="E1050" s="15"/>
      <c r="F1050" s="15"/>
      <c r="G1050" s="14"/>
      <c r="H1050" s="14"/>
      <c r="I1050" s="14"/>
      <c r="J1050" s="14"/>
      <c r="K1050" s="14"/>
      <c r="L1050" s="14"/>
    </row>
    <row r="1051" spans="2:12" ht="15" x14ac:dyDescent="0.25">
      <c r="B1051" s="14"/>
      <c r="D1051" s="61"/>
      <c r="E1051" s="15"/>
      <c r="F1051" s="15"/>
      <c r="G1051" s="14"/>
      <c r="H1051" s="14"/>
      <c r="I1051" s="14"/>
      <c r="J1051" s="14"/>
      <c r="K1051" s="14"/>
      <c r="L1051" s="14"/>
    </row>
    <row r="1052" spans="2:12" ht="15" x14ac:dyDescent="0.25">
      <c r="B1052" s="14"/>
      <c r="D1052" s="61"/>
      <c r="E1052" s="15"/>
      <c r="F1052" s="15"/>
      <c r="G1052" s="14"/>
      <c r="H1052" s="14"/>
      <c r="I1052" s="14"/>
      <c r="J1052" s="14"/>
      <c r="K1052" s="14"/>
      <c r="L1052" s="14"/>
    </row>
    <row r="1053" spans="2:12" ht="15" x14ac:dyDescent="0.25">
      <c r="B1053" s="14"/>
      <c r="D1053" s="61"/>
      <c r="E1053" s="15"/>
      <c r="F1053" s="15"/>
      <c r="G1053" s="14"/>
      <c r="H1053" s="14"/>
      <c r="I1053" s="14"/>
      <c r="J1053" s="14"/>
      <c r="K1053" s="14"/>
      <c r="L1053" s="14"/>
    </row>
    <row r="1054" spans="2:12" ht="15" x14ac:dyDescent="0.25">
      <c r="B1054" s="14"/>
      <c r="D1054" s="61"/>
      <c r="E1054" s="15"/>
      <c r="F1054" s="15"/>
      <c r="G1054" s="14"/>
      <c r="H1054" s="14"/>
      <c r="I1054" s="14"/>
      <c r="J1054" s="14"/>
      <c r="K1054" s="14"/>
      <c r="L1054" s="14"/>
    </row>
    <row r="1055" spans="2:12" ht="15" x14ac:dyDescent="0.25">
      <c r="B1055" s="14"/>
      <c r="D1055" s="61"/>
      <c r="E1055" s="15"/>
      <c r="F1055" s="15"/>
      <c r="G1055" s="14"/>
      <c r="H1055" s="14"/>
      <c r="I1055" s="14"/>
      <c r="J1055" s="14"/>
      <c r="K1055" s="14"/>
      <c r="L1055" s="14"/>
    </row>
    <row r="1056" spans="2:12" ht="15" x14ac:dyDescent="0.25">
      <c r="B1056" s="14"/>
      <c r="D1056" s="61"/>
      <c r="E1056" s="15"/>
      <c r="F1056" s="15"/>
      <c r="G1056" s="14"/>
      <c r="H1056" s="14"/>
      <c r="I1056" s="14"/>
      <c r="J1056" s="14"/>
      <c r="K1056" s="14"/>
      <c r="L1056" s="14"/>
    </row>
    <row r="1057" spans="2:12" ht="15" x14ac:dyDescent="0.25">
      <c r="B1057" s="14"/>
      <c r="D1057" s="61"/>
      <c r="E1057" s="15"/>
      <c r="F1057" s="15"/>
      <c r="G1057" s="14"/>
      <c r="H1057" s="14"/>
      <c r="I1057" s="14"/>
      <c r="J1057" s="14"/>
      <c r="K1057" s="14"/>
      <c r="L1057" s="14"/>
    </row>
    <row r="1058" spans="2:12" ht="15" x14ac:dyDescent="0.25">
      <c r="B1058" s="14"/>
      <c r="D1058" s="61"/>
      <c r="E1058" s="15"/>
      <c r="F1058" s="15"/>
      <c r="G1058" s="14"/>
      <c r="H1058" s="14"/>
      <c r="I1058" s="14"/>
      <c r="J1058" s="14"/>
      <c r="K1058" s="14"/>
      <c r="L1058" s="14"/>
    </row>
    <row r="1059" spans="2:12" ht="15" x14ac:dyDescent="0.25">
      <c r="B1059" s="14"/>
      <c r="D1059" s="61"/>
      <c r="E1059" s="15"/>
      <c r="F1059" s="15"/>
      <c r="G1059" s="14"/>
      <c r="H1059" s="14"/>
      <c r="I1059" s="14"/>
      <c r="J1059" s="14"/>
      <c r="K1059" s="14"/>
      <c r="L1059" s="14"/>
    </row>
    <row r="1060" spans="2:12" ht="15" x14ac:dyDescent="0.25">
      <c r="B1060" s="14"/>
      <c r="D1060" s="61"/>
      <c r="E1060" s="15"/>
      <c r="F1060" s="15"/>
      <c r="G1060" s="14"/>
      <c r="H1060" s="14"/>
      <c r="I1060" s="14"/>
      <c r="J1060" s="14"/>
      <c r="K1060" s="14"/>
      <c r="L1060" s="14"/>
    </row>
    <row r="1061" spans="2:12" ht="15" x14ac:dyDescent="0.25">
      <c r="B1061" s="14"/>
      <c r="D1061" s="61"/>
      <c r="E1061" s="15"/>
      <c r="F1061" s="15"/>
      <c r="G1061" s="14"/>
      <c r="H1061" s="14"/>
      <c r="I1061" s="14"/>
      <c r="J1061" s="14"/>
      <c r="K1061" s="14"/>
      <c r="L1061" s="14"/>
    </row>
    <row r="1062" spans="2:12" ht="15" x14ac:dyDescent="0.25">
      <c r="B1062" s="14"/>
      <c r="D1062" s="61"/>
      <c r="E1062" s="15"/>
      <c r="F1062" s="15"/>
      <c r="G1062" s="14"/>
      <c r="H1062" s="14"/>
      <c r="I1062" s="14"/>
      <c r="J1062" s="14"/>
      <c r="K1062" s="14"/>
      <c r="L1062" s="14"/>
    </row>
    <row r="1063" spans="2:12" ht="15" x14ac:dyDescent="0.25">
      <c r="B1063" s="14"/>
      <c r="D1063" s="61"/>
      <c r="E1063" s="15"/>
      <c r="F1063" s="15"/>
      <c r="G1063" s="14"/>
      <c r="H1063" s="14"/>
      <c r="I1063" s="14"/>
      <c r="J1063" s="14"/>
      <c r="K1063" s="14"/>
      <c r="L1063" s="14"/>
    </row>
    <row r="1064" spans="2:12" ht="15" x14ac:dyDescent="0.25">
      <c r="B1064" s="14"/>
      <c r="D1064" s="61"/>
      <c r="E1064" s="15"/>
      <c r="F1064" s="15"/>
      <c r="G1064" s="14"/>
      <c r="H1064" s="14"/>
      <c r="I1064" s="14"/>
      <c r="J1064" s="14"/>
      <c r="K1064" s="14"/>
      <c r="L1064" s="14"/>
    </row>
    <row r="1065" spans="2:12" ht="15" x14ac:dyDescent="0.25">
      <c r="B1065" s="14"/>
      <c r="D1065" s="61"/>
      <c r="E1065" s="15"/>
      <c r="F1065" s="15"/>
      <c r="G1065" s="14"/>
      <c r="H1065" s="14"/>
      <c r="I1065" s="14"/>
      <c r="J1065" s="14"/>
      <c r="K1065" s="14"/>
      <c r="L1065" s="14"/>
    </row>
    <row r="1066" spans="2:12" ht="15" x14ac:dyDescent="0.25">
      <c r="B1066" s="14"/>
      <c r="D1066" s="61"/>
      <c r="E1066" s="15"/>
      <c r="F1066" s="15"/>
      <c r="G1066" s="14"/>
      <c r="H1066" s="14"/>
      <c r="I1066" s="14"/>
      <c r="J1066" s="14"/>
      <c r="K1066" s="14"/>
      <c r="L1066" s="14"/>
    </row>
    <row r="1067" spans="2:12" ht="15" x14ac:dyDescent="0.25">
      <c r="B1067" s="14"/>
      <c r="D1067" s="61"/>
      <c r="E1067" s="15"/>
      <c r="F1067" s="15"/>
      <c r="G1067" s="14"/>
      <c r="H1067" s="14"/>
      <c r="I1067" s="14"/>
      <c r="J1067" s="14"/>
      <c r="K1067" s="14"/>
      <c r="L1067" s="14"/>
    </row>
    <row r="1068" spans="2:12" ht="15" x14ac:dyDescent="0.25">
      <c r="B1068" s="14"/>
      <c r="D1068" s="61"/>
      <c r="E1068" s="15"/>
      <c r="F1068" s="15"/>
      <c r="G1068" s="14"/>
      <c r="H1068" s="14"/>
      <c r="I1068" s="14"/>
      <c r="J1068" s="14"/>
      <c r="K1068" s="14"/>
      <c r="L1068" s="14"/>
    </row>
    <row r="1069" spans="2:12" ht="15" x14ac:dyDescent="0.25">
      <c r="B1069" s="14"/>
      <c r="D1069" s="61"/>
      <c r="E1069" s="15"/>
      <c r="F1069" s="15"/>
      <c r="G1069" s="14"/>
      <c r="H1069" s="14"/>
      <c r="I1069" s="14"/>
      <c r="J1069" s="14"/>
      <c r="K1069" s="14"/>
      <c r="L1069" s="14"/>
    </row>
    <row r="1070" spans="2:12" ht="15" x14ac:dyDescent="0.25">
      <c r="B1070" s="14"/>
      <c r="D1070" s="61"/>
      <c r="E1070" s="15"/>
      <c r="F1070" s="15"/>
      <c r="G1070" s="14"/>
      <c r="H1070" s="14"/>
      <c r="I1070" s="14"/>
      <c r="J1070" s="14"/>
      <c r="K1070" s="14"/>
      <c r="L1070" s="14"/>
    </row>
    <row r="1071" spans="2:12" ht="15" x14ac:dyDescent="0.25">
      <c r="B1071" s="14"/>
      <c r="D1071" s="61"/>
      <c r="E1071" s="15"/>
      <c r="F1071" s="15"/>
      <c r="G1071" s="14"/>
      <c r="H1071" s="14"/>
      <c r="I1071" s="14"/>
      <c r="J1071" s="14"/>
      <c r="K1071" s="14"/>
      <c r="L1071" s="14"/>
    </row>
    <row r="1072" spans="2:12" ht="15" x14ac:dyDescent="0.25">
      <c r="B1072" s="14"/>
      <c r="D1072" s="61"/>
      <c r="E1072" s="15"/>
      <c r="F1072" s="15"/>
      <c r="G1072" s="14"/>
      <c r="H1072" s="14"/>
      <c r="I1072" s="14"/>
      <c r="J1072" s="14"/>
      <c r="K1072" s="14"/>
      <c r="L1072" s="14"/>
    </row>
    <row r="1073" spans="2:12" ht="15" x14ac:dyDescent="0.25">
      <c r="B1073" s="14"/>
      <c r="D1073" s="61"/>
      <c r="E1073" s="15"/>
      <c r="F1073" s="15"/>
      <c r="G1073" s="14"/>
      <c r="H1073" s="14"/>
      <c r="I1073" s="14"/>
      <c r="J1073" s="14"/>
      <c r="K1073" s="14"/>
      <c r="L1073" s="14"/>
    </row>
    <row r="1074" spans="2:12" ht="15" x14ac:dyDescent="0.25">
      <c r="B1074" s="14"/>
      <c r="D1074" s="61"/>
      <c r="E1074" s="15"/>
      <c r="F1074" s="15"/>
      <c r="G1074" s="14"/>
      <c r="H1074" s="14"/>
      <c r="I1074" s="14"/>
      <c r="J1074" s="14"/>
      <c r="K1074" s="14"/>
      <c r="L1074" s="14"/>
    </row>
    <row r="1075" spans="2:12" ht="15" x14ac:dyDescent="0.25">
      <c r="B1075" s="14"/>
      <c r="D1075" s="61"/>
      <c r="E1075" s="15"/>
      <c r="F1075" s="15"/>
      <c r="G1075" s="14"/>
      <c r="H1075" s="14"/>
      <c r="I1075" s="14"/>
      <c r="J1075" s="14"/>
      <c r="K1075" s="14"/>
      <c r="L1075" s="14"/>
    </row>
    <row r="1076" spans="2:12" ht="15" x14ac:dyDescent="0.25">
      <c r="B1076" s="14"/>
      <c r="D1076" s="61"/>
      <c r="E1076" s="15"/>
      <c r="F1076" s="15"/>
      <c r="G1076" s="14"/>
      <c r="H1076" s="14"/>
      <c r="I1076" s="14"/>
      <c r="J1076" s="14"/>
      <c r="K1076" s="14"/>
      <c r="L1076" s="14"/>
    </row>
    <row r="1077" spans="2:12" ht="15" x14ac:dyDescent="0.25">
      <c r="B1077" s="14"/>
      <c r="D1077" s="61"/>
      <c r="E1077" s="15"/>
      <c r="F1077" s="15"/>
      <c r="G1077" s="14"/>
      <c r="H1077" s="14"/>
      <c r="I1077" s="14"/>
      <c r="J1077" s="14"/>
      <c r="K1077" s="14"/>
      <c r="L1077" s="14"/>
    </row>
    <row r="1078" spans="2:12" ht="15" x14ac:dyDescent="0.25">
      <c r="B1078" s="14"/>
      <c r="D1078" s="61"/>
      <c r="E1078" s="15"/>
      <c r="F1078" s="15"/>
      <c r="G1078" s="14"/>
      <c r="H1078" s="14"/>
      <c r="I1078" s="14"/>
      <c r="J1078" s="14"/>
      <c r="K1078" s="14"/>
      <c r="L1078" s="14"/>
    </row>
    <row r="1079" spans="2:12" ht="15" x14ac:dyDescent="0.25">
      <c r="B1079" s="14"/>
      <c r="D1079" s="61"/>
      <c r="E1079" s="15"/>
      <c r="F1079" s="15"/>
      <c r="G1079" s="14"/>
      <c r="H1079" s="14"/>
      <c r="I1079" s="14"/>
      <c r="J1079" s="14"/>
      <c r="K1079" s="14"/>
      <c r="L1079" s="14"/>
    </row>
    <row r="1080" spans="2:12" ht="15" x14ac:dyDescent="0.25">
      <c r="B1080" s="14"/>
      <c r="D1080" s="61"/>
      <c r="E1080" s="15"/>
      <c r="F1080" s="15"/>
      <c r="G1080" s="14"/>
      <c r="H1080" s="14"/>
      <c r="I1080" s="14"/>
      <c r="J1080" s="14"/>
      <c r="K1080" s="14"/>
      <c r="L1080" s="14"/>
    </row>
    <row r="1081" spans="2:12" ht="15" x14ac:dyDescent="0.25">
      <c r="B1081" s="14"/>
      <c r="D1081" s="61"/>
      <c r="E1081" s="15"/>
      <c r="F1081" s="15"/>
      <c r="G1081" s="14"/>
      <c r="H1081" s="14"/>
      <c r="I1081" s="14"/>
      <c r="J1081" s="14"/>
      <c r="K1081" s="14"/>
      <c r="L1081" s="14"/>
    </row>
    <row r="1082" spans="2:12" ht="15" x14ac:dyDescent="0.25">
      <c r="B1082" s="14"/>
      <c r="D1082" s="61"/>
      <c r="E1082" s="15"/>
      <c r="F1082" s="15"/>
      <c r="G1082" s="14"/>
      <c r="H1082" s="14"/>
      <c r="I1082" s="14"/>
      <c r="J1082" s="14"/>
      <c r="K1082" s="14"/>
      <c r="L1082" s="14"/>
    </row>
    <row r="1083" spans="2:12" ht="15" x14ac:dyDescent="0.25">
      <c r="B1083" s="14"/>
      <c r="D1083" s="61"/>
      <c r="E1083" s="15"/>
      <c r="F1083" s="15"/>
      <c r="G1083" s="14"/>
      <c r="H1083" s="14"/>
      <c r="I1083" s="14"/>
      <c r="J1083" s="14"/>
      <c r="K1083" s="14"/>
      <c r="L1083" s="14"/>
    </row>
    <row r="1084" spans="2:12" ht="15" x14ac:dyDescent="0.25">
      <c r="B1084" s="14"/>
      <c r="D1084" s="61"/>
      <c r="E1084" s="15"/>
      <c r="F1084" s="15"/>
      <c r="G1084" s="14"/>
      <c r="H1084" s="14"/>
      <c r="I1084" s="14"/>
      <c r="J1084" s="14"/>
      <c r="K1084" s="14"/>
      <c r="L1084" s="14"/>
    </row>
    <row r="1085" spans="2:12" ht="15" x14ac:dyDescent="0.25">
      <c r="B1085" s="14"/>
      <c r="D1085" s="61"/>
      <c r="E1085" s="15"/>
      <c r="F1085" s="15"/>
      <c r="G1085" s="14"/>
      <c r="H1085" s="14"/>
      <c r="I1085" s="14"/>
      <c r="J1085" s="14"/>
      <c r="K1085" s="14"/>
      <c r="L1085" s="14"/>
    </row>
    <row r="1086" spans="2:12" ht="15" x14ac:dyDescent="0.25">
      <c r="B1086" s="14"/>
      <c r="D1086" s="61"/>
      <c r="E1086" s="15"/>
      <c r="F1086" s="15"/>
      <c r="G1086" s="14"/>
      <c r="H1086" s="14"/>
      <c r="I1086" s="14"/>
      <c r="J1086" s="14"/>
      <c r="K1086" s="14"/>
      <c r="L1086" s="14"/>
    </row>
    <row r="1087" spans="2:12" ht="15" x14ac:dyDescent="0.25">
      <c r="B1087" s="14"/>
      <c r="D1087" s="61"/>
      <c r="E1087" s="15"/>
      <c r="F1087" s="15"/>
      <c r="G1087" s="14"/>
      <c r="H1087" s="14"/>
      <c r="I1087" s="14"/>
      <c r="J1087" s="14"/>
      <c r="K1087" s="14"/>
      <c r="L1087" s="14"/>
    </row>
    <row r="1088" spans="2:12" ht="15" x14ac:dyDescent="0.25">
      <c r="B1088" s="14"/>
      <c r="D1088" s="61"/>
      <c r="E1088" s="15"/>
      <c r="F1088" s="15"/>
      <c r="G1088" s="14"/>
      <c r="H1088" s="14"/>
      <c r="I1088" s="14"/>
      <c r="J1088" s="14"/>
      <c r="K1088" s="14"/>
      <c r="L1088" s="14"/>
    </row>
    <row r="1089" spans="2:12" ht="15" x14ac:dyDescent="0.25">
      <c r="B1089" s="14"/>
      <c r="D1089" s="61"/>
      <c r="E1089" s="15"/>
      <c r="F1089" s="15"/>
      <c r="G1089" s="14"/>
      <c r="H1089" s="14"/>
      <c r="I1089" s="14"/>
      <c r="J1089" s="14"/>
      <c r="K1089" s="14"/>
      <c r="L1089" s="14"/>
    </row>
    <row r="1090" spans="2:12" ht="15" x14ac:dyDescent="0.25">
      <c r="B1090" s="14"/>
      <c r="D1090" s="61"/>
      <c r="E1090" s="15"/>
      <c r="F1090" s="15"/>
      <c r="G1090" s="14"/>
      <c r="H1090" s="14"/>
      <c r="I1090" s="14"/>
      <c r="J1090" s="14"/>
      <c r="K1090" s="14"/>
      <c r="L1090" s="14"/>
    </row>
    <row r="1091" spans="2:12" ht="15" x14ac:dyDescent="0.25">
      <c r="B1091" s="14"/>
      <c r="D1091" s="61"/>
      <c r="E1091" s="15"/>
      <c r="F1091" s="15"/>
      <c r="G1091" s="14"/>
      <c r="H1091" s="14"/>
      <c r="I1091" s="14"/>
      <c r="J1091" s="14"/>
      <c r="K1091" s="14"/>
      <c r="L1091" s="14"/>
    </row>
    <row r="1092" spans="2:12" ht="15" x14ac:dyDescent="0.25">
      <c r="B1092" s="14"/>
      <c r="D1092" s="61"/>
      <c r="E1092" s="15"/>
      <c r="F1092" s="15"/>
      <c r="G1092" s="14"/>
      <c r="H1092" s="14"/>
      <c r="I1092" s="14"/>
      <c r="J1092" s="14"/>
      <c r="K1092" s="14"/>
      <c r="L1092" s="14"/>
    </row>
    <row r="1093" spans="2:12" ht="15" x14ac:dyDescent="0.25">
      <c r="B1093" s="14"/>
      <c r="D1093" s="61"/>
      <c r="E1093" s="15"/>
      <c r="F1093" s="15"/>
      <c r="G1093" s="14"/>
      <c r="H1093" s="14"/>
      <c r="I1093" s="14"/>
      <c r="J1093" s="14"/>
      <c r="K1093" s="14"/>
      <c r="L1093" s="14"/>
    </row>
    <row r="1094" spans="2:12" ht="15" x14ac:dyDescent="0.25">
      <c r="B1094" s="14"/>
      <c r="D1094" s="61"/>
      <c r="E1094" s="15"/>
      <c r="F1094" s="15"/>
      <c r="G1094" s="14"/>
      <c r="H1094" s="14"/>
      <c r="I1094" s="14"/>
      <c r="J1094" s="14"/>
      <c r="K1094" s="14"/>
      <c r="L1094" s="14"/>
    </row>
    <row r="1095" spans="2:12" ht="15" x14ac:dyDescent="0.25">
      <c r="B1095" s="14"/>
      <c r="D1095" s="61"/>
      <c r="E1095" s="15"/>
      <c r="F1095" s="15"/>
      <c r="G1095" s="14"/>
      <c r="H1095" s="14"/>
      <c r="I1095" s="14"/>
      <c r="J1095" s="14"/>
      <c r="K1095" s="14"/>
      <c r="L1095" s="14"/>
    </row>
    <row r="1096" spans="2:12" ht="15" x14ac:dyDescent="0.25">
      <c r="B1096" s="14"/>
      <c r="D1096" s="61"/>
      <c r="E1096" s="15"/>
      <c r="F1096" s="15"/>
      <c r="G1096" s="14"/>
      <c r="H1096" s="14"/>
      <c r="I1096" s="14"/>
      <c r="J1096" s="14"/>
      <c r="K1096" s="14"/>
      <c r="L1096" s="14"/>
    </row>
    <row r="1097" spans="2:12" ht="15" x14ac:dyDescent="0.25">
      <c r="B1097" s="14"/>
      <c r="D1097" s="61"/>
      <c r="E1097" s="15"/>
      <c r="F1097" s="15"/>
      <c r="G1097" s="14"/>
      <c r="H1097" s="14"/>
      <c r="I1097" s="14"/>
      <c r="J1097" s="14"/>
      <c r="K1097" s="14"/>
      <c r="L1097" s="14"/>
    </row>
    <row r="1098" spans="2:12" ht="15" x14ac:dyDescent="0.25">
      <c r="B1098" s="14"/>
      <c r="D1098" s="61"/>
      <c r="E1098" s="15"/>
      <c r="F1098" s="15"/>
      <c r="G1098" s="14"/>
      <c r="H1098" s="14"/>
      <c r="I1098" s="14"/>
      <c r="J1098" s="14"/>
      <c r="K1098" s="14"/>
      <c r="L1098" s="14"/>
    </row>
    <row r="1099" spans="2:12" ht="15" x14ac:dyDescent="0.25">
      <c r="B1099" s="14"/>
      <c r="D1099" s="61"/>
      <c r="E1099" s="15"/>
      <c r="F1099" s="15"/>
      <c r="G1099" s="14"/>
      <c r="H1099" s="14"/>
      <c r="I1099" s="14"/>
      <c r="J1099" s="14"/>
      <c r="K1099" s="14"/>
      <c r="L1099" s="14"/>
    </row>
    <row r="1100" spans="2:12" ht="15" x14ac:dyDescent="0.25">
      <c r="B1100" s="14"/>
      <c r="D1100" s="61"/>
      <c r="E1100" s="15"/>
      <c r="F1100" s="15"/>
      <c r="G1100" s="14"/>
      <c r="H1100" s="14"/>
      <c r="I1100" s="14"/>
      <c r="J1100" s="14"/>
      <c r="K1100" s="14"/>
      <c r="L1100" s="14"/>
    </row>
    <row r="1101" spans="2:12" ht="15" x14ac:dyDescent="0.25">
      <c r="B1101" s="14"/>
      <c r="D1101" s="61"/>
      <c r="E1101" s="15"/>
      <c r="F1101" s="15"/>
      <c r="G1101" s="14"/>
      <c r="H1101" s="14"/>
      <c r="I1101" s="14"/>
      <c r="J1101" s="14"/>
      <c r="K1101" s="14"/>
      <c r="L1101" s="14"/>
    </row>
    <row r="1102" spans="2:12" ht="15" x14ac:dyDescent="0.25">
      <c r="B1102" s="14"/>
      <c r="D1102" s="61"/>
      <c r="E1102" s="15"/>
      <c r="F1102" s="15"/>
      <c r="G1102" s="14"/>
      <c r="H1102" s="14"/>
      <c r="I1102" s="14"/>
      <c r="J1102" s="14"/>
      <c r="K1102" s="14"/>
      <c r="L1102" s="14"/>
    </row>
    <row r="1103" spans="2:12" ht="15" x14ac:dyDescent="0.25">
      <c r="B1103" s="14"/>
      <c r="D1103" s="61"/>
      <c r="E1103" s="15"/>
      <c r="F1103" s="15"/>
      <c r="G1103" s="14"/>
      <c r="H1103" s="14"/>
      <c r="I1103" s="14"/>
      <c r="J1103" s="14"/>
      <c r="K1103" s="14"/>
      <c r="L1103" s="14"/>
    </row>
    <row r="1104" spans="2:12" ht="15" x14ac:dyDescent="0.25">
      <c r="B1104" s="14"/>
      <c r="D1104" s="61"/>
      <c r="E1104" s="15"/>
      <c r="F1104" s="15"/>
      <c r="G1104" s="14"/>
      <c r="H1104" s="14"/>
      <c r="I1104" s="14"/>
      <c r="J1104" s="14"/>
      <c r="K1104" s="14"/>
      <c r="L1104" s="14"/>
    </row>
    <row r="1105" spans="2:12" ht="15" x14ac:dyDescent="0.25">
      <c r="B1105" s="14"/>
      <c r="D1105" s="61"/>
      <c r="E1105" s="15"/>
      <c r="F1105" s="15"/>
      <c r="G1105" s="14"/>
      <c r="H1105" s="14"/>
      <c r="I1105" s="14"/>
      <c r="J1105" s="14"/>
      <c r="K1105" s="14"/>
      <c r="L1105" s="14"/>
    </row>
    <row r="1106" spans="2:12" ht="15" x14ac:dyDescent="0.25">
      <c r="B1106" s="14"/>
      <c r="D1106" s="61"/>
      <c r="E1106" s="15"/>
      <c r="F1106" s="15"/>
      <c r="G1106" s="14"/>
      <c r="H1106" s="14"/>
      <c r="I1106" s="14"/>
      <c r="J1106" s="14"/>
      <c r="K1106" s="14"/>
      <c r="L1106" s="14"/>
    </row>
    <row r="1107" spans="2:12" ht="15" x14ac:dyDescent="0.25">
      <c r="B1107" s="14"/>
      <c r="D1107" s="61"/>
      <c r="E1107" s="15"/>
      <c r="F1107" s="15"/>
      <c r="G1107" s="14"/>
      <c r="H1107" s="14"/>
      <c r="I1107" s="14"/>
      <c r="J1107" s="14"/>
      <c r="K1107" s="14"/>
      <c r="L1107" s="14"/>
    </row>
    <row r="1108" spans="2:12" ht="15" x14ac:dyDescent="0.25">
      <c r="B1108" s="14"/>
      <c r="D1108" s="61"/>
      <c r="E1108" s="15"/>
      <c r="F1108" s="15"/>
      <c r="G1108" s="14"/>
      <c r="H1108" s="14"/>
      <c r="I1108" s="14"/>
      <c r="J1108" s="14"/>
      <c r="K1108" s="14"/>
      <c r="L1108" s="14"/>
    </row>
    <row r="1109" spans="2:12" ht="15" x14ac:dyDescent="0.25">
      <c r="B1109" s="14"/>
      <c r="D1109" s="61"/>
      <c r="E1109" s="15"/>
      <c r="F1109" s="15"/>
      <c r="G1109" s="14"/>
      <c r="H1109" s="14"/>
      <c r="I1109" s="14"/>
      <c r="J1109" s="14"/>
      <c r="K1109" s="14"/>
      <c r="L1109" s="14"/>
    </row>
    <row r="1110" spans="2:12" ht="15" x14ac:dyDescent="0.25">
      <c r="B1110" s="14"/>
      <c r="D1110" s="61"/>
      <c r="E1110" s="15"/>
      <c r="F1110" s="15"/>
      <c r="G1110" s="14"/>
      <c r="H1110" s="14"/>
      <c r="I1110" s="14"/>
      <c r="J1110" s="14"/>
      <c r="K1110" s="14"/>
      <c r="L1110" s="14"/>
    </row>
    <row r="1111" spans="2:12" ht="15" x14ac:dyDescent="0.25">
      <c r="B1111" s="14"/>
      <c r="D1111" s="61"/>
      <c r="E1111" s="15"/>
      <c r="F1111" s="15"/>
      <c r="G1111" s="14"/>
      <c r="H1111" s="14"/>
      <c r="I1111" s="14"/>
      <c r="J1111" s="14"/>
      <c r="K1111" s="14"/>
      <c r="L1111" s="14"/>
    </row>
    <row r="1112" spans="2:12" ht="15" x14ac:dyDescent="0.25">
      <c r="B1112" s="14"/>
      <c r="D1112" s="61"/>
      <c r="E1112" s="15"/>
      <c r="F1112" s="15"/>
      <c r="G1112" s="14"/>
      <c r="H1112" s="14"/>
      <c r="I1112" s="14"/>
      <c r="J1112" s="14"/>
      <c r="K1112" s="14"/>
      <c r="L1112" s="14"/>
    </row>
    <row r="1113" spans="2:12" ht="15" x14ac:dyDescent="0.25">
      <c r="B1113" s="14"/>
      <c r="D1113" s="61"/>
      <c r="E1113" s="15"/>
      <c r="F1113" s="15"/>
      <c r="G1113" s="14"/>
      <c r="H1113" s="14"/>
      <c r="I1113" s="14"/>
      <c r="J1113" s="14"/>
      <c r="K1113" s="14"/>
      <c r="L1113" s="14"/>
    </row>
    <row r="1114" spans="2:12" ht="15" x14ac:dyDescent="0.25">
      <c r="B1114" s="14"/>
      <c r="D1114" s="61"/>
      <c r="E1114" s="15"/>
      <c r="F1114" s="15"/>
      <c r="G1114" s="14"/>
      <c r="H1114" s="14"/>
      <c r="I1114" s="14"/>
      <c r="J1114" s="14"/>
      <c r="K1114" s="14"/>
      <c r="L1114" s="14"/>
    </row>
    <row r="1115" spans="2:12" ht="15" x14ac:dyDescent="0.25">
      <c r="B1115" s="14"/>
      <c r="D1115" s="61"/>
      <c r="E1115" s="15"/>
      <c r="F1115" s="15"/>
      <c r="G1115" s="14"/>
      <c r="H1115" s="14"/>
      <c r="I1115" s="14"/>
      <c r="J1115" s="14"/>
      <c r="K1115" s="14"/>
      <c r="L1115" s="14"/>
    </row>
    <row r="1116" spans="2:12" ht="15" x14ac:dyDescent="0.25">
      <c r="B1116" s="14"/>
      <c r="D1116" s="61"/>
      <c r="E1116" s="15"/>
      <c r="F1116" s="15"/>
      <c r="G1116" s="14"/>
      <c r="H1116" s="14"/>
      <c r="I1116" s="14"/>
      <c r="J1116" s="14"/>
      <c r="K1116" s="14"/>
      <c r="L1116" s="14"/>
    </row>
    <row r="1117" spans="2:12" ht="15" x14ac:dyDescent="0.25">
      <c r="B1117" s="14"/>
      <c r="D1117" s="61"/>
      <c r="E1117" s="15"/>
      <c r="F1117" s="15"/>
      <c r="G1117" s="14"/>
      <c r="H1117" s="14"/>
      <c r="I1117" s="14"/>
      <c r="J1117" s="14"/>
      <c r="K1117" s="14"/>
      <c r="L1117" s="14"/>
    </row>
    <row r="1118" spans="2:12" ht="15" x14ac:dyDescent="0.25">
      <c r="B1118" s="14"/>
      <c r="D1118" s="61"/>
      <c r="E1118" s="15"/>
      <c r="F1118" s="15"/>
      <c r="G1118" s="14"/>
      <c r="H1118" s="14"/>
      <c r="I1118" s="14"/>
      <c r="J1118" s="14"/>
      <c r="K1118" s="14"/>
      <c r="L1118" s="14"/>
    </row>
    <row r="1119" spans="2:12" ht="15" x14ac:dyDescent="0.25">
      <c r="B1119" s="14"/>
      <c r="D1119" s="61"/>
      <c r="E1119" s="15"/>
      <c r="F1119" s="15"/>
      <c r="G1119" s="14"/>
      <c r="H1119" s="14"/>
      <c r="I1119" s="14"/>
      <c r="J1119" s="14"/>
      <c r="K1119" s="14"/>
      <c r="L1119" s="14"/>
    </row>
    <row r="1120" spans="2:12" ht="15" x14ac:dyDescent="0.25">
      <c r="B1120" s="14"/>
      <c r="D1120" s="61"/>
      <c r="E1120" s="15"/>
      <c r="F1120" s="15"/>
      <c r="G1120" s="14"/>
      <c r="H1120" s="14"/>
      <c r="I1120" s="14"/>
      <c r="J1120" s="14"/>
      <c r="K1120" s="14"/>
      <c r="L1120" s="14"/>
    </row>
    <row r="1121" spans="2:12" ht="15" x14ac:dyDescent="0.25">
      <c r="B1121" s="14"/>
      <c r="D1121" s="61"/>
      <c r="E1121" s="15"/>
      <c r="F1121" s="15"/>
      <c r="G1121" s="14"/>
      <c r="H1121" s="14"/>
      <c r="I1121" s="14"/>
      <c r="J1121" s="14"/>
      <c r="K1121" s="14"/>
      <c r="L1121" s="14"/>
    </row>
    <row r="1122" spans="2:12" ht="15" x14ac:dyDescent="0.25">
      <c r="B1122" s="14"/>
      <c r="D1122" s="61"/>
      <c r="E1122" s="15"/>
      <c r="F1122" s="15"/>
      <c r="G1122" s="14"/>
      <c r="H1122" s="14"/>
      <c r="I1122" s="14"/>
      <c r="J1122" s="14"/>
      <c r="K1122" s="14"/>
      <c r="L1122" s="14"/>
    </row>
    <row r="1123" spans="2:12" ht="15" x14ac:dyDescent="0.25">
      <c r="B1123" s="14"/>
      <c r="D1123" s="61"/>
      <c r="E1123" s="15"/>
      <c r="F1123" s="15"/>
      <c r="G1123" s="14"/>
      <c r="H1123" s="14"/>
      <c r="I1123" s="14"/>
      <c r="J1123" s="14"/>
      <c r="K1123" s="14"/>
      <c r="L1123" s="14"/>
    </row>
    <row r="1124" spans="2:12" ht="15" x14ac:dyDescent="0.25">
      <c r="B1124" s="14"/>
      <c r="D1124" s="61"/>
      <c r="E1124" s="15"/>
      <c r="F1124" s="15"/>
      <c r="G1124" s="14"/>
      <c r="H1124" s="14"/>
      <c r="I1124" s="14"/>
      <c r="J1124" s="14"/>
      <c r="K1124" s="14"/>
      <c r="L1124" s="14"/>
    </row>
    <row r="1125" spans="2:12" ht="15" x14ac:dyDescent="0.25">
      <c r="B1125" s="14"/>
      <c r="D1125" s="61"/>
      <c r="E1125" s="15"/>
      <c r="F1125" s="15"/>
      <c r="G1125" s="14"/>
      <c r="H1125" s="14"/>
      <c r="I1125" s="14"/>
      <c r="J1125" s="14"/>
      <c r="K1125" s="14"/>
      <c r="L1125" s="14"/>
    </row>
    <row r="1126" spans="2:12" ht="15" x14ac:dyDescent="0.25">
      <c r="B1126" s="14"/>
      <c r="D1126" s="61"/>
      <c r="E1126" s="15"/>
      <c r="F1126" s="15"/>
      <c r="G1126" s="14"/>
      <c r="H1126" s="14"/>
      <c r="I1126" s="14"/>
      <c r="J1126" s="14"/>
      <c r="K1126" s="14"/>
      <c r="L1126" s="14"/>
    </row>
    <row r="1127" spans="2:12" ht="15" x14ac:dyDescent="0.25">
      <c r="B1127" s="14"/>
      <c r="D1127" s="61"/>
      <c r="E1127" s="15"/>
      <c r="F1127" s="15"/>
      <c r="G1127" s="14"/>
      <c r="H1127" s="14"/>
      <c r="I1127" s="14"/>
      <c r="J1127" s="14"/>
      <c r="K1127" s="14"/>
      <c r="L1127" s="14"/>
    </row>
    <row r="1128" spans="2:12" ht="15" x14ac:dyDescent="0.25">
      <c r="B1128" s="14"/>
      <c r="D1128" s="61"/>
      <c r="E1128" s="15"/>
      <c r="F1128" s="15"/>
      <c r="G1128" s="14"/>
      <c r="H1128" s="14"/>
      <c r="I1128" s="14"/>
      <c r="J1128" s="14"/>
      <c r="K1128" s="14"/>
      <c r="L1128" s="14"/>
    </row>
    <row r="1129" spans="2:12" ht="15" x14ac:dyDescent="0.25">
      <c r="B1129" s="14"/>
      <c r="D1129" s="61"/>
      <c r="E1129" s="15"/>
      <c r="F1129" s="15"/>
      <c r="G1129" s="14"/>
      <c r="H1129" s="14"/>
      <c r="I1129" s="14"/>
      <c r="J1129" s="14"/>
      <c r="K1129" s="14"/>
      <c r="L1129" s="14"/>
    </row>
    <row r="1130" spans="2:12" ht="15" x14ac:dyDescent="0.25">
      <c r="B1130" s="14"/>
      <c r="D1130" s="61"/>
      <c r="E1130" s="15"/>
      <c r="F1130" s="15"/>
      <c r="G1130" s="14"/>
      <c r="H1130" s="14"/>
      <c r="I1130" s="14"/>
      <c r="J1130" s="14"/>
      <c r="K1130" s="14"/>
      <c r="L1130" s="14"/>
    </row>
    <row r="1131" spans="2:12" ht="15" x14ac:dyDescent="0.25">
      <c r="B1131" s="14"/>
      <c r="D1131" s="61"/>
      <c r="E1131" s="15"/>
      <c r="F1131" s="15"/>
      <c r="G1131" s="14"/>
      <c r="H1131" s="14"/>
      <c r="I1131" s="14"/>
      <c r="J1131" s="14"/>
      <c r="K1131" s="14"/>
      <c r="L1131" s="14"/>
    </row>
    <row r="1132" spans="2:12" ht="15" x14ac:dyDescent="0.25">
      <c r="B1132" s="14"/>
      <c r="D1132" s="61"/>
      <c r="E1132" s="15"/>
      <c r="F1132" s="15"/>
      <c r="G1132" s="14"/>
      <c r="H1132" s="14"/>
      <c r="I1132" s="14"/>
      <c r="J1132" s="14"/>
      <c r="K1132" s="14"/>
      <c r="L1132" s="14"/>
    </row>
    <row r="1133" spans="2:12" ht="15" x14ac:dyDescent="0.25">
      <c r="B1133" s="14"/>
      <c r="D1133" s="61"/>
      <c r="E1133" s="15"/>
      <c r="F1133" s="15"/>
      <c r="G1133" s="14"/>
      <c r="H1133" s="14"/>
      <c r="I1133" s="14"/>
      <c r="J1133" s="14"/>
      <c r="K1133" s="14"/>
      <c r="L1133" s="14"/>
    </row>
    <row r="1134" spans="2:12" ht="15" x14ac:dyDescent="0.25">
      <c r="B1134" s="14"/>
      <c r="D1134" s="61"/>
      <c r="E1134" s="15"/>
      <c r="F1134" s="15"/>
      <c r="G1134" s="14"/>
      <c r="H1134" s="14"/>
      <c r="I1134" s="14"/>
      <c r="J1134" s="14"/>
      <c r="K1134" s="14"/>
      <c r="L1134" s="14"/>
    </row>
    <row r="1135" spans="2:12" ht="15" x14ac:dyDescent="0.25">
      <c r="B1135" s="14"/>
      <c r="D1135" s="61"/>
      <c r="E1135" s="15"/>
      <c r="F1135" s="15"/>
      <c r="G1135" s="14"/>
      <c r="H1135" s="14"/>
      <c r="I1135" s="14"/>
      <c r="J1135" s="14"/>
      <c r="K1135" s="14"/>
      <c r="L1135" s="14"/>
    </row>
    <row r="1136" spans="2:12" ht="15" x14ac:dyDescent="0.25">
      <c r="B1136" s="14"/>
      <c r="D1136" s="61"/>
      <c r="E1136" s="15"/>
      <c r="F1136" s="15"/>
      <c r="G1136" s="14"/>
      <c r="H1136" s="14"/>
      <c r="I1136" s="14"/>
      <c r="J1136" s="14"/>
      <c r="K1136" s="14"/>
      <c r="L1136" s="14"/>
    </row>
    <row r="1137" spans="2:12" ht="15" x14ac:dyDescent="0.25">
      <c r="B1137" s="14"/>
      <c r="D1137" s="61"/>
      <c r="E1137" s="15"/>
      <c r="F1137" s="15"/>
      <c r="G1137" s="14"/>
      <c r="H1137" s="14"/>
      <c r="I1137" s="14"/>
      <c r="J1137" s="14"/>
      <c r="K1137" s="14"/>
      <c r="L1137" s="14"/>
    </row>
    <row r="1138" spans="2:12" ht="15" x14ac:dyDescent="0.25">
      <c r="B1138" s="14"/>
      <c r="D1138" s="61"/>
      <c r="E1138" s="15"/>
      <c r="F1138" s="15"/>
      <c r="G1138" s="14"/>
      <c r="H1138" s="14"/>
      <c r="I1138" s="14"/>
      <c r="J1138" s="14"/>
      <c r="K1138" s="14"/>
      <c r="L1138" s="14"/>
    </row>
    <row r="1139" spans="2:12" ht="15" x14ac:dyDescent="0.25">
      <c r="B1139" s="14"/>
      <c r="D1139" s="61"/>
      <c r="E1139" s="15"/>
      <c r="F1139" s="15"/>
      <c r="G1139" s="14"/>
      <c r="H1139" s="14"/>
      <c r="I1139" s="14"/>
      <c r="J1139" s="14"/>
      <c r="K1139" s="14"/>
      <c r="L1139" s="14"/>
    </row>
    <row r="1140" spans="2:12" ht="15" x14ac:dyDescent="0.25">
      <c r="B1140" s="14"/>
      <c r="D1140" s="61"/>
      <c r="E1140" s="15"/>
      <c r="F1140" s="15"/>
      <c r="G1140" s="14"/>
      <c r="H1140" s="14"/>
      <c r="I1140" s="14"/>
      <c r="J1140" s="14"/>
      <c r="K1140" s="14"/>
      <c r="L1140" s="14"/>
    </row>
    <row r="1141" spans="2:12" ht="15" x14ac:dyDescent="0.25">
      <c r="B1141" s="14"/>
      <c r="D1141" s="61"/>
      <c r="E1141" s="15"/>
      <c r="F1141" s="15"/>
      <c r="G1141" s="14"/>
      <c r="H1141" s="14"/>
      <c r="I1141" s="14"/>
      <c r="J1141" s="14"/>
      <c r="K1141" s="14"/>
      <c r="L1141" s="14"/>
    </row>
    <row r="1142" spans="2:12" ht="15" x14ac:dyDescent="0.25">
      <c r="B1142" s="14"/>
      <c r="D1142" s="61"/>
      <c r="E1142" s="15"/>
      <c r="F1142" s="15"/>
      <c r="G1142" s="14"/>
      <c r="H1142" s="14"/>
      <c r="I1142" s="14"/>
      <c r="J1142" s="14"/>
      <c r="K1142" s="14"/>
      <c r="L1142" s="14"/>
    </row>
    <row r="1143" spans="2:12" ht="15" x14ac:dyDescent="0.25">
      <c r="B1143" s="14"/>
      <c r="D1143" s="61"/>
      <c r="E1143" s="15"/>
      <c r="F1143" s="15"/>
      <c r="G1143" s="14"/>
      <c r="H1143" s="14"/>
      <c r="I1143" s="14"/>
      <c r="J1143" s="14"/>
      <c r="K1143" s="14"/>
      <c r="L1143" s="14"/>
    </row>
    <row r="1144" spans="2:12" ht="15" x14ac:dyDescent="0.25">
      <c r="B1144" s="14"/>
      <c r="D1144" s="61"/>
      <c r="E1144" s="15"/>
      <c r="F1144" s="15"/>
      <c r="G1144" s="14"/>
      <c r="H1144" s="14"/>
      <c r="I1144" s="14"/>
      <c r="J1144" s="14"/>
      <c r="K1144" s="14"/>
      <c r="L1144" s="14"/>
    </row>
    <row r="1145" spans="2:12" ht="15" x14ac:dyDescent="0.25">
      <c r="B1145" s="14"/>
      <c r="D1145" s="61"/>
      <c r="E1145" s="15"/>
      <c r="F1145" s="15"/>
      <c r="G1145" s="14"/>
      <c r="H1145" s="14"/>
      <c r="I1145" s="14"/>
      <c r="J1145" s="14"/>
      <c r="K1145" s="14"/>
      <c r="L1145" s="14"/>
    </row>
    <row r="1146" spans="2:12" ht="15" x14ac:dyDescent="0.25">
      <c r="B1146" s="14"/>
      <c r="D1146" s="61"/>
      <c r="E1146" s="15"/>
      <c r="F1146" s="15"/>
      <c r="G1146" s="14"/>
      <c r="H1146" s="14"/>
      <c r="I1146" s="14"/>
      <c r="J1146" s="14"/>
      <c r="K1146" s="14"/>
      <c r="L1146" s="14"/>
    </row>
    <row r="1147" spans="2:12" ht="15" x14ac:dyDescent="0.25">
      <c r="B1147" s="14"/>
      <c r="D1147" s="61"/>
      <c r="E1147" s="15"/>
      <c r="F1147" s="15"/>
      <c r="G1147" s="14"/>
      <c r="H1147" s="14"/>
      <c r="I1147" s="14"/>
      <c r="J1147" s="14"/>
      <c r="K1147" s="14"/>
      <c r="L1147" s="14"/>
    </row>
    <row r="1148" spans="2:12" ht="15" x14ac:dyDescent="0.25">
      <c r="B1148" s="14"/>
      <c r="D1148" s="61"/>
      <c r="E1148" s="15"/>
      <c r="F1148" s="15"/>
      <c r="G1148" s="14"/>
      <c r="H1148" s="14"/>
      <c r="I1148" s="14"/>
      <c r="J1148" s="14"/>
      <c r="K1148" s="14"/>
      <c r="L1148" s="14"/>
    </row>
    <row r="1149" spans="2:12" ht="15" x14ac:dyDescent="0.25">
      <c r="B1149" s="14"/>
      <c r="D1149" s="61"/>
      <c r="E1149" s="15"/>
      <c r="F1149" s="15"/>
      <c r="G1149" s="14"/>
      <c r="H1149" s="14"/>
      <c r="I1149" s="14"/>
      <c r="J1149" s="14"/>
      <c r="K1149" s="14"/>
      <c r="L1149" s="14"/>
    </row>
    <row r="1150" spans="2:12" ht="15" x14ac:dyDescent="0.25">
      <c r="B1150" s="14"/>
      <c r="D1150" s="61"/>
      <c r="E1150" s="15"/>
      <c r="F1150" s="15"/>
      <c r="G1150" s="14"/>
      <c r="H1150" s="14"/>
      <c r="I1150" s="14"/>
      <c r="J1150" s="14"/>
      <c r="K1150" s="14"/>
      <c r="L1150" s="14"/>
    </row>
    <row r="1151" spans="2:12" ht="15" x14ac:dyDescent="0.25">
      <c r="B1151" s="14"/>
      <c r="D1151" s="61"/>
      <c r="E1151" s="15"/>
      <c r="F1151" s="15"/>
      <c r="G1151" s="14"/>
      <c r="H1151" s="14"/>
      <c r="I1151" s="14"/>
      <c r="J1151" s="14"/>
      <c r="K1151" s="14"/>
      <c r="L1151" s="14"/>
    </row>
    <row r="1152" spans="2:12" ht="15" x14ac:dyDescent="0.25">
      <c r="B1152" s="14"/>
      <c r="D1152" s="61"/>
      <c r="E1152" s="15"/>
      <c r="F1152" s="15"/>
      <c r="G1152" s="14"/>
      <c r="H1152" s="14"/>
      <c r="I1152" s="14"/>
      <c r="J1152" s="14"/>
      <c r="K1152" s="14"/>
      <c r="L1152" s="14"/>
    </row>
    <row r="1153" spans="2:12" ht="15" x14ac:dyDescent="0.25">
      <c r="B1153" s="14"/>
      <c r="D1153" s="61"/>
      <c r="E1153" s="15"/>
      <c r="F1153" s="15"/>
      <c r="G1153" s="14"/>
      <c r="H1153" s="14"/>
      <c r="I1153" s="14"/>
      <c r="J1153" s="14"/>
      <c r="K1153" s="14"/>
      <c r="L1153" s="14"/>
    </row>
    <row r="1154" spans="2:12" ht="15" x14ac:dyDescent="0.25">
      <c r="B1154" s="14"/>
      <c r="D1154" s="61"/>
      <c r="E1154" s="15"/>
      <c r="F1154" s="15"/>
      <c r="G1154" s="14"/>
      <c r="H1154" s="14"/>
      <c r="I1154" s="14"/>
      <c r="J1154" s="14"/>
      <c r="K1154" s="14"/>
      <c r="L1154" s="14"/>
    </row>
    <row r="1155" spans="2:12" ht="15" x14ac:dyDescent="0.25">
      <c r="B1155" s="14"/>
      <c r="D1155" s="61"/>
      <c r="E1155" s="15"/>
      <c r="F1155" s="15"/>
      <c r="G1155" s="14"/>
      <c r="H1155" s="14"/>
      <c r="I1155" s="14"/>
      <c r="J1155" s="14"/>
      <c r="K1155" s="14"/>
      <c r="L1155" s="14"/>
    </row>
    <row r="1156" spans="2:12" ht="15" x14ac:dyDescent="0.25">
      <c r="B1156" s="14"/>
      <c r="D1156" s="61"/>
      <c r="E1156" s="15"/>
      <c r="F1156" s="15"/>
      <c r="G1156" s="14"/>
      <c r="H1156" s="14"/>
      <c r="I1156" s="14"/>
      <c r="J1156" s="14"/>
      <c r="K1156" s="14"/>
      <c r="L1156" s="14"/>
    </row>
    <row r="1157" spans="2:12" ht="15" x14ac:dyDescent="0.25">
      <c r="B1157" s="14"/>
      <c r="D1157" s="61"/>
      <c r="E1157" s="15"/>
      <c r="F1157" s="15"/>
      <c r="G1157" s="14"/>
      <c r="H1157" s="14"/>
      <c r="I1157" s="14"/>
      <c r="J1157" s="14"/>
      <c r="K1157" s="14"/>
      <c r="L1157" s="14"/>
    </row>
    <row r="1158" spans="2:12" ht="15" x14ac:dyDescent="0.25">
      <c r="B1158" s="14"/>
      <c r="D1158" s="61"/>
      <c r="E1158" s="15"/>
      <c r="F1158" s="15"/>
      <c r="G1158" s="14"/>
      <c r="H1158" s="14"/>
      <c r="I1158" s="14"/>
      <c r="J1158" s="14"/>
      <c r="K1158" s="14"/>
      <c r="L1158" s="14"/>
    </row>
    <row r="1159" spans="2:12" ht="15" x14ac:dyDescent="0.25">
      <c r="B1159" s="14"/>
      <c r="D1159" s="61"/>
      <c r="E1159" s="15"/>
      <c r="F1159" s="15"/>
      <c r="G1159" s="14"/>
      <c r="H1159" s="14"/>
      <c r="I1159" s="14"/>
      <c r="J1159" s="14"/>
      <c r="K1159" s="14"/>
      <c r="L1159" s="14"/>
    </row>
    <row r="1160" spans="2:12" ht="15" x14ac:dyDescent="0.25">
      <c r="B1160" s="14"/>
      <c r="D1160" s="61"/>
      <c r="E1160" s="15"/>
      <c r="F1160" s="15"/>
      <c r="G1160" s="14"/>
      <c r="H1160" s="14"/>
      <c r="I1160" s="14"/>
      <c r="J1160" s="14"/>
      <c r="K1160" s="14"/>
      <c r="L1160" s="14"/>
    </row>
    <row r="1161" spans="2:12" ht="15" x14ac:dyDescent="0.25">
      <c r="B1161" s="14"/>
      <c r="D1161" s="61"/>
      <c r="E1161" s="15"/>
      <c r="F1161" s="15"/>
      <c r="G1161" s="14"/>
      <c r="H1161" s="14"/>
      <c r="I1161" s="14"/>
      <c r="J1161" s="14"/>
      <c r="K1161" s="14"/>
      <c r="L1161" s="14"/>
    </row>
    <row r="1162" spans="2:12" ht="15" x14ac:dyDescent="0.25">
      <c r="B1162" s="14"/>
      <c r="D1162" s="61"/>
      <c r="E1162" s="15"/>
      <c r="F1162" s="15"/>
      <c r="G1162" s="14"/>
      <c r="H1162" s="14"/>
      <c r="I1162" s="14"/>
      <c r="J1162" s="14"/>
      <c r="K1162" s="14"/>
      <c r="L1162" s="14"/>
    </row>
    <row r="1163" spans="2:12" ht="15" x14ac:dyDescent="0.25">
      <c r="B1163" s="14"/>
      <c r="D1163" s="61"/>
      <c r="E1163" s="15"/>
      <c r="F1163" s="15"/>
      <c r="G1163" s="14"/>
      <c r="H1163" s="14"/>
      <c r="I1163" s="14"/>
      <c r="J1163" s="14"/>
      <c r="K1163" s="14"/>
      <c r="L1163" s="14"/>
    </row>
    <row r="1164" spans="2:12" ht="15" x14ac:dyDescent="0.25">
      <c r="B1164" s="14"/>
      <c r="D1164" s="61"/>
      <c r="E1164" s="15"/>
      <c r="F1164" s="15"/>
      <c r="G1164" s="14"/>
      <c r="H1164" s="14"/>
      <c r="I1164" s="14"/>
      <c r="J1164" s="14"/>
      <c r="K1164" s="14"/>
      <c r="L1164" s="14"/>
    </row>
    <row r="1165" spans="2:12" ht="15" x14ac:dyDescent="0.25">
      <c r="B1165" s="14"/>
      <c r="D1165" s="61"/>
      <c r="E1165" s="15"/>
      <c r="F1165" s="15"/>
      <c r="G1165" s="14"/>
      <c r="H1165" s="14"/>
      <c r="I1165" s="14"/>
      <c r="J1165" s="14"/>
      <c r="K1165" s="14"/>
      <c r="L1165" s="14"/>
    </row>
    <row r="1166" spans="2:12" ht="15" x14ac:dyDescent="0.25">
      <c r="B1166" s="14"/>
      <c r="D1166" s="61"/>
      <c r="E1166" s="15"/>
      <c r="F1166" s="15"/>
      <c r="G1166" s="14"/>
      <c r="H1166" s="14"/>
      <c r="I1166" s="14"/>
      <c r="J1166" s="14"/>
      <c r="K1166" s="14"/>
      <c r="L1166" s="14"/>
    </row>
    <row r="1167" spans="2:12" ht="15" x14ac:dyDescent="0.25">
      <c r="B1167" s="14"/>
      <c r="D1167" s="61"/>
      <c r="E1167" s="15"/>
      <c r="F1167" s="15"/>
      <c r="G1167" s="14"/>
      <c r="H1167" s="14"/>
      <c r="I1167" s="14"/>
      <c r="J1167" s="14"/>
      <c r="K1167" s="14"/>
      <c r="L1167" s="14"/>
    </row>
    <row r="1168" spans="2:12" ht="15" x14ac:dyDescent="0.25">
      <c r="B1168" s="14"/>
      <c r="D1168" s="61"/>
      <c r="E1168" s="15"/>
      <c r="F1168" s="15"/>
      <c r="G1168" s="14"/>
      <c r="H1168" s="14"/>
      <c r="I1168" s="14"/>
      <c r="J1168" s="14"/>
      <c r="K1168" s="14"/>
      <c r="L1168" s="14"/>
    </row>
    <row r="1169" spans="2:12" ht="15" x14ac:dyDescent="0.25">
      <c r="B1169" s="14"/>
      <c r="D1169" s="61"/>
      <c r="E1169" s="15"/>
      <c r="F1169" s="15"/>
      <c r="G1169" s="14"/>
      <c r="H1169" s="14"/>
      <c r="I1169" s="14"/>
      <c r="J1169" s="14"/>
      <c r="K1169" s="14"/>
      <c r="L1169" s="14"/>
    </row>
    <row r="1170" spans="2:12" ht="15" x14ac:dyDescent="0.25">
      <c r="B1170" s="14"/>
      <c r="D1170" s="61"/>
      <c r="E1170" s="15"/>
      <c r="F1170" s="15"/>
      <c r="G1170" s="14"/>
      <c r="H1170" s="14"/>
      <c r="I1170" s="14"/>
      <c r="J1170" s="14"/>
      <c r="K1170" s="14"/>
      <c r="L1170" s="14"/>
    </row>
    <row r="1171" spans="2:12" ht="15" x14ac:dyDescent="0.25">
      <c r="B1171" s="14"/>
      <c r="D1171" s="61"/>
      <c r="E1171" s="15"/>
      <c r="F1171" s="15"/>
      <c r="G1171" s="14"/>
      <c r="H1171" s="14"/>
      <c r="I1171" s="14"/>
      <c r="J1171" s="14"/>
      <c r="K1171" s="14"/>
      <c r="L1171" s="14"/>
    </row>
    <row r="1172" spans="2:12" ht="15" x14ac:dyDescent="0.25">
      <c r="B1172" s="14"/>
      <c r="D1172" s="61"/>
      <c r="E1172" s="15"/>
      <c r="F1172" s="15"/>
      <c r="G1172" s="14"/>
      <c r="H1172" s="14"/>
      <c r="I1172" s="14"/>
      <c r="J1172" s="14"/>
      <c r="K1172" s="14"/>
      <c r="L1172" s="14"/>
    </row>
    <row r="1173" spans="2:12" ht="15" x14ac:dyDescent="0.25">
      <c r="B1173" s="14"/>
      <c r="D1173" s="61"/>
      <c r="E1173" s="15"/>
      <c r="F1173" s="15"/>
      <c r="G1173" s="14"/>
      <c r="H1173" s="14"/>
      <c r="I1173" s="14"/>
      <c r="J1173" s="14"/>
      <c r="K1173" s="14"/>
      <c r="L1173" s="14"/>
    </row>
    <row r="1174" spans="2:12" ht="15" x14ac:dyDescent="0.25">
      <c r="B1174" s="14"/>
      <c r="D1174" s="61"/>
      <c r="E1174" s="15"/>
      <c r="F1174" s="15"/>
      <c r="G1174" s="14"/>
      <c r="H1174" s="14"/>
      <c r="I1174" s="14"/>
      <c r="J1174" s="14"/>
      <c r="K1174" s="14"/>
      <c r="L1174" s="14"/>
    </row>
    <row r="1175" spans="2:12" ht="15" x14ac:dyDescent="0.25">
      <c r="B1175" s="14"/>
      <c r="D1175" s="61"/>
      <c r="E1175" s="15"/>
      <c r="F1175" s="15"/>
      <c r="G1175" s="14"/>
      <c r="H1175" s="14"/>
      <c r="I1175" s="14"/>
      <c r="J1175" s="14"/>
      <c r="K1175" s="14"/>
      <c r="L1175" s="14"/>
    </row>
    <row r="1176" spans="2:12" ht="15" x14ac:dyDescent="0.25">
      <c r="B1176" s="14"/>
      <c r="D1176" s="61"/>
      <c r="E1176" s="15"/>
      <c r="F1176" s="15"/>
      <c r="G1176" s="14"/>
      <c r="H1176" s="14"/>
      <c r="I1176" s="14"/>
      <c r="J1176" s="14"/>
      <c r="K1176" s="14"/>
      <c r="L1176" s="14"/>
    </row>
    <row r="1177" spans="2:12" ht="15" x14ac:dyDescent="0.25">
      <c r="B1177" s="14"/>
      <c r="D1177" s="61"/>
      <c r="E1177" s="15"/>
      <c r="F1177" s="15"/>
      <c r="G1177" s="14"/>
      <c r="H1177" s="14"/>
      <c r="I1177" s="14"/>
      <c r="J1177" s="14"/>
      <c r="K1177" s="14"/>
      <c r="L1177" s="14"/>
    </row>
    <row r="1178" spans="2:12" ht="15" x14ac:dyDescent="0.25">
      <c r="B1178" s="14"/>
      <c r="D1178" s="61"/>
      <c r="E1178" s="15"/>
      <c r="F1178" s="15"/>
      <c r="G1178" s="14"/>
      <c r="H1178" s="14"/>
      <c r="I1178" s="14"/>
      <c r="J1178" s="14"/>
      <c r="K1178" s="14"/>
      <c r="L1178" s="14"/>
    </row>
    <row r="1179" spans="2:12" ht="15" x14ac:dyDescent="0.25">
      <c r="B1179" s="14"/>
      <c r="D1179" s="61"/>
      <c r="E1179" s="15"/>
      <c r="F1179" s="15"/>
      <c r="G1179" s="14"/>
      <c r="H1179" s="14"/>
      <c r="I1179" s="14"/>
      <c r="J1179" s="14"/>
      <c r="K1179" s="14"/>
      <c r="L1179" s="14"/>
    </row>
    <row r="1180" spans="2:12" ht="15" x14ac:dyDescent="0.25">
      <c r="B1180" s="14"/>
      <c r="D1180" s="61"/>
      <c r="E1180" s="15"/>
      <c r="F1180" s="15"/>
      <c r="G1180" s="14"/>
      <c r="H1180" s="14"/>
      <c r="I1180" s="14"/>
      <c r="J1180" s="14"/>
      <c r="K1180" s="14"/>
      <c r="L1180" s="14"/>
    </row>
    <row r="1181" spans="2:12" ht="15" x14ac:dyDescent="0.25">
      <c r="B1181" s="14"/>
      <c r="D1181" s="61"/>
      <c r="E1181" s="15"/>
      <c r="F1181" s="15"/>
      <c r="G1181" s="14"/>
      <c r="H1181" s="14"/>
      <c r="I1181" s="14"/>
      <c r="J1181" s="14"/>
      <c r="K1181" s="14"/>
      <c r="L1181" s="14"/>
    </row>
    <row r="1182" spans="2:12" ht="15" x14ac:dyDescent="0.25">
      <c r="B1182" s="14"/>
      <c r="D1182" s="61"/>
      <c r="E1182" s="15"/>
      <c r="F1182" s="15"/>
      <c r="G1182" s="14"/>
      <c r="H1182" s="14"/>
      <c r="I1182" s="14"/>
      <c r="J1182" s="14"/>
      <c r="K1182" s="14"/>
      <c r="L1182" s="14"/>
    </row>
    <row r="1183" spans="2:12" ht="15" x14ac:dyDescent="0.25">
      <c r="B1183" s="14"/>
      <c r="D1183" s="61"/>
      <c r="E1183" s="15"/>
      <c r="F1183" s="15"/>
      <c r="G1183" s="14"/>
      <c r="H1183" s="14"/>
      <c r="I1183" s="14"/>
      <c r="J1183" s="14"/>
      <c r="K1183" s="14"/>
      <c r="L1183" s="14"/>
    </row>
    <row r="1184" spans="2:12" ht="15" x14ac:dyDescent="0.25">
      <c r="B1184" s="14"/>
      <c r="D1184" s="61"/>
      <c r="E1184" s="15"/>
      <c r="F1184" s="15"/>
      <c r="G1184" s="14"/>
      <c r="H1184" s="14"/>
      <c r="I1184" s="14"/>
      <c r="J1184" s="14"/>
      <c r="K1184" s="14"/>
      <c r="L1184" s="14"/>
    </row>
    <row r="1185" spans="2:12" ht="15" x14ac:dyDescent="0.25">
      <c r="B1185" s="14"/>
      <c r="D1185" s="61"/>
      <c r="E1185" s="15"/>
      <c r="F1185" s="15"/>
      <c r="G1185" s="14"/>
      <c r="H1185" s="14"/>
      <c r="I1185" s="14"/>
      <c r="J1185" s="14"/>
      <c r="K1185" s="14"/>
      <c r="L1185" s="14"/>
    </row>
    <row r="1186" spans="2:12" ht="15" x14ac:dyDescent="0.25">
      <c r="B1186" s="14"/>
      <c r="D1186" s="61"/>
      <c r="E1186" s="15"/>
      <c r="F1186" s="15"/>
      <c r="G1186" s="14"/>
      <c r="H1186" s="14"/>
      <c r="I1186" s="14"/>
      <c r="J1186" s="14"/>
      <c r="K1186" s="14"/>
      <c r="L1186" s="14"/>
    </row>
    <row r="1187" spans="2:12" ht="15" x14ac:dyDescent="0.25">
      <c r="B1187" s="14"/>
      <c r="D1187" s="61"/>
      <c r="E1187" s="15"/>
      <c r="F1187" s="15"/>
      <c r="G1187" s="14"/>
      <c r="H1187" s="14"/>
      <c r="I1187" s="14"/>
      <c r="J1187" s="14"/>
      <c r="K1187" s="14"/>
      <c r="L1187" s="14"/>
    </row>
    <row r="1188" spans="2:12" ht="15" x14ac:dyDescent="0.25">
      <c r="B1188" s="14"/>
      <c r="D1188" s="61"/>
      <c r="E1188" s="15"/>
      <c r="F1188" s="15"/>
      <c r="G1188" s="14"/>
      <c r="H1188" s="14"/>
      <c r="I1188" s="14"/>
      <c r="J1188" s="14"/>
      <c r="K1188" s="14"/>
      <c r="L1188" s="14"/>
    </row>
    <row r="1189" spans="2:12" ht="15" x14ac:dyDescent="0.25">
      <c r="B1189" s="14"/>
      <c r="D1189" s="61"/>
      <c r="E1189" s="15"/>
      <c r="F1189" s="15"/>
      <c r="G1189" s="14"/>
      <c r="H1189" s="14"/>
      <c r="I1189" s="14"/>
      <c r="J1189" s="14"/>
      <c r="K1189" s="14"/>
      <c r="L1189" s="14"/>
    </row>
    <row r="1190" spans="2:12" ht="15" x14ac:dyDescent="0.25">
      <c r="B1190" s="14"/>
      <c r="D1190" s="61"/>
      <c r="E1190" s="15"/>
      <c r="F1190" s="15"/>
      <c r="G1190" s="14"/>
      <c r="H1190" s="14"/>
      <c r="I1190" s="14"/>
      <c r="J1190" s="14"/>
      <c r="K1190" s="14"/>
      <c r="L1190" s="14"/>
    </row>
    <row r="1191" spans="2:12" ht="15" x14ac:dyDescent="0.25">
      <c r="B1191" s="14"/>
      <c r="D1191" s="61"/>
      <c r="E1191" s="15"/>
      <c r="F1191" s="15"/>
      <c r="G1191" s="14"/>
      <c r="H1191" s="14"/>
      <c r="I1191" s="14"/>
      <c r="J1191" s="14"/>
      <c r="K1191" s="14"/>
      <c r="L1191" s="14"/>
    </row>
    <row r="1192" spans="2:12" ht="15" x14ac:dyDescent="0.25">
      <c r="B1192" s="14"/>
      <c r="D1192" s="61"/>
      <c r="E1192" s="15"/>
      <c r="F1192" s="15"/>
      <c r="G1192" s="14"/>
      <c r="H1192" s="14"/>
      <c r="I1192" s="14"/>
      <c r="J1192" s="14"/>
      <c r="K1192" s="14"/>
      <c r="L1192" s="14"/>
    </row>
    <row r="1193" spans="2:12" ht="15" x14ac:dyDescent="0.25">
      <c r="B1193" s="14"/>
      <c r="D1193" s="61"/>
      <c r="E1193" s="15"/>
      <c r="F1193" s="15"/>
      <c r="G1193" s="14"/>
      <c r="H1193" s="14"/>
      <c r="I1193" s="14"/>
      <c r="J1193" s="14"/>
      <c r="K1193" s="14"/>
      <c r="L1193" s="14"/>
    </row>
    <row r="1194" spans="2:12" ht="15" x14ac:dyDescent="0.25">
      <c r="B1194" s="14"/>
      <c r="D1194" s="61"/>
      <c r="E1194" s="15"/>
      <c r="F1194" s="15"/>
      <c r="G1194" s="14"/>
      <c r="H1194" s="14"/>
      <c r="I1194" s="14"/>
      <c r="J1194" s="14"/>
      <c r="K1194" s="14"/>
      <c r="L1194" s="14"/>
    </row>
    <row r="1195" spans="2:12" ht="15" x14ac:dyDescent="0.25">
      <c r="B1195" s="14"/>
      <c r="D1195" s="61"/>
      <c r="E1195" s="15"/>
      <c r="F1195" s="15"/>
      <c r="G1195" s="14"/>
      <c r="H1195" s="14"/>
      <c r="I1195" s="14"/>
      <c r="J1195" s="14"/>
      <c r="K1195" s="14"/>
      <c r="L1195" s="14"/>
    </row>
    <row r="1196" spans="2:12" ht="15" x14ac:dyDescent="0.25">
      <c r="B1196" s="14"/>
      <c r="D1196" s="61"/>
      <c r="E1196" s="15"/>
      <c r="F1196" s="15"/>
      <c r="G1196" s="14"/>
      <c r="H1196" s="14"/>
      <c r="I1196" s="14"/>
      <c r="J1196" s="14"/>
      <c r="K1196" s="14"/>
      <c r="L1196" s="14"/>
    </row>
    <row r="1197" spans="2:12" ht="15" x14ac:dyDescent="0.25">
      <c r="B1197" s="14"/>
      <c r="D1197" s="61"/>
      <c r="E1197" s="15"/>
      <c r="F1197" s="15"/>
      <c r="G1197" s="14"/>
      <c r="H1197" s="14"/>
      <c r="I1197" s="14"/>
      <c r="J1197" s="14"/>
      <c r="K1197" s="14"/>
      <c r="L1197" s="14"/>
    </row>
    <row r="1198" spans="2:12" ht="15" x14ac:dyDescent="0.25">
      <c r="B1198" s="14"/>
      <c r="D1198" s="61"/>
      <c r="E1198" s="15"/>
      <c r="F1198" s="15"/>
      <c r="G1198" s="14"/>
      <c r="H1198" s="14"/>
      <c r="I1198" s="14"/>
      <c r="J1198" s="14"/>
      <c r="K1198" s="14"/>
      <c r="L1198" s="14"/>
    </row>
    <row r="1199" spans="2:12" ht="15" x14ac:dyDescent="0.25">
      <c r="B1199" s="14"/>
      <c r="D1199" s="61"/>
      <c r="E1199" s="15"/>
      <c r="F1199" s="15"/>
      <c r="G1199" s="14"/>
      <c r="H1199" s="14"/>
      <c r="I1199" s="14"/>
      <c r="J1199" s="14"/>
      <c r="K1199" s="14"/>
      <c r="L1199" s="14"/>
    </row>
    <row r="1200" spans="2:12" ht="15" x14ac:dyDescent="0.25">
      <c r="B1200" s="14"/>
      <c r="D1200" s="61"/>
      <c r="E1200" s="15"/>
      <c r="F1200" s="15"/>
      <c r="G1200" s="14"/>
      <c r="H1200" s="14"/>
      <c r="I1200" s="14"/>
      <c r="J1200" s="14"/>
      <c r="K1200" s="14"/>
      <c r="L1200" s="14"/>
    </row>
    <row r="1201" spans="2:12" ht="15" x14ac:dyDescent="0.25">
      <c r="B1201" s="14"/>
      <c r="D1201" s="61"/>
      <c r="E1201" s="15"/>
      <c r="F1201" s="15"/>
      <c r="G1201" s="14"/>
      <c r="H1201" s="14"/>
      <c r="I1201" s="14"/>
      <c r="J1201" s="14"/>
      <c r="K1201" s="14"/>
      <c r="L1201" s="14"/>
    </row>
    <row r="1202" spans="2:12" ht="15" x14ac:dyDescent="0.25">
      <c r="B1202" s="14"/>
      <c r="D1202" s="61"/>
      <c r="E1202" s="15"/>
      <c r="F1202" s="15"/>
      <c r="G1202" s="14"/>
      <c r="H1202" s="14"/>
      <c r="I1202" s="14"/>
      <c r="J1202" s="14"/>
      <c r="K1202" s="14"/>
      <c r="L1202" s="14"/>
    </row>
    <row r="1203" spans="2:12" ht="15" x14ac:dyDescent="0.25">
      <c r="B1203" s="14"/>
      <c r="D1203" s="61"/>
      <c r="E1203" s="15"/>
      <c r="F1203" s="15"/>
      <c r="G1203" s="14"/>
      <c r="H1203" s="14"/>
      <c r="I1203" s="14"/>
      <c r="J1203" s="14"/>
      <c r="K1203" s="14"/>
      <c r="L1203" s="14"/>
    </row>
    <row r="1204" spans="2:12" ht="15" x14ac:dyDescent="0.25">
      <c r="B1204" s="14"/>
      <c r="D1204" s="61"/>
      <c r="E1204" s="15"/>
      <c r="F1204" s="15"/>
      <c r="G1204" s="14"/>
      <c r="H1204" s="14"/>
      <c r="I1204" s="14"/>
      <c r="J1204" s="14"/>
      <c r="K1204" s="14"/>
      <c r="L1204" s="14"/>
    </row>
    <row r="1205" spans="2:12" ht="15" x14ac:dyDescent="0.25">
      <c r="B1205" s="14"/>
      <c r="D1205" s="61"/>
      <c r="E1205" s="15"/>
      <c r="F1205" s="15"/>
      <c r="G1205" s="14"/>
      <c r="H1205" s="14"/>
      <c r="I1205" s="14"/>
      <c r="J1205" s="14"/>
      <c r="K1205" s="14"/>
      <c r="L1205" s="14"/>
    </row>
    <row r="1206" spans="2:12" ht="15" x14ac:dyDescent="0.25">
      <c r="B1206" s="14"/>
      <c r="D1206" s="61"/>
      <c r="E1206" s="15"/>
      <c r="F1206" s="15"/>
      <c r="G1206" s="14"/>
      <c r="H1206" s="14"/>
      <c r="I1206" s="14"/>
      <c r="J1206" s="14"/>
      <c r="K1206" s="14"/>
      <c r="L1206" s="14"/>
    </row>
    <row r="1207" spans="2:12" ht="15" x14ac:dyDescent="0.25">
      <c r="B1207" s="14"/>
      <c r="D1207" s="61"/>
      <c r="E1207" s="15"/>
      <c r="F1207" s="15"/>
      <c r="G1207" s="14"/>
      <c r="H1207" s="14"/>
      <c r="I1207" s="14"/>
      <c r="J1207" s="14"/>
      <c r="K1207" s="14"/>
      <c r="L1207" s="14"/>
    </row>
    <row r="1208" spans="2:12" ht="15" x14ac:dyDescent="0.25">
      <c r="B1208" s="14"/>
      <c r="D1208" s="61"/>
      <c r="E1208" s="15"/>
      <c r="F1208" s="15"/>
      <c r="G1208" s="14"/>
      <c r="H1208" s="14"/>
      <c r="I1208" s="14"/>
      <c r="J1208" s="14"/>
      <c r="K1208" s="14"/>
      <c r="L1208" s="14"/>
    </row>
    <row r="1209" spans="2:12" ht="15" x14ac:dyDescent="0.25">
      <c r="B1209" s="14"/>
      <c r="D1209" s="61"/>
      <c r="E1209" s="15"/>
      <c r="F1209" s="15"/>
      <c r="G1209" s="14"/>
      <c r="H1209" s="14"/>
      <c r="I1209" s="14"/>
      <c r="J1209" s="14"/>
      <c r="K1209" s="14"/>
      <c r="L1209" s="14"/>
    </row>
    <row r="1210" spans="2:12" ht="15" x14ac:dyDescent="0.25">
      <c r="B1210" s="14"/>
      <c r="D1210" s="61"/>
      <c r="E1210" s="15"/>
      <c r="F1210" s="15"/>
      <c r="G1210" s="14"/>
      <c r="H1210" s="14"/>
      <c r="I1210" s="14"/>
      <c r="J1210" s="14"/>
      <c r="K1210" s="14"/>
      <c r="L1210" s="14"/>
    </row>
    <row r="1211" spans="2:12" ht="15" x14ac:dyDescent="0.25">
      <c r="B1211" s="14"/>
      <c r="D1211" s="61"/>
      <c r="E1211" s="15"/>
      <c r="F1211" s="15"/>
      <c r="G1211" s="14"/>
      <c r="H1211" s="14"/>
      <c r="I1211" s="14"/>
      <c r="J1211" s="14"/>
      <c r="K1211" s="14"/>
      <c r="L1211" s="14"/>
    </row>
    <row r="1212" spans="2:12" ht="15" x14ac:dyDescent="0.25">
      <c r="B1212" s="14"/>
      <c r="D1212" s="61"/>
      <c r="E1212" s="15"/>
      <c r="F1212" s="15"/>
      <c r="G1212" s="14"/>
      <c r="H1212" s="14"/>
      <c r="I1212" s="14"/>
      <c r="J1212" s="14"/>
      <c r="K1212" s="14"/>
      <c r="L1212" s="14"/>
    </row>
    <row r="1213" spans="2:12" ht="15" x14ac:dyDescent="0.25">
      <c r="B1213" s="14"/>
      <c r="D1213" s="61"/>
      <c r="E1213" s="15"/>
      <c r="F1213" s="15"/>
      <c r="G1213" s="14"/>
      <c r="H1213" s="14"/>
      <c r="I1213" s="14"/>
      <c r="J1213" s="14"/>
      <c r="K1213" s="14"/>
      <c r="L1213" s="14"/>
    </row>
    <row r="1214" spans="2:12" ht="15" x14ac:dyDescent="0.25">
      <c r="B1214" s="14"/>
      <c r="D1214" s="61"/>
      <c r="E1214" s="15"/>
      <c r="F1214" s="15"/>
      <c r="G1214" s="14"/>
      <c r="H1214" s="14"/>
      <c r="I1214" s="14"/>
      <c r="J1214" s="14"/>
      <c r="K1214" s="14"/>
      <c r="L1214" s="14"/>
    </row>
    <row r="1215" spans="2:12" ht="15" x14ac:dyDescent="0.25">
      <c r="B1215" s="14"/>
      <c r="D1215" s="61"/>
      <c r="E1215" s="15"/>
      <c r="F1215" s="15"/>
      <c r="G1215" s="14"/>
      <c r="H1215" s="14"/>
      <c r="I1215" s="14"/>
      <c r="J1215" s="14"/>
      <c r="K1215" s="14"/>
      <c r="L1215" s="14"/>
    </row>
    <row r="1216" spans="2:12" ht="15" x14ac:dyDescent="0.25">
      <c r="B1216" s="14"/>
      <c r="D1216" s="61"/>
      <c r="E1216" s="15"/>
      <c r="F1216" s="15"/>
      <c r="G1216" s="14"/>
      <c r="H1216" s="14"/>
      <c r="I1216" s="14"/>
      <c r="J1216" s="14"/>
      <c r="K1216" s="14"/>
      <c r="L1216" s="14"/>
    </row>
    <row r="1217" spans="2:12" ht="15" x14ac:dyDescent="0.25">
      <c r="B1217" s="14"/>
      <c r="D1217" s="61"/>
      <c r="E1217" s="15"/>
      <c r="F1217" s="15"/>
      <c r="G1217" s="14"/>
      <c r="H1217" s="14"/>
      <c r="I1217" s="14"/>
      <c r="J1217" s="14"/>
      <c r="K1217" s="14"/>
      <c r="L1217" s="14"/>
    </row>
    <row r="1218" spans="2:12" ht="15" x14ac:dyDescent="0.25">
      <c r="B1218" s="14"/>
      <c r="D1218" s="61"/>
      <c r="E1218" s="15"/>
      <c r="F1218" s="15"/>
      <c r="G1218" s="14"/>
      <c r="H1218" s="14"/>
      <c r="I1218" s="14"/>
      <c r="J1218" s="14"/>
      <c r="K1218" s="14"/>
      <c r="L1218" s="14"/>
    </row>
    <row r="1219" spans="2:12" ht="15" x14ac:dyDescent="0.25">
      <c r="B1219" s="14"/>
      <c r="D1219" s="61"/>
      <c r="E1219" s="15"/>
      <c r="F1219" s="15"/>
      <c r="G1219" s="14"/>
      <c r="H1219" s="14"/>
      <c r="I1219" s="14"/>
      <c r="J1219" s="14"/>
      <c r="K1219" s="14"/>
      <c r="L1219" s="14"/>
    </row>
    <row r="1220" spans="2:12" ht="15" x14ac:dyDescent="0.25">
      <c r="B1220" s="14"/>
      <c r="D1220" s="61"/>
      <c r="E1220" s="15"/>
      <c r="F1220" s="15"/>
      <c r="G1220" s="14"/>
      <c r="H1220" s="14"/>
      <c r="I1220" s="14"/>
      <c r="J1220" s="14"/>
      <c r="K1220" s="14"/>
      <c r="L1220" s="14"/>
    </row>
    <row r="1221" spans="2:12" ht="15" x14ac:dyDescent="0.25">
      <c r="B1221" s="14"/>
      <c r="D1221" s="61"/>
      <c r="E1221" s="15"/>
      <c r="F1221" s="15"/>
      <c r="G1221" s="14"/>
      <c r="H1221" s="14"/>
      <c r="I1221" s="14"/>
      <c r="J1221" s="14"/>
      <c r="K1221" s="14"/>
      <c r="L1221" s="14"/>
    </row>
    <row r="1222" spans="2:12" ht="15" x14ac:dyDescent="0.25">
      <c r="B1222" s="14"/>
      <c r="D1222" s="61"/>
      <c r="E1222" s="15"/>
      <c r="F1222" s="15"/>
      <c r="G1222" s="14"/>
      <c r="H1222" s="14"/>
      <c r="I1222" s="14"/>
      <c r="J1222" s="14"/>
      <c r="K1222" s="14"/>
      <c r="L1222" s="14"/>
    </row>
    <row r="1223" spans="2:12" ht="15" x14ac:dyDescent="0.25">
      <c r="B1223" s="14"/>
      <c r="D1223" s="61"/>
      <c r="E1223" s="15"/>
      <c r="F1223" s="15"/>
      <c r="G1223" s="14"/>
      <c r="H1223" s="14"/>
      <c r="I1223" s="14"/>
      <c r="J1223" s="14"/>
      <c r="K1223" s="14"/>
      <c r="L1223" s="14"/>
    </row>
    <row r="1224" spans="2:12" ht="15" x14ac:dyDescent="0.25">
      <c r="B1224" s="14"/>
      <c r="D1224" s="61"/>
      <c r="E1224" s="15"/>
      <c r="F1224" s="15"/>
      <c r="G1224" s="14"/>
      <c r="H1224" s="14"/>
      <c r="I1224" s="14"/>
      <c r="J1224" s="14"/>
      <c r="K1224" s="14"/>
      <c r="L1224" s="14"/>
    </row>
    <row r="1225" spans="2:12" ht="15" x14ac:dyDescent="0.25">
      <c r="B1225" s="14"/>
      <c r="D1225" s="61"/>
      <c r="E1225" s="15"/>
      <c r="F1225" s="15"/>
      <c r="G1225" s="14"/>
      <c r="H1225" s="14"/>
      <c r="I1225" s="14"/>
      <c r="J1225" s="14"/>
      <c r="K1225" s="14"/>
      <c r="L1225" s="14"/>
    </row>
    <row r="1226" spans="2:12" ht="15" x14ac:dyDescent="0.25">
      <c r="B1226" s="14"/>
      <c r="D1226" s="61"/>
      <c r="E1226" s="15"/>
      <c r="F1226" s="15"/>
      <c r="G1226" s="14"/>
      <c r="H1226" s="14"/>
      <c r="I1226" s="14"/>
      <c r="J1226" s="14"/>
      <c r="K1226" s="14"/>
      <c r="L1226" s="14"/>
    </row>
    <row r="1227" spans="2:12" ht="15" x14ac:dyDescent="0.25">
      <c r="B1227" s="14"/>
      <c r="D1227" s="61"/>
      <c r="E1227" s="15"/>
      <c r="F1227" s="15"/>
      <c r="G1227" s="14"/>
      <c r="H1227" s="14"/>
      <c r="I1227" s="14"/>
      <c r="J1227" s="14"/>
      <c r="K1227" s="14"/>
      <c r="L1227" s="14"/>
    </row>
    <row r="1228" spans="2:12" ht="15" x14ac:dyDescent="0.25">
      <c r="B1228" s="14"/>
      <c r="D1228" s="61"/>
      <c r="E1228" s="15"/>
      <c r="F1228" s="15"/>
      <c r="G1228" s="14"/>
      <c r="H1228" s="14"/>
      <c r="I1228" s="14"/>
      <c r="J1228" s="14"/>
      <c r="K1228" s="14"/>
      <c r="L1228" s="14"/>
    </row>
    <row r="1229" spans="2:12" ht="15" x14ac:dyDescent="0.25">
      <c r="B1229" s="14"/>
      <c r="D1229" s="61"/>
      <c r="E1229" s="15"/>
      <c r="F1229" s="15"/>
      <c r="G1229" s="14"/>
      <c r="H1229" s="14"/>
      <c r="I1229" s="14"/>
      <c r="J1229" s="14"/>
      <c r="K1229" s="14"/>
      <c r="L1229" s="14"/>
    </row>
    <row r="1230" spans="2:12" ht="15" x14ac:dyDescent="0.25">
      <c r="B1230" s="14"/>
      <c r="D1230" s="61"/>
      <c r="E1230" s="15"/>
      <c r="F1230" s="15"/>
      <c r="G1230" s="14"/>
      <c r="H1230" s="14"/>
      <c r="I1230" s="14"/>
      <c r="J1230" s="14"/>
      <c r="K1230" s="14"/>
      <c r="L1230" s="14"/>
    </row>
    <row r="1231" spans="2:12" ht="15" x14ac:dyDescent="0.25">
      <c r="B1231" s="14"/>
      <c r="D1231" s="61"/>
      <c r="E1231" s="15"/>
      <c r="F1231" s="15"/>
      <c r="G1231" s="14"/>
      <c r="H1231" s="14"/>
      <c r="I1231" s="14"/>
      <c r="J1231" s="14"/>
      <c r="K1231" s="14"/>
      <c r="L1231" s="14"/>
    </row>
    <row r="1232" spans="2:12" ht="15" x14ac:dyDescent="0.25">
      <c r="B1232" s="14"/>
      <c r="D1232" s="61"/>
      <c r="E1232" s="15"/>
      <c r="F1232" s="15"/>
      <c r="G1232" s="14"/>
      <c r="H1232" s="14"/>
      <c r="I1232" s="14"/>
      <c r="J1232" s="14"/>
      <c r="K1232" s="14"/>
      <c r="L1232" s="14"/>
    </row>
    <row r="1233" spans="2:12" ht="15" x14ac:dyDescent="0.25">
      <c r="B1233" s="14"/>
      <c r="D1233" s="61"/>
      <c r="E1233" s="15"/>
      <c r="F1233" s="15"/>
      <c r="G1233" s="14"/>
      <c r="H1233" s="14"/>
      <c r="I1233" s="14"/>
      <c r="J1233" s="14"/>
      <c r="K1233" s="14"/>
      <c r="L1233" s="14"/>
    </row>
    <row r="1234" spans="2:12" ht="15" x14ac:dyDescent="0.25">
      <c r="B1234" s="14"/>
      <c r="D1234" s="61"/>
      <c r="E1234" s="15"/>
      <c r="F1234" s="15"/>
      <c r="G1234" s="14"/>
      <c r="H1234" s="14"/>
      <c r="I1234" s="14"/>
      <c r="J1234" s="14"/>
      <c r="K1234" s="14"/>
      <c r="L1234" s="14"/>
    </row>
    <row r="1235" spans="2:12" ht="15" x14ac:dyDescent="0.25">
      <c r="B1235" s="14"/>
      <c r="D1235" s="61"/>
      <c r="E1235" s="15"/>
      <c r="F1235" s="15"/>
      <c r="G1235" s="14"/>
      <c r="H1235" s="14"/>
      <c r="I1235" s="14"/>
      <c r="J1235" s="14"/>
      <c r="K1235" s="14"/>
      <c r="L1235" s="14"/>
    </row>
    <row r="1236" spans="2:12" ht="15" x14ac:dyDescent="0.25">
      <c r="B1236" s="14"/>
      <c r="D1236" s="61"/>
      <c r="E1236" s="15"/>
      <c r="F1236" s="15"/>
      <c r="G1236" s="14"/>
      <c r="H1236" s="14"/>
      <c r="I1236" s="14"/>
      <c r="J1236" s="14"/>
      <c r="K1236" s="14"/>
      <c r="L1236" s="14"/>
    </row>
    <row r="1237" spans="2:12" ht="15" x14ac:dyDescent="0.25">
      <c r="B1237" s="14"/>
      <c r="D1237" s="61"/>
      <c r="E1237" s="15"/>
      <c r="F1237" s="15"/>
      <c r="G1237" s="14"/>
      <c r="H1237" s="14"/>
      <c r="I1237" s="14"/>
      <c r="J1237" s="14"/>
      <c r="K1237" s="14"/>
      <c r="L1237" s="14"/>
    </row>
    <row r="1238" spans="2:12" ht="15" x14ac:dyDescent="0.25">
      <c r="B1238" s="14"/>
      <c r="D1238" s="61"/>
      <c r="E1238" s="15"/>
      <c r="F1238" s="15"/>
      <c r="G1238" s="14"/>
      <c r="H1238" s="14"/>
      <c r="I1238" s="14"/>
      <c r="J1238" s="14"/>
      <c r="K1238" s="14"/>
      <c r="L1238" s="14"/>
    </row>
    <row r="1239" spans="2:12" ht="15" x14ac:dyDescent="0.25">
      <c r="B1239" s="14"/>
      <c r="D1239" s="61"/>
      <c r="E1239" s="15"/>
      <c r="F1239" s="15"/>
      <c r="G1239" s="14"/>
      <c r="H1239" s="14"/>
      <c r="I1239" s="14"/>
      <c r="J1239" s="14"/>
      <c r="K1239" s="14"/>
      <c r="L1239" s="14"/>
    </row>
    <row r="1240" spans="2:12" ht="15" x14ac:dyDescent="0.25">
      <c r="B1240" s="14"/>
      <c r="D1240" s="61"/>
      <c r="E1240" s="15"/>
      <c r="F1240" s="15"/>
      <c r="G1240" s="14"/>
      <c r="H1240" s="14"/>
      <c r="I1240" s="14"/>
      <c r="J1240" s="14"/>
      <c r="K1240" s="14"/>
      <c r="L1240" s="14"/>
    </row>
    <row r="1241" spans="2:12" ht="15" x14ac:dyDescent="0.25">
      <c r="B1241" s="14"/>
      <c r="D1241" s="61"/>
      <c r="E1241" s="15"/>
      <c r="F1241" s="15"/>
      <c r="G1241" s="14"/>
      <c r="H1241" s="14"/>
      <c r="I1241" s="14"/>
      <c r="J1241" s="14"/>
      <c r="K1241" s="14"/>
      <c r="L1241" s="14"/>
    </row>
    <row r="1242" spans="2:12" ht="15" x14ac:dyDescent="0.25">
      <c r="B1242" s="14"/>
      <c r="D1242" s="61"/>
      <c r="E1242" s="15"/>
      <c r="F1242" s="15"/>
      <c r="G1242" s="14"/>
      <c r="H1242" s="14"/>
      <c r="I1242" s="14"/>
      <c r="J1242" s="14"/>
      <c r="K1242" s="14"/>
      <c r="L1242" s="14"/>
    </row>
    <row r="1243" spans="2:12" ht="15" x14ac:dyDescent="0.25">
      <c r="B1243" s="14"/>
      <c r="D1243" s="61"/>
      <c r="E1243" s="15"/>
      <c r="F1243" s="15"/>
      <c r="G1243" s="14"/>
      <c r="H1243" s="14"/>
      <c r="I1243" s="14"/>
      <c r="J1243" s="14"/>
      <c r="K1243" s="14"/>
      <c r="L1243" s="14"/>
    </row>
    <row r="1244" spans="2:12" ht="15" x14ac:dyDescent="0.25">
      <c r="B1244" s="14"/>
      <c r="D1244" s="61"/>
      <c r="E1244" s="15"/>
      <c r="F1244" s="15"/>
      <c r="G1244" s="14"/>
      <c r="H1244" s="14"/>
      <c r="I1244" s="14"/>
      <c r="J1244" s="14"/>
      <c r="K1244" s="14"/>
      <c r="L1244" s="14"/>
    </row>
    <row r="1245" spans="2:12" ht="15" x14ac:dyDescent="0.25">
      <c r="B1245" s="14"/>
      <c r="D1245" s="61"/>
      <c r="E1245" s="15"/>
      <c r="F1245" s="15"/>
      <c r="G1245" s="14"/>
      <c r="H1245" s="14"/>
      <c r="I1245" s="14"/>
      <c r="J1245" s="14"/>
      <c r="K1245" s="14"/>
      <c r="L1245" s="14"/>
    </row>
    <row r="1246" spans="2:12" ht="15" x14ac:dyDescent="0.25">
      <c r="B1246" s="14"/>
      <c r="D1246" s="61"/>
      <c r="E1246" s="15"/>
      <c r="F1246" s="15"/>
      <c r="G1246" s="14"/>
      <c r="H1246" s="14"/>
      <c r="I1246" s="14"/>
      <c r="J1246" s="14"/>
      <c r="K1246" s="14"/>
      <c r="L1246" s="14"/>
    </row>
    <row r="1247" spans="2:12" ht="15" x14ac:dyDescent="0.25">
      <c r="B1247" s="14"/>
      <c r="D1247" s="61"/>
      <c r="E1247" s="15"/>
      <c r="F1247" s="15"/>
      <c r="G1247" s="14"/>
      <c r="H1247" s="14"/>
      <c r="I1247" s="14"/>
      <c r="J1247" s="14"/>
      <c r="K1247" s="14"/>
      <c r="L1247" s="14"/>
    </row>
    <row r="1248" spans="2:12" ht="15" x14ac:dyDescent="0.25">
      <c r="B1248" s="14"/>
      <c r="D1248" s="61"/>
      <c r="E1248" s="15"/>
      <c r="F1248" s="15"/>
      <c r="G1248" s="14"/>
      <c r="H1248" s="14"/>
      <c r="I1248" s="14"/>
      <c r="J1248" s="14"/>
      <c r="K1248" s="14"/>
      <c r="L1248" s="14"/>
    </row>
    <row r="1249" spans="2:12" ht="15" x14ac:dyDescent="0.25">
      <c r="B1249" s="14"/>
      <c r="D1249" s="61"/>
      <c r="E1249" s="15"/>
      <c r="F1249" s="15"/>
      <c r="G1249" s="14"/>
      <c r="H1249" s="14"/>
      <c r="I1249" s="14"/>
      <c r="J1249" s="14"/>
      <c r="K1249" s="14"/>
      <c r="L1249" s="14"/>
    </row>
    <row r="1250" spans="2:12" ht="15" x14ac:dyDescent="0.25">
      <c r="B1250" s="14"/>
      <c r="D1250" s="61"/>
      <c r="E1250" s="15"/>
      <c r="F1250" s="15"/>
      <c r="G1250" s="14"/>
      <c r="H1250" s="14"/>
      <c r="I1250" s="14"/>
      <c r="J1250" s="14"/>
      <c r="K1250" s="14"/>
      <c r="L1250" s="14"/>
    </row>
    <row r="1251" spans="2:12" ht="15" x14ac:dyDescent="0.25">
      <c r="B1251" s="14"/>
      <c r="D1251" s="61"/>
      <c r="E1251" s="15"/>
      <c r="F1251" s="15"/>
      <c r="G1251" s="14"/>
      <c r="H1251" s="14"/>
      <c r="I1251" s="14"/>
      <c r="J1251" s="14"/>
      <c r="K1251" s="14"/>
      <c r="L1251" s="14"/>
    </row>
    <row r="1252" spans="2:12" ht="15" x14ac:dyDescent="0.25">
      <c r="B1252" s="14"/>
      <c r="D1252" s="61"/>
      <c r="E1252" s="15"/>
      <c r="F1252" s="15"/>
      <c r="G1252" s="14"/>
      <c r="H1252" s="14"/>
      <c r="I1252" s="14"/>
      <c r="J1252" s="14"/>
      <c r="K1252" s="14"/>
      <c r="L1252" s="14"/>
    </row>
    <row r="1253" spans="2:12" ht="15" x14ac:dyDescent="0.25">
      <c r="B1253" s="14"/>
      <c r="D1253" s="61"/>
      <c r="E1253" s="15"/>
      <c r="F1253" s="15"/>
      <c r="G1253" s="14"/>
      <c r="H1253" s="14"/>
      <c r="I1253" s="14"/>
      <c r="J1253" s="14"/>
      <c r="K1253" s="14"/>
      <c r="L1253" s="14"/>
    </row>
    <row r="1254" spans="2:12" ht="15" x14ac:dyDescent="0.25">
      <c r="B1254" s="14"/>
      <c r="D1254" s="61"/>
      <c r="E1254" s="15"/>
      <c r="F1254" s="15"/>
      <c r="G1254" s="14"/>
      <c r="H1254" s="14"/>
      <c r="I1254" s="14"/>
      <c r="J1254" s="14"/>
      <c r="K1254" s="14"/>
      <c r="L1254" s="14"/>
    </row>
    <row r="1255" spans="2:12" ht="15" x14ac:dyDescent="0.25">
      <c r="B1255" s="14"/>
      <c r="D1255" s="61"/>
      <c r="E1255" s="15"/>
      <c r="F1255" s="15"/>
      <c r="G1255" s="14"/>
      <c r="H1255" s="14"/>
      <c r="I1255" s="14"/>
      <c r="J1255" s="14"/>
      <c r="K1255" s="14"/>
      <c r="L1255" s="14"/>
    </row>
    <row r="1256" spans="2:12" ht="15" x14ac:dyDescent="0.25">
      <c r="B1256" s="14"/>
      <c r="D1256" s="61"/>
      <c r="E1256" s="15"/>
      <c r="F1256" s="15"/>
      <c r="G1256" s="14"/>
      <c r="H1256" s="14"/>
      <c r="I1256" s="14"/>
      <c r="J1256" s="14"/>
      <c r="K1256" s="14"/>
      <c r="L1256" s="14"/>
    </row>
    <row r="1257" spans="2:12" ht="15" x14ac:dyDescent="0.25">
      <c r="B1257" s="14"/>
      <c r="D1257" s="61"/>
      <c r="E1257" s="15"/>
      <c r="F1257" s="15"/>
      <c r="G1257" s="14"/>
      <c r="H1257" s="14"/>
      <c r="I1257" s="14"/>
      <c r="J1257" s="14"/>
      <c r="K1257" s="14"/>
      <c r="L1257" s="14"/>
    </row>
    <row r="1258" spans="2:12" ht="15" x14ac:dyDescent="0.25">
      <c r="B1258" s="14"/>
      <c r="D1258" s="61"/>
      <c r="E1258" s="15"/>
      <c r="F1258" s="15"/>
      <c r="G1258" s="14"/>
      <c r="H1258" s="14"/>
      <c r="I1258" s="14"/>
      <c r="J1258" s="14"/>
      <c r="K1258" s="14"/>
      <c r="L1258" s="14"/>
    </row>
    <row r="1259" spans="2:12" ht="15" x14ac:dyDescent="0.25">
      <c r="B1259" s="14"/>
      <c r="D1259" s="61"/>
      <c r="E1259" s="15"/>
      <c r="F1259" s="15"/>
      <c r="G1259" s="14"/>
      <c r="H1259" s="14"/>
      <c r="I1259" s="14"/>
      <c r="J1259" s="14"/>
      <c r="K1259" s="14"/>
      <c r="L1259" s="14"/>
    </row>
    <row r="1260" spans="2:12" ht="15" x14ac:dyDescent="0.25">
      <c r="B1260" s="14"/>
      <c r="D1260" s="61"/>
      <c r="E1260" s="15"/>
      <c r="F1260" s="15"/>
      <c r="G1260" s="14"/>
      <c r="H1260" s="14"/>
      <c r="I1260" s="14"/>
      <c r="J1260" s="14"/>
      <c r="K1260" s="14"/>
      <c r="L1260" s="14"/>
    </row>
    <row r="1261" spans="2:12" ht="15" x14ac:dyDescent="0.25">
      <c r="B1261" s="14"/>
      <c r="D1261" s="61"/>
      <c r="E1261" s="15"/>
      <c r="F1261" s="15"/>
      <c r="G1261" s="14"/>
      <c r="H1261" s="14"/>
      <c r="I1261" s="14"/>
      <c r="J1261" s="14"/>
      <c r="K1261" s="14"/>
      <c r="L1261" s="14"/>
    </row>
    <row r="1262" spans="2:12" ht="15" x14ac:dyDescent="0.25">
      <c r="B1262" s="14"/>
      <c r="D1262" s="61"/>
      <c r="E1262" s="15"/>
      <c r="F1262" s="15"/>
      <c r="G1262" s="14"/>
      <c r="H1262" s="14"/>
      <c r="I1262" s="14"/>
      <c r="J1262" s="14"/>
      <c r="K1262" s="14"/>
      <c r="L1262" s="14"/>
    </row>
    <row r="1263" spans="2:12" ht="15" x14ac:dyDescent="0.25">
      <c r="B1263" s="14"/>
      <c r="D1263" s="61"/>
      <c r="E1263" s="15"/>
      <c r="F1263" s="15"/>
      <c r="G1263" s="14"/>
      <c r="H1263" s="14"/>
      <c r="I1263" s="14"/>
      <c r="J1263" s="14"/>
      <c r="K1263" s="14"/>
      <c r="L1263" s="14"/>
    </row>
    <row r="1264" spans="2:12" ht="15" x14ac:dyDescent="0.25">
      <c r="B1264" s="14"/>
      <c r="D1264" s="61"/>
      <c r="E1264" s="15"/>
      <c r="F1264" s="15"/>
      <c r="G1264" s="14"/>
      <c r="H1264" s="14"/>
      <c r="I1264" s="14"/>
      <c r="J1264" s="14"/>
      <c r="K1264" s="14"/>
      <c r="L1264" s="14"/>
    </row>
    <row r="1265" spans="2:12" ht="15" x14ac:dyDescent="0.25">
      <c r="B1265" s="14"/>
      <c r="D1265" s="61"/>
      <c r="E1265" s="15"/>
      <c r="F1265" s="15"/>
      <c r="G1265" s="14"/>
      <c r="H1265" s="14"/>
      <c r="I1265" s="14"/>
      <c r="J1265" s="14"/>
      <c r="K1265" s="14"/>
      <c r="L1265" s="14"/>
    </row>
    <row r="1266" spans="2:12" ht="15" x14ac:dyDescent="0.25">
      <c r="B1266" s="14"/>
      <c r="D1266" s="61"/>
      <c r="E1266" s="15"/>
      <c r="F1266" s="15"/>
      <c r="G1266" s="14"/>
      <c r="H1266" s="14"/>
      <c r="I1266" s="14"/>
      <c r="J1266" s="14"/>
      <c r="K1266" s="14"/>
      <c r="L1266" s="14"/>
    </row>
    <row r="1267" spans="2:12" ht="15" x14ac:dyDescent="0.25">
      <c r="B1267" s="14"/>
      <c r="D1267" s="61"/>
      <c r="E1267" s="15"/>
      <c r="F1267" s="15"/>
      <c r="G1267" s="14"/>
      <c r="H1267" s="14"/>
      <c r="I1267" s="14"/>
      <c r="J1267" s="14"/>
      <c r="K1267" s="14"/>
      <c r="L1267" s="14"/>
    </row>
    <row r="1268" spans="2:12" ht="15" x14ac:dyDescent="0.25">
      <c r="B1268" s="14"/>
      <c r="D1268" s="61"/>
      <c r="E1268" s="15"/>
      <c r="F1268" s="15"/>
      <c r="G1268" s="14"/>
      <c r="H1268" s="14"/>
      <c r="I1268" s="14"/>
      <c r="J1268" s="14"/>
      <c r="K1268" s="14"/>
      <c r="L1268" s="14"/>
    </row>
    <row r="1269" spans="2:12" ht="15" x14ac:dyDescent="0.25">
      <c r="B1269" s="14"/>
      <c r="D1269" s="61"/>
      <c r="E1269" s="15"/>
      <c r="F1269" s="15"/>
      <c r="G1269" s="14"/>
      <c r="H1269" s="14"/>
      <c r="I1269" s="14"/>
      <c r="J1269" s="14"/>
      <c r="K1269" s="14"/>
      <c r="L1269" s="14"/>
    </row>
    <row r="1270" spans="2:12" ht="15" x14ac:dyDescent="0.25">
      <c r="B1270" s="14"/>
      <c r="D1270" s="61"/>
      <c r="E1270" s="15"/>
      <c r="F1270" s="15"/>
      <c r="G1270" s="14"/>
      <c r="H1270" s="14"/>
      <c r="I1270" s="14"/>
      <c r="J1270" s="14"/>
      <c r="K1270" s="14"/>
      <c r="L1270" s="14"/>
    </row>
    <row r="1271" spans="2:12" ht="15" x14ac:dyDescent="0.25">
      <c r="B1271" s="14"/>
      <c r="D1271" s="61"/>
      <c r="E1271" s="15"/>
      <c r="F1271" s="15"/>
      <c r="G1271" s="14"/>
      <c r="H1271" s="14"/>
      <c r="I1271" s="14"/>
      <c r="J1271" s="14"/>
      <c r="K1271" s="14"/>
      <c r="L1271" s="14"/>
    </row>
    <row r="1272" spans="2:12" ht="15" x14ac:dyDescent="0.25">
      <c r="B1272" s="14"/>
      <c r="D1272" s="61"/>
      <c r="E1272" s="15"/>
      <c r="F1272" s="15"/>
      <c r="G1272" s="14"/>
      <c r="H1272" s="14"/>
      <c r="I1272" s="14"/>
      <c r="J1272" s="14"/>
      <c r="K1272" s="14"/>
      <c r="L1272" s="14"/>
    </row>
    <row r="1273" spans="2:12" ht="15" x14ac:dyDescent="0.25">
      <c r="B1273" s="14"/>
      <c r="D1273" s="61"/>
      <c r="E1273" s="15"/>
      <c r="F1273" s="15"/>
      <c r="G1273" s="14"/>
      <c r="H1273" s="14"/>
      <c r="I1273" s="14"/>
      <c r="J1273" s="14"/>
      <c r="K1273" s="14"/>
      <c r="L1273" s="14"/>
    </row>
    <row r="1274" spans="2:12" ht="15" x14ac:dyDescent="0.25">
      <c r="B1274" s="14"/>
      <c r="D1274" s="61"/>
      <c r="E1274" s="15"/>
      <c r="F1274" s="15"/>
      <c r="G1274" s="14"/>
      <c r="H1274" s="14"/>
      <c r="I1274" s="14"/>
      <c r="J1274" s="14"/>
      <c r="K1274" s="14"/>
      <c r="L1274" s="14"/>
    </row>
    <row r="1275" spans="2:12" ht="15" x14ac:dyDescent="0.25">
      <c r="B1275" s="14"/>
      <c r="D1275" s="61"/>
      <c r="E1275" s="15"/>
      <c r="F1275" s="15"/>
      <c r="G1275" s="14"/>
      <c r="H1275" s="14"/>
      <c r="I1275" s="14"/>
      <c r="J1275" s="14"/>
      <c r="K1275" s="14"/>
      <c r="L1275" s="14"/>
    </row>
    <row r="1276" spans="2:12" ht="15" x14ac:dyDescent="0.25">
      <c r="B1276" s="14"/>
      <c r="D1276" s="61"/>
      <c r="E1276" s="15"/>
      <c r="F1276" s="15"/>
      <c r="G1276" s="14"/>
      <c r="H1276" s="14"/>
      <c r="I1276" s="14"/>
      <c r="J1276" s="14"/>
      <c r="K1276" s="14"/>
      <c r="L1276" s="14"/>
    </row>
    <row r="1277" spans="2:12" ht="15" x14ac:dyDescent="0.25">
      <c r="B1277" s="14"/>
      <c r="D1277" s="61"/>
      <c r="E1277" s="15"/>
      <c r="F1277" s="15"/>
      <c r="G1277" s="14"/>
      <c r="H1277" s="14"/>
      <c r="I1277" s="14"/>
      <c r="J1277" s="14"/>
      <c r="K1277" s="14"/>
      <c r="L1277" s="14"/>
    </row>
    <row r="1278" spans="2:12" ht="15" x14ac:dyDescent="0.25">
      <c r="B1278" s="14"/>
      <c r="D1278" s="61"/>
      <c r="E1278" s="15"/>
      <c r="F1278" s="15"/>
      <c r="G1278" s="14"/>
      <c r="H1278" s="14"/>
      <c r="I1278" s="14"/>
      <c r="J1278" s="14"/>
      <c r="K1278" s="14"/>
      <c r="L1278" s="14"/>
    </row>
    <row r="1279" spans="2:12" ht="15" x14ac:dyDescent="0.25">
      <c r="B1279" s="14"/>
      <c r="D1279" s="61"/>
      <c r="E1279" s="15"/>
      <c r="F1279" s="15"/>
      <c r="G1279" s="14"/>
      <c r="H1279" s="14"/>
      <c r="I1279" s="14"/>
      <c r="J1279" s="14"/>
      <c r="K1279" s="14"/>
      <c r="L1279" s="14"/>
    </row>
    <row r="1280" spans="2:12" ht="15" x14ac:dyDescent="0.25">
      <c r="B1280" s="14"/>
      <c r="D1280" s="61"/>
      <c r="E1280" s="15"/>
      <c r="F1280" s="15"/>
      <c r="G1280" s="14"/>
      <c r="H1280" s="14"/>
      <c r="I1280" s="14"/>
      <c r="J1280" s="14"/>
      <c r="K1280" s="14"/>
      <c r="L1280" s="14"/>
    </row>
    <row r="1281" spans="2:12" ht="15" x14ac:dyDescent="0.25">
      <c r="B1281" s="14"/>
      <c r="D1281" s="61"/>
      <c r="E1281" s="15"/>
      <c r="F1281" s="15"/>
      <c r="G1281" s="14"/>
      <c r="H1281" s="14"/>
      <c r="I1281" s="14"/>
      <c r="J1281" s="14"/>
      <c r="K1281" s="14"/>
      <c r="L1281" s="14"/>
    </row>
    <row r="1282" spans="2:12" ht="15" x14ac:dyDescent="0.25">
      <c r="B1282" s="14"/>
      <c r="D1282" s="61"/>
      <c r="E1282" s="15"/>
      <c r="F1282" s="15"/>
      <c r="G1282" s="14"/>
      <c r="H1282" s="14"/>
      <c r="I1282" s="14"/>
      <c r="J1282" s="14"/>
      <c r="K1282" s="14"/>
      <c r="L1282" s="14"/>
    </row>
    <row r="1283" spans="2:12" ht="15" x14ac:dyDescent="0.25">
      <c r="B1283" s="14"/>
      <c r="D1283" s="61"/>
      <c r="E1283" s="15"/>
      <c r="F1283" s="15"/>
      <c r="G1283" s="14"/>
      <c r="H1283" s="14"/>
      <c r="I1283" s="14"/>
      <c r="J1283" s="14"/>
      <c r="K1283" s="14"/>
      <c r="L1283" s="14"/>
    </row>
    <row r="1284" spans="2:12" ht="15" x14ac:dyDescent="0.25">
      <c r="B1284" s="14"/>
      <c r="D1284" s="61"/>
      <c r="E1284" s="15"/>
      <c r="F1284" s="15"/>
      <c r="G1284" s="14"/>
      <c r="H1284" s="14"/>
      <c r="I1284" s="14"/>
      <c r="J1284" s="14"/>
      <c r="K1284" s="14"/>
      <c r="L1284" s="14"/>
    </row>
    <row r="1285" spans="2:12" ht="15" x14ac:dyDescent="0.25">
      <c r="B1285" s="14"/>
      <c r="D1285" s="61"/>
      <c r="E1285" s="15"/>
      <c r="F1285" s="15"/>
      <c r="G1285" s="14"/>
      <c r="H1285" s="14"/>
      <c r="I1285" s="14"/>
      <c r="J1285" s="14"/>
      <c r="K1285" s="14"/>
      <c r="L1285" s="14"/>
    </row>
    <row r="1286" spans="2:12" ht="15" x14ac:dyDescent="0.25">
      <c r="B1286" s="14"/>
      <c r="D1286" s="61"/>
      <c r="E1286" s="15"/>
      <c r="F1286" s="15"/>
      <c r="G1286" s="14"/>
      <c r="H1286" s="14"/>
      <c r="I1286" s="14"/>
      <c r="J1286" s="14"/>
      <c r="K1286" s="14"/>
      <c r="L1286" s="14"/>
    </row>
    <row r="1287" spans="2:12" ht="15" x14ac:dyDescent="0.25">
      <c r="B1287" s="14"/>
      <c r="D1287" s="61"/>
      <c r="E1287" s="15"/>
      <c r="F1287" s="15"/>
      <c r="G1287" s="14"/>
      <c r="H1287" s="14"/>
      <c r="I1287" s="14"/>
      <c r="J1287" s="14"/>
      <c r="K1287" s="14"/>
      <c r="L1287" s="14"/>
    </row>
    <row r="1288" spans="2:12" ht="15" x14ac:dyDescent="0.25">
      <c r="B1288" s="14"/>
      <c r="D1288" s="61"/>
      <c r="E1288" s="15"/>
      <c r="F1288" s="15"/>
      <c r="G1288" s="14"/>
      <c r="H1288" s="14"/>
      <c r="I1288" s="14"/>
      <c r="J1288" s="14"/>
      <c r="K1288" s="14"/>
      <c r="L1288" s="14"/>
    </row>
    <row r="1289" spans="2:12" ht="15" x14ac:dyDescent="0.25">
      <c r="B1289" s="14"/>
      <c r="D1289" s="61"/>
      <c r="E1289" s="15"/>
      <c r="F1289" s="15"/>
      <c r="G1289" s="14"/>
      <c r="H1289" s="14"/>
      <c r="I1289" s="14"/>
      <c r="J1289" s="14"/>
      <c r="K1289" s="14"/>
      <c r="L1289" s="14"/>
    </row>
    <row r="1290" spans="2:12" ht="15" x14ac:dyDescent="0.25">
      <c r="B1290" s="14"/>
      <c r="D1290" s="61"/>
      <c r="E1290" s="15"/>
      <c r="F1290" s="15"/>
      <c r="G1290" s="14"/>
      <c r="H1290" s="14"/>
      <c r="I1290" s="14"/>
      <c r="J1290" s="14"/>
      <c r="K1290" s="14"/>
      <c r="L1290" s="14"/>
    </row>
    <row r="1291" spans="2:12" ht="15" x14ac:dyDescent="0.25">
      <c r="B1291" s="14"/>
      <c r="D1291" s="61"/>
      <c r="E1291" s="15"/>
      <c r="F1291" s="15"/>
      <c r="G1291" s="14"/>
      <c r="H1291" s="14"/>
      <c r="I1291" s="14"/>
      <c r="J1291" s="14"/>
      <c r="K1291" s="14"/>
      <c r="L1291" s="14"/>
    </row>
    <row r="1292" spans="2:12" ht="15" x14ac:dyDescent="0.25">
      <c r="B1292" s="14"/>
      <c r="D1292" s="61"/>
      <c r="E1292" s="15"/>
      <c r="F1292" s="15"/>
      <c r="G1292" s="14"/>
      <c r="H1292" s="14"/>
      <c r="I1292" s="14"/>
      <c r="J1292" s="14"/>
      <c r="K1292" s="14"/>
      <c r="L1292" s="14"/>
    </row>
    <row r="1293" spans="2:12" ht="15" x14ac:dyDescent="0.25">
      <c r="B1293" s="14"/>
      <c r="D1293" s="61"/>
      <c r="E1293" s="15"/>
      <c r="F1293" s="15"/>
      <c r="G1293" s="14"/>
      <c r="H1293" s="14"/>
      <c r="I1293" s="14"/>
      <c r="J1293" s="14"/>
      <c r="K1293" s="14"/>
      <c r="L1293" s="14"/>
    </row>
    <row r="1294" spans="2:12" ht="15" x14ac:dyDescent="0.25">
      <c r="B1294" s="14"/>
      <c r="D1294" s="61"/>
      <c r="E1294" s="15"/>
      <c r="F1294" s="15"/>
      <c r="G1294" s="14"/>
      <c r="H1294" s="14"/>
      <c r="I1294" s="14"/>
      <c r="J1294" s="14"/>
      <c r="K1294" s="14"/>
      <c r="L1294" s="14"/>
    </row>
    <row r="1295" spans="2:12" ht="15" x14ac:dyDescent="0.25">
      <c r="B1295" s="14"/>
      <c r="D1295" s="61"/>
      <c r="E1295" s="15"/>
      <c r="F1295" s="15"/>
      <c r="G1295" s="14"/>
      <c r="H1295" s="14"/>
      <c r="I1295" s="14"/>
      <c r="J1295" s="14"/>
      <c r="K1295" s="14"/>
      <c r="L1295" s="14"/>
    </row>
    <row r="1296" spans="2:12" ht="15" x14ac:dyDescent="0.25">
      <c r="B1296" s="14"/>
      <c r="D1296" s="61"/>
      <c r="E1296" s="15"/>
      <c r="F1296" s="15"/>
      <c r="G1296" s="14"/>
      <c r="H1296" s="14"/>
      <c r="I1296" s="14"/>
      <c r="J1296" s="14"/>
      <c r="K1296" s="14"/>
      <c r="L1296" s="14"/>
    </row>
    <row r="1297" spans="2:12" ht="15" x14ac:dyDescent="0.25">
      <c r="B1297" s="14"/>
      <c r="D1297" s="61"/>
      <c r="E1297" s="15"/>
      <c r="F1297" s="15"/>
      <c r="G1297" s="14"/>
      <c r="H1297" s="14"/>
      <c r="I1297" s="14"/>
      <c r="J1297" s="14"/>
      <c r="K1297" s="14"/>
      <c r="L1297" s="14"/>
    </row>
    <row r="1298" spans="2:12" ht="15" x14ac:dyDescent="0.25">
      <c r="B1298" s="14"/>
      <c r="D1298" s="61"/>
      <c r="E1298" s="15"/>
      <c r="F1298" s="15"/>
      <c r="G1298" s="14"/>
      <c r="H1298" s="14"/>
      <c r="I1298" s="14"/>
      <c r="J1298" s="14"/>
      <c r="K1298" s="14"/>
      <c r="L1298" s="14"/>
    </row>
    <row r="1299" spans="2:12" ht="15" x14ac:dyDescent="0.25">
      <c r="B1299" s="14"/>
      <c r="D1299" s="61"/>
      <c r="E1299" s="15"/>
      <c r="F1299" s="15"/>
      <c r="G1299" s="14"/>
      <c r="H1299" s="14"/>
      <c r="I1299" s="14"/>
      <c r="J1299" s="14"/>
      <c r="K1299" s="14"/>
      <c r="L1299" s="14"/>
    </row>
    <row r="1300" spans="2:12" ht="15" x14ac:dyDescent="0.25">
      <c r="B1300" s="14"/>
      <c r="D1300" s="61"/>
      <c r="E1300" s="15"/>
      <c r="F1300" s="15"/>
      <c r="G1300" s="14"/>
      <c r="H1300" s="14"/>
      <c r="I1300" s="14"/>
      <c r="J1300" s="14"/>
      <c r="K1300" s="14"/>
      <c r="L1300" s="14"/>
    </row>
    <row r="1301" spans="2:12" ht="15" x14ac:dyDescent="0.25">
      <c r="B1301" s="14"/>
      <c r="D1301" s="61"/>
      <c r="E1301" s="15"/>
      <c r="F1301" s="15"/>
      <c r="G1301" s="14"/>
      <c r="H1301" s="14"/>
      <c r="I1301" s="14"/>
      <c r="J1301" s="14"/>
      <c r="K1301" s="14"/>
      <c r="L1301" s="14"/>
    </row>
    <row r="1302" spans="2:12" ht="15" x14ac:dyDescent="0.25">
      <c r="B1302" s="14"/>
      <c r="D1302" s="61"/>
      <c r="E1302" s="15"/>
      <c r="F1302" s="15"/>
      <c r="G1302" s="14"/>
      <c r="H1302" s="14"/>
      <c r="I1302" s="14"/>
      <c r="J1302" s="14"/>
      <c r="K1302" s="14"/>
      <c r="L1302" s="14"/>
    </row>
    <row r="1303" spans="2:12" ht="15" x14ac:dyDescent="0.25">
      <c r="B1303" s="14"/>
      <c r="D1303" s="61"/>
      <c r="E1303" s="15"/>
      <c r="F1303" s="15"/>
      <c r="G1303" s="14"/>
      <c r="H1303" s="14"/>
      <c r="I1303" s="14"/>
      <c r="J1303" s="14"/>
      <c r="K1303" s="14"/>
      <c r="L1303" s="14"/>
    </row>
    <row r="1304" spans="2:12" ht="15" x14ac:dyDescent="0.25">
      <c r="B1304" s="14"/>
      <c r="D1304" s="61"/>
      <c r="E1304" s="15"/>
      <c r="F1304" s="15"/>
      <c r="G1304" s="14"/>
      <c r="H1304" s="14"/>
      <c r="I1304" s="14"/>
      <c r="J1304" s="14"/>
      <c r="K1304" s="14"/>
      <c r="L1304" s="14"/>
    </row>
    <row r="1305" spans="2:12" ht="15" x14ac:dyDescent="0.25">
      <c r="B1305" s="14"/>
      <c r="D1305" s="61"/>
      <c r="E1305" s="15"/>
      <c r="F1305" s="15"/>
      <c r="G1305" s="14"/>
      <c r="H1305" s="14"/>
      <c r="I1305" s="14"/>
      <c r="J1305" s="14"/>
      <c r="K1305" s="14"/>
      <c r="L1305" s="14"/>
    </row>
    <row r="1306" spans="2:12" ht="15" x14ac:dyDescent="0.25">
      <c r="B1306" s="14"/>
      <c r="D1306" s="61"/>
      <c r="E1306" s="15"/>
      <c r="F1306" s="15"/>
      <c r="G1306" s="14"/>
      <c r="H1306" s="14"/>
      <c r="I1306" s="14"/>
      <c r="J1306" s="14"/>
      <c r="K1306" s="14"/>
      <c r="L1306" s="14"/>
    </row>
    <row r="1307" spans="2:12" ht="15" x14ac:dyDescent="0.25">
      <c r="B1307" s="14"/>
      <c r="D1307" s="61"/>
      <c r="E1307" s="15"/>
      <c r="F1307" s="15"/>
      <c r="G1307" s="14"/>
      <c r="H1307" s="14"/>
      <c r="I1307" s="14"/>
      <c r="J1307" s="14"/>
      <c r="K1307" s="14"/>
      <c r="L1307" s="14"/>
    </row>
    <row r="1308" spans="2:12" ht="15" x14ac:dyDescent="0.25">
      <c r="B1308" s="14"/>
      <c r="D1308" s="61"/>
      <c r="E1308" s="15"/>
      <c r="F1308" s="15"/>
      <c r="G1308" s="14"/>
      <c r="H1308" s="14"/>
      <c r="I1308" s="14"/>
      <c r="J1308" s="14"/>
      <c r="K1308" s="14"/>
      <c r="L1308" s="14"/>
    </row>
    <row r="1309" spans="2:12" ht="15" x14ac:dyDescent="0.25">
      <c r="B1309" s="14"/>
      <c r="D1309" s="61"/>
      <c r="E1309" s="15"/>
      <c r="F1309" s="15"/>
      <c r="G1309" s="14"/>
      <c r="H1309" s="14"/>
      <c r="I1309" s="14"/>
      <c r="J1309" s="14"/>
      <c r="K1309" s="14"/>
      <c r="L1309" s="14"/>
    </row>
    <row r="1310" spans="2:12" ht="15" x14ac:dyDescent="0.25">
      <c r="B1310" s="14"/>
      <c r="D1310" s="61"/>
      <c r="E1310" s="15"/>
      <c r="F1310" s="15"/>
      <c r="G1310" s="14"/>
      <c r="H1310" s="14"/>
      <c r="I1310" s="14"/>
      <c r="J1310" s="14"/>
      <c r="K1310" s="14"/>
      <c r="L1310" s="14"/>
    </row>
    <row r="1311" spans="2:12" ht="15" x14ac:dyDescent="0.25">
      <c r="B1311" s="14"/>
      <c r="D1311" s="61"/>
      <c r="E1311" s="15"/>
      <c r="F1311" s="15"/>
      <c r="G1311" s="14"/>
      <c r="H1311" s="14"/>
      <c r="I1311" s="14"/>
      <c r="J1311" s="14"/>
      <c r="K1311" s="14"/>
      <c r="L1311" s="14"/>
    </row>
    <row r="1312" spans="2:12" ht="15" x14ac:dyDescent="0.25">
      <c r="B1312" s="14"/>
      <c r="D1312" s="61"/>
      <c r="E1312" s="15"/>
      <c r="F1312" s="15"/>
      <c r="G1312" s="14"/>
      <c r="H1312" s="14"/>
      <c r="I1312" s="14"/>
      <c r="J1312" s="14"/>
      <c r="K1312" s="14"/>
      <c r="L1312" s="14"/>
    </row>
    <row r="1313" spans="2:12" ht="15" x14ac:dyDescent="0.25">
      <c r="B1313" s="14"/>
      <c r="D1313" s="61"/>
      <c r="E1313" s="15"/>
      <c r="F1313" s="15"/>
      <c r="G1313" s="14"/>
      <c r="H1313" s="14"/>
      <c r="I1313" s="14"/>
      <c r="J1313" s="14"/>
      <c r="K1313" s="14"/>
      <c r="L1313" s="14"/>
    </row>
    <row r="1314" spans="2:12" ht="15" x14ac:dyDescent="0.25">
      <c r="B1314" s="14"/>
      <c r="D1314" s="61"/>
      <c r="E1314" s="15"/>
      <c r="F1314" s="15"/>
      <c r="G1314" s="14"/>
      <c r="H1314" s="14"/>
      <c r="I1314" s="14"/>
      <c r="J1314" s="14"/>
      <c r="K1314" s="14"/>
      <c r="L1314" s="14"/>
    </row>
    <row r="1315" spans="2:12" ht="15" x14ac:dyDescent="0.25">
      <c r="B1315" s="14"/>
      <c r="D1315" s="61"/>
      <c r="E1315" s="15"/>
      <c r="F1315" s="15"/>
      <c r="G1315" s="14"/>
      <c r="H1315" s="14"/>
      <c r="I1315" s="14"/>
      <c r="J1315" s="14"/>
      <c r="K1315" s="14"/>
      <c r="L1315" s="14"/>
    </row>
    <row r="1316" spans="2:12" ht="15" x14ac:dyDescent="0.25">
      <c r="B1316" s="14"/>
      <c r="D1316" s="61"/>
      <c r="E1316" s="15"/>
      <c r="F1316" s="15"/>
      <c r="G1316" s="14"/>
      <c r="H1316" s="14"/>
      <c r="I1316" s="14"/>
      <c r="J1316" s="14"/>
      <c r="K1316" s="14"/>
      <c r="L1316" s="14"/>
    </row>
    <row r="1317" spans="2:12" ht="15" x14ac:dyDescent="0.25">
      <c r="B1317" s="14"/>
      <c r="D1317" s="61"/>
      <c r="E1317" s="15"/>
      <c r="F1317" s="15"/>
      <c r="G1317" s="14"/>
      <c r="H1317" s="14"/>
      <c r="I1317" s="14"/>
      <c r="J1317" s="14"/>
      <c r="K1317" s="14"/>
      <c r="L1317" s="14"/>
    </row>
    <row r="1318" spans="2:12" ht="15" x14ac:dyDescent="0.25">
      <c r="B1318" s="14"/>
      <c r="D1318" s="61"/>
      <c r="E1318" s="15"/>
      <c r="F1318" s="15"/>
      <c r="G1318" s="14"/>
      <c r="H1318" s="14"/>
      <c r="I1318" s="14"/>
      <c r="J1318" s="14"/>
      <c r="K1318" s="14"/>
      <c r="L1318" s="14"/>
    </row>
    <row r="1319" spans="2:12" ht="15" x14ac:dyDescent="0.25">
      <c r="B1319" s="14"/>
      <c r="D1319" s="61"/>
      <c r="E1319" s="15"/>
      <c r="F1319" s="15"/>
      <c r="G1319" s="14"/>
      <c r="H1319" s="14"/>
      <c r="I1319" s="14"/>
      <c r="J1319" s="14"/>
      <c r="K1319" s="14"/>
      <c r="L1319" s="14"/>
    </row>
    <row r="1320" spans="2:12" ht="15" x14ac:dyDescent="0.25">
      <c r="B1320" s="14"/>
      <c r="D1320" s="61"/>
      <c r="E1320" s="15"/>
      <c r="F1320" s="15"/>
      <c r="G1320" s="14"/>
      <c r="H1320" s="14"/>
      <c r="I1320" s="14"/>
      <c r="J1320" s="14"/>
      <c r="K1320" s="14"/>
      <c r="L1320" s="14"/>
    </row>
    <row r="1321" spans="2:12" ht="15" x14ac:dyDescent="0.25">
      <c r="B1321" s="14"/>
      <c r="D1321" s="61"/>
      <c r="E1321" s="15"/>
      <c r="F1321" s="15"/>
      <c r="G1321" s="14"/>
      <c r="H1321" s="14"/>
      <c r="I1321" s="14"/>
      <c r="J1321" s="14"/>
      <c r="K1321" s="14"/>
      <c r="L1321" s="14"/>
    </row>
    <row r="1322" spans="2:12" ht="15" x14ac:dyDescent="0.25">
      <c r="B1322" s="14"/>
      <c r="D1322" s="61"/>
      <c r="E1322" s="15"/>
      <c r="F1322" s="15"/>
      <c r="G1322" s="14"/>
      <c r="H1322" s="14"/>
      <c r="I1322" s="14"/>
      <c r="J1322" s="14"/>
      <c r="K1322" s="14"/>
      <c r="L1322" s="14"/>
    </row>
    <row r="1323" spans="2:12" ht="15" x14ac:dyDescent="0.25">
      <c r="B1323" s="14"/>
      <c r="D1323" s="61"/>
      <c r="E1323" s="15"/>
      <c r="F1323" s="15"/>
      <c r="G1323" s="14"/>
      <c r="H1323" s="14"/>
      <c r="I1323" s="14"/>
      <c r="J1323" s="14"/>
      <c r="K1323" s="14"/>
      <c r="L1323" s="14"/>
    </row>
    <row r="1324" spans="2:12" ht="15" x14ac:dyDescent="0.25">
      <c r="B1324" s="14"/>
      <c r="D1324" s="61"/>
      <c r="E1324" s="15"/>
      <c r="F1324" s="15"/>
      <c r="G1324" s="14"/>
      <c r="H1324" s="14"/>
      <c r="I1324" s="14"/>
      <c r="J1324" s="14"/>
      <c r="K1324" s="14"/>
      <c r="L1324" s="14"/>
    </row>
    <row r="1325" spans="2:12" ht="15" x14ac:dyDescent="0.25">
      <c r="B1325" s="14"/>
      <c r="D1325" s="61"/>
      <c r="E1325" s="15"/>
      <c r="F1325" s="15"/>
      <c r="G1325" s="14"/>
      <c r="H1325" s="14"/>
      <c r="I1325" s="14"/>
      <c r="J1325" s="14"/>
      <c r="K1325" s="14"/>
      <c r="L1325" s="14"/>
    </row>
    <row r="1326" spans="2:12" ht="15" x14ac:dyDescent="0.25">
      <c r="B1326" s="14"/>
      <c r="D1326" s="61"/>
      <c r="E1326" s="15"/>
      <c r="F1326" s="15"/>
      <c r="G1326" s="14"/>
      <c r="H1326" s="14"/>
      <c r="I1326" s="14"/>
      <c r="J1326" s="14"/>
      <c r="K1326" s="14"/>
      <c r="L1326" s="14"/>
    </row>
    <row r="1327" spans="2:12" ht="15" x14ac:dyDescent="0.25">
      <c r="B1327" s="14"/>
      <c r="D1327" s="61"/>
      <c r="E1327" s="15"/>
      <c r="F1327" s="15"/>
      <c r="G1327" s="14"/>
      <c r="H1327" s="14"/>
      <c r="I1327" s="14"/>
      <c r="J1327" s="14"/>
      <c r="K1327" s="14"/>
      <c r="L1327" s="14"/>
    </row>
    <row r="1328" spans="2:12" ht="15" x14ac:dyDescent="0.25">
      <c r="B1328" s="14"/>
      <c r="D1328" s="61"/>
      <c r="E1328" s="15"/>
      <c r="F1328" s="15"/>
      <c r="G1328" s="14"/>
      <c r="H1328" s="14"/>
      <c r="I1328" s="14"/>
      <c r="J1328" s="14"/>
      <c r="K1328" s="14"/>
      <c r="L1328" s="14"/>
    </row>
    <row r="1329" spans="2:12" ht="15" x14ac:dyDescent="0.25">
      <c r="B1329" s="14"/>
      <c r="D1329" s="61"/>
      <c r="E1329" s="15"/>
      <c r="F1329" s="15"/>
      <c r="G1329" s="14"/>
      <c r="H1329" s="14"/>
      <c r="I1329" s="14"/>
      <c r="J1329" s="14"/>
      <c r="K1329" s="14"/>
      <c r="L1329" s="14"/>
    </row>
    <row r="1330" spans="2:12" ht="15" x14ac:dyDescent="0.25">
      <c r="B1330" s="14"/>
      <c r="D1330" s="61"/>
      <c r="E1330" s="15"/>
      <c r="F1330" s="15"/>
      <c r="G1330" s="14"/>
      <c r="H1330" s="14"/>
      <c r="I1330" s="14"/>
      <c r="J1330" s="14"/>
      <c r="K1330" s="14"/>
      <c r="L1330" s="14"/>
    </row>
    <row r="1331" spans="2:12" ht="15" x14ac:dyDescent="0.25">
      <c r="B1331" s="14"/>
      <c r="D1331" s="61"/>
      <c r="E1331" s="15"/>
      <c r="F1331" s="15"/>
      <c r="G1331" s="14"/>
      <c r="H1331" s="14"/>
      <c r="I1331" s="14"/>
      <c r="J1331" s="14"/>
      <c r="K1331" s="14"/>
      <c r="L1331" s="14"/>
    </row>
    <row r="1332" spans="2:12" ht="15" x14ac:dyDescent="0.25">
      <c r="B1332" s="14"/>
      <c r="D1332" s="61"/>
      <c r="E1332" s="15"/>
      <c r="F1332" s="15"/>
      <c r="G1332" s="14"/>
      <c r="H1332" s="14"/>
      <c r="I1332" s="14"/>
      <c r="J1332" s="14"/>
      <c r="K1332" s="14"/>
      <c r="L1332" s="14"/>
    </row>
    <row r="1333" spans="2:12" ht="15" x14ac:dyDescent="0.25">
      <c r="B1333" s="14"/>
      <c r="D1333" s="61"/>
      <c r="E1333" s="15"/>
      <c r="F1333" s="15"/>
      <c r="G1333" s="14"/>
      <c r="H1333" s="14"/>
      <c r="I1333" s="14"/>
      <c r="J1333" s="14"/>
      <c r="K1333" s="14"/>
      <c r="L1333" s="14"/>
    </row>
    <row r="1334" spans="2:12" ht="15" x14ac:dyDescent="0.25">
      <c r="B1334" s="14"/>
      <c r="D1334" s="61"/>
      <c r="E1334" s="15"/>
      <c r="F1334" s="15"/>
      <c r="G1334" s="14"/>
      <c r="H1334" s="14"/>
      <c r="I1334" s="14"/>
      <c r="J1334" s="14"/>
      <c r="K1334" s="14"/>
      <c r="L1334" s="14"/>
    </row>
    <row r="1335" spans="2:12" ht="15" x14ac:dyDescent="0.25">
      <c r="B1335" s="14"/>
      <c r="D1335" s="61"/>
      <c r="E1335" s="15"/>
      <c r="F1335" s="15"/>
      <c r="G1335" s="14"/>
      <c r="H1335" s="14"/>
      <c r="I1335" s="14"/>
      <c r="J1335" s="14"/>
      <c r="K1335" s="14"/>
      <c r="L1335" s="14"/>
    </row>
    <row r="1336" spans="2:12" ht="15" x14ac:dyDescent="0.25">
      <c r="B1336" s="14"/>
      <c r="D1336" s="61"/>
      <c r="E1336" s="15"/>
      <c r="F1336" s="15"/>
      <c r="G1336" s="14"/>
      <c r="H1336" s="14"/>
      <c r="I1336" s="14"/>
      <c r="J1336" s="14"/>
      <c r="K1336" s="14"/>
      <c r="L1336" s="14"/>
    </row>
    <row r="1337" spans="2:12" ht="15" x14ac:dyDescent="0.25">
      <c r="B1337" s="14"/>
      <c r="D1337" s="61"/>
      <c r="E1337" s="15"/>
      <c r="F1337" s="15"/>
      <c r="G1337" s="14"/>
      <c r="H1337" s="14"/>
      <c r="I1337" s="14"/>
      <c r="J1337" s="14"/>
      <c r="K1337" s="14"/>
      <c r="L1337" s="14"/>
    </row>
    <row r="1338" spans="2:12" ht="15" x14ac:dyDescent="0.25">
      <c r="B1338" s="14"/>
      <c r="D1338" s="61"/>
      <c r="E1338" s="15"/>
      <c r="F1338" s="15"/>
      <c r="G1338" s="14"/>
      <c r="H1338" s="14"/>
      <c r="I1338" s="14"/>
      <c r="J1338" s="14"/>
      <c r="K1338" s="14"/>
      <c r="L1338" s="14"/>
    </row>
    <row r="1339" spans="2:12" ht="15" x14ac:dyDescent="0.25">
      <c r="B1339" s="14"/>
      <c r="D1339" s="61"/>
      <c r="E1339" s="15"/>
      <c r="F1339" s="15"/>
      <c r="G1339" s="14"/>
      <c r="H1339" s="14"/>
      <c r="I1339" s="14"/>
      <c r="J1339" s="14"/>
      <c r="K1339" s="14"/>
      <c r="L1339" s="14"/>
    </row>
    <row r="1340" spans="2:12" ht="15" x14ac:dyDescent="0.25">
      <c r="B1340" s="14"/>
      <c r="D1340" s="61"/>
      <c r="E1340" s="15"/>
      <c r="F1340" s="15"/>
      <c r="G1340" s="14"/>
      <c r="H1340" s="14"/>
      <c r="I1340" s="14"/>
      <c r="J1340" s="14"/>
      <c r="K1340" s="14"/>
      <c r="L1340" s="14"/>
    </row>
    <row r="1341" spans="2:12" ht="15" x14ac:dyDescent="0.25">
      <c r="B1341" s="14"/>
      <c r="D1341" s="61"/>
      <c r="E1341" s="15"/>
      <c r="F1341" s="15"/>
      <c r="G1341" s="14"/>
      <c r="H1341" s="14"/>
      <c r="I1341" s="14"/>
      <c r="J1341" s="14"/>
      <c r="K1341" s="14"/>
      <c r="L1341" s="14"/>
    </row>
    <row r="1342" spans="2:12" ht="15" x14ac:dyDescent="0.25">
      <c r="B1342" s="14"/>
      <c r="D1342" s="61"/>
      <c r="E1342" s="15"/>
      <c r="F1342" s="15"/>
      <c r="G1342" s="14"/>
      <c r="H1342" s="14"/>
      <c r="I1342" s="14"/>
      <c r="J1342" s="14"/>
      <c r="K1342" s="14"/>
      <c r="L1342" s="14"/>
    </row>
    <row r="1343" spans="2:12" ht="15" x14ac:dyDescent="0.25">
      <c r="B1343" s="14"/>
      <c r="D1343" s="61"/>
      <c r="E1343" s="15"/>
      <c r="F1343" s="15"/>
      <c r="G1343" s="14"/>
      <c r="H1343" s="14"/>
      <c r="I1343" s="14"/>
      <c r="J1343" s="14"/>
      <c r="K1343" s="14"/>
      <c r="L1343" s="14"/>
    </row>
    <row r="1344" spans="2:12" ht="15" x14ac:dyDescent="0.25">
      <c r="B1344" s="14"/>
      <c r="D1344" s="61"/>
      <c r="E1344" s="15"/>
      <c r="F1344" s="15"/>
      <c r="G1344" s="14"/>
      <c r="H1344" s="14"/>
      <c r="I1344" s="14"/>
      <c r="J1344" s="14"/>
      <c r="K1344" s="14"/>
      <c r="L1344" s="14"/>
    </row>
    <row r="1345" spans="2:12" ht="15" x14ac:dyDescent="0.25">
      <c r="B1345" s="14"/>
      <c r="D1345" s="61"/>
      <c r="E1345" s="15"/>
      <c r="F1345" s="15"/>
      <c r="G1345" s="14"/>
      <c r="H1345" s="14"/>
      <c r="I1345" s="14"/>
      <c r="J1345" s="14"/>
      <c r="K1345" s="14"/>
      <c r="L1345" s="14"/>
    </row>
    <row r="1346" spans="2:12" ht="15" x14ac:dyDescent="0.25">
      <c r="B1346" s="14"/>
      <c r="D1346" s="61"/>
      <c r="E1346" s="15"/>
      <c r="F1346" s="15"/>
      <c r="G1346" s="14"/>
      <c r="H1346" s="14"/>
      <c r="I1346" s="14"/>
      <c r="J1346" s="14"/>
      <c r="K1346" s="14"/>
      <c r="L1346" s="14"/>
    </row>
    <row r="1347" spans="2:12" ht="15" x14ac:dyDescent="0.25">
      <c r="B1347" s="14"/>
      <c r="D1347" s="61"/>
      <c r="E1347" s="15"/>
      <c r="F1347" s="15"/>
      <c r="G1347" s="14"/>
      <c r="H1347" s="14"/>
      <c r="I1347" s="14"/>
      <c r="J1347" s="14"/>
      <c r="K1347" s="14"/>
      <c r="L1347" s="14"/>
    </row>
    <row r="1348" spans="2:12" ht="15" x14ac:dyDescent="0.25">
      <c r="B1348" s="14"/>
      <c r="D1348" s="61"/>
      <c r="E1348" s="15"/>
      <c r="F1348" s="15"/>
      <c r="G1348" s="14"/>
      <c r="H1348" s="14"/>
      <c r="I1348" s="14"/>
      <c r="J1348" s="14"/>
      <c r="K1348" s="14"/>
      <c r="L1348" s="14"/>
    </row>
    <row r="1349" spans="2:12" ht="15" x14ac:dyDescent="0.25">
      <c r="B1349" s="14"/>
      <c r="D1349" s="61"/>
      <c r="E1349" s="15"/>
      <c r="F1349" s="15"/>
      <c r="G1349" s="14"/>
      <c r="H1349" s="14"/>
      <c r="I1349" s="14"/>
      <c r="J1349" s="14"/>
      <c r="K1349" s="14"/>
      <c r="L1349" s="14"/>
    </row>
    <row r="1350" spans="2:12" ht="15" x14ac:dyDescent="0.25">
      <c r="B1350" s="14"/>
      <c r="D1350" s="61"/>
      <c r="E1350" s="15"/>
      <c r="F1350" s="15"/>
      <c r="G1350" s="14"/>
      <c r="H1350" s="14"/>
      <c r="I1350" s="14"/>
      <c r="J1350" s="14"/>
      <c r="K1350" s="14"/>
      <c r="L1350" s="14"/>
    </row>
    <row r="1351" spans="2:12" ht="15" x14ac:dyDescent="0.25">
      <c r="B1351" s="14"/>
      <c r="D1351" s="61"/>
      <c r="E1351" s="15"/>
      <c r="F1351" s="15"/>
      <c r="G1351" s="14"/>
      <c r="H1351" s="14"/>
      <c r="I1351" s="14"/>
      <c r="J1351" s="14"/>
      <c r="K1351" s="14"/>
      <c r="L1351" s="14"/>
    </row>
    <row r="1352" spans="2:12" ht="15" x14ac:dyDescent="0.25">
      <c r="B1352" s="14"/>
      <c r="D1352" s="61"/>
      <c r="E1352" s="15"/>
      <c r="F1352" s="15"/>
      <c r="G1352" s="14"/>
      <c r="H1352" s="14"/>
      <c r="I1352" s="14"/>
      <c r="J1352" s="14"/>
      <c r="K1352" s="14"/>
      <c r="L1352" s="14"/>
    </row>
    <row r="1353" spans="2:12" ht="15" x14ac:dyDescent="0.25">
      <c r="B1353" s="14"/>
      <c r="D1353" s="61"/>
      <c r="E1353" s="15"/>
      <c r="F1353" s="15"/>
      <c r="G1353" s="14"/>
      <c r="H1353" s="14"/>
      <c r="I1353" s="14"/>
      <c r="J1353" s="14"/>
      <c r="K1353" s="14"/>
      <c r="L1353" s="14"/>
    </row>
    <row r="1354" spans="2:12" ht="15" x14ac:dyDescent="0.25">
      <c r="B1354" s="14"/>
      <c r="D1354" s="61"/>
      <c r="E1354" s="15"/>
      <c r="F1354" s="15"/>
      <c r="G1354" s="14"/>
      <c r="H1354" s="14"/>
      <c r="I1354" s="14"/>
      <c r="J1354" s="14"/>
      <c r="K1354" s="14"/>
      <c r="L1354" s="14"/>
    </row>
    <row r="1355" spans="2:12" ht="15" x14ac:dyDescent="0.25">
      <c r="B1355" s="14"/>
      <c r="D1355" s="61"/>
      <c r="E1355" s="15"/>
      <c r="F1355" s="15"/>
      <c r="G1355" s="14"/>
      <c r="H1355" s="14"/>
      <c r="I1355" s="14"/>
      <c r="J1355" s="14"/>
      <c r="K1355" s="14"/>
      <c r="L1355" s="14"/>
    </row>
    <row r="1356" spans="2:12" ht="15" x14ac:dyDescent="0.25">
      <c r="B1356" s="14"/>
      <c r="D1356" s="61"/>
      <c r="E1356" s="15"/>
      <c r="F1356" s="15"/>
      <c r="G1356" s="14"/>
      <c r="H1356" s="14"/>
      <c r="I1356" s="14"/>
      <c r="J1356" s="14"/>
      <c r="K1356" s="14"/>
      <c r="L1356" s="14"/>
    </row>
    <row r="1357" spans="2:12" ht="15" x14ac:dyDescent="0.25">
      <c r="B1357" s="14"/>
      <c r="D1357" s="61"/>
      <c r="E1357" s="15"/>
      <c r="F1357" s="15"/>
      <c r="G1357" s="14"/>
      <c r="H1357" s="14"/>
      <c r="I1357" s="14"/>
      <c r="J1357" s="14"/>
      <c r="K1357" s="14"/>
      <c r="L1357" s="14"/>
    </row>
    <row r="1358" spans="2:12" ht="15" x14ac:dyDescent="0.25">
      <c r="B1358" s="14"/>
      <c r="D1358" s="61"/>
      <c r="E1358" s="15"/>
      <c r="F1358" s="15"/>
      <c r="G1358" s="14"/>
      <c r="H1358" s="14"/>
      <c r="I1358" s="14"/>
      <c r="J1358" s="14"/>
      <c r="K1358" s="14"/>
      <c r="L1358" s="14"/>
    </row>
    <row r="1359" spans="2:12" ht="15" x14ac:dyDescent="0.25">
      <c r="B1359" s="14"/>
      <c r="D1359" s="61"/>
      <c r="E1359" s="15"/>
      <c r="F1359" s="15"/>
      <c r="G1359" s="14"/>
      <c r="H1359" s="14"/>
      <c r="I1359" s="14"/>
      <c r="J1359" s="14"/>
      <c r="K1359" s="14"/>
      <c r="L1359" s="14"/>
    </row>
    <row r="1360" spans="2:12" ht="15" x14ac:dyDescent="0.25">
      <c r="B1360" s="14"/>
      <c r="D1360" s="61"/>
      <c r="E1360" s="15"/>
      <c r="F1360" s="15"/>
      <c r="G1360" s="14"/>
      <c r="H1360" s="14"/>
      <c r="I1360" s="14"/>
      <c r="J1360" s="14"/>
      <c r="K1360" s="14"/>
      <c r="L1360" s="14"/>
    </row>
    <row r="1361" spans="2:12" ht="15" x14ac:dyDescent="0.25">
      <c r="B1361" s="14"/>
      <c r="D1361" s="61"/>
      <c r="E1361" s="15"/>
      <c r="F1361" s="15"/>
      <c r="G1361" s="14"/>
      <c r="H1361" s="14"/>
      <c r="I1361" s="14"/>
      <c r="J1361" s="14"/>
      <c r="K1361" s="14"/>
      <c r="L1361" s="14"/>
    </row>
    <row r="1362" spans="2:12" ht="15" x14ac:dyDescent="0.25">
      <c r="B1362" s="14"/>
      <c r="D1362" s="61"/>
      <c r="E1362" s="15"/>
      <c r="F1362" s="15"/>
      <c r="G1362" s="14"/>
      <c r="H1362" s="14"/>
      <c r="I1362" s="14"/>
      <c r="J1362" s="14"/>
      <c r="K1362" s="14"/>
      <c r="L1362" s="14"/>
    </row>
    <row r="1363" spans="2:12" ht="15" x14ac:dyDescent="0.25">
      <c r="B1363" s="14"/>
      <c r="D1363" s="61"/>
      <c r="E1363" s="15"/>
      <c r="F1363" s="15"/>
      <c r="G1363" s="14"/>
      <c r="H1363" s="14"/>
      <c r="I1363" s="14"/>
      <c r="J1363" s="14"/>
      <c r="K1363" s="14"/>
      <c r="L1363" s="14"/>
    </row>
    <row r="1364" spans="2:12" ht="15" x14ac:dyDescent="0.25">
      <c r="B1364" s="14"/>
      <c r="D1364" s="61"/>
      <c r="E1364" s="15"/>
      <c r="F1364" s="15"/>
      <c r="G1364" s="14"/>
      <c r="H1364" s="14"/>
      <c r="I1364" s="14"/>
      <c r="J1364" s="14"/>
      <c r="K1364" s="14"/>
      <c r="L1364" s="14"/>
    </row>
    <row r="1365" spans="2:12" ht="15" x14ac:dyDescent="0.25">
      <c r="B1365" s="14"/>
      <c r="D1365" s="61"/>
      <c r="E1365" s="15"/>
      <c r="F1365" s="15"/>
      <c r="G1365" s="14"/>
      <c r="H1365" s="14"/>
      <c r="I1365" s="14"/>
      <c r="J1365" s="14"/>
      <c r="K1365" s="14"/>
      <c r="L1365" s="14"/>
    </row>
    <row r="1366" spans="2:12" ht="15" x14ac:dyDescent="0.25">
      <c r="B1366" s="14"/>
      <c r="D1366" s="61"/>
      <c r="E1366" s="15"/>
      <c r="F1366" s="15"/>
      <c r="G1366" s="14"/>
      <c r="H1366" s="14"/>
      <c r="I1366" s="14"/>
      <c r="J1366" s="14"/>
      <c r="K1366" s="14"/>
      <c r="L1366" s="14"/>
    </row>
    <row r="1367" spans="2:12" ht="15" x14ac:dyDescent="0.25">
      <c r="B1367" s="14"/>
      <c r="D1367" s="61"/>
      <c r="E1367" s="15"/>
      <c r="F1367" s="15"/>
      <c r="G1367" s="14"/>
      <c r="H1367" s="14"/>
      <c r="I1367" s="14"/>
      <c r="J1367" s="14"/>
      <c r="K1367" s="14"/>
      <c r="L1367" s="14"/>
    </row>
    <row r="1368" spans="2:12" ht="15" x14ac:dyDescent="0.25">
      <c r="B1368" s="14"/>
      <c r="D1368" s="61"/>
      <c r="E1368" s="15"/>
      <c r="F1368" s="15"/>
      <c r="G1368" s="14"/>
      <c r="H1368" s="14"/>
      <c r="I1368" s="14"/>
      <c r="J1368" s="14"/>
      <c r="K1368" s="14"/>
      <c r="L1368" s="14"/>
    </row>
    <row r="1369" spans="2:12" ht="15" x14ac:dyDescent="0.25">
      <c r="B1369" s="14"/>
      <c r="D1369" s="61"/>
      <c r="E1369" s="15"/>
      <c r="F1369" s="15"/>
      <c r="G1369" s="14"/>
      <c r="H1369" s="14"/>
      <c r="I1369" s="14"/>
      <c r="J1369" s="14"/>
      <c r="K1369" s="14"/>
      <c r="L1369" s="14"/>
    </row>
    <row r="1370" spans="2:12" ht="15" x14ac:dyDescent="0.25">
      <c r="B1370" s="14"/>
      <c r="D1370" s="61"/>
      <c r="E1370" s="15"/>
      <c r="F1370" s="15"/>
      <c r="G1370" s="14"/>
      <c r="H1370" s="14"/>
      <c r="I1370" s="14"/>
      <c r="J1370" s="14"/>
      <c r="K1370" s="14"/>
      <c r="L1370" s="14"/>
    </row>
    <row r="1371" spans="2:12" ht="15" x14ac:dyDescent="0.25">
      <c r="B1371" s="14"/>
      <c r="D1371" s="61"/>
      <c r="E1371" s="15"/>
      <c r="F1371" s="15"/>
      <c r="G1371" s="14"/>
      <c r="H1371" s="14"/>
      <c r="I1371" s="14"/>
      <c r="J1371" s="14"/>
      <c r="K1371" s="14"/>
      <c r="L1371" s="14"/>
    </row>
    <row r="1372" spans="2:12" ht="15" x14ac:dyDescent="0.25">
      <c r="B1372" s="14"/>
      <c r="D1372" s="61"/>
      <c r="E1372" s="15"/>
      <c r="F1372" s="15"/>
      <c r="G1372" s="14"/>
      <c r="H1372" s="14"/>
      <c r="I1372" s="14"/>
      <c r="J1372" s="14"/>
      <c r="K1372" s="14"/>
      <c r="L1372" s="14"/>
    </row>
    <row r="1373" spans="2:12" ht="15" x14ac:dyDescent="0.25">
      <c r="B1373" s="14"/>
      <c r="D1373" s="61"/>
      <c r="E1373" s="15"/>
      <c r="F1373" s="15"/>
      <c r="G1373" s="14"/>
      <c r="H1373" s="14"/>
      <c r="I1373" s="14"/>
      <c r="J1373" s="14"/>
      <c r="K1373" s="14"/>
      <c r="L1373" s="14"/>
    </row>
    <row r="1374" spans="2:12" ht="15" x14ac:dyDescent="0.25">
      <c r="B1374" s="14"/>
      <c r="D1374" s="61"/>
      <c r="E1374" s="15"/>
      <c r="F1374" s="15"/>
      <c r="G1374" s="14"/>
      <c r="H1374" s="14"/>
      <c r="I1374" s="14"/>
      <c r="J1374" s="14"/>
      <c r="K1374" s="14"/>
      <c r="L1374" s="14"/>
    </row>
    <row r="1375" spans="2:12" ht="15" x14ac:dyDescent="0.25">
      <c r="B1375" s="14"/>
      <c r="D1375" s="61"/>
      <c r="E1375" s="15"/>
      <c r="F1375" s="15"/>
      <c r="G1375" s="14"/>
      <c r="H1375" s="14"/>
      <c r="I1375" s="14"/>
      <c r="J1375" s="14"/>
      <c r="K1375" s="14"/>
      <c r="L1375" s="14"/>
    </row>
    <row r="1376" spans="2:12" ht="15" x14ac:dyDescent="0.25">
      <c r="B1376" s="14"/>
      <c r="D1376" s="61"/>
      <c r="E1376" s="15"/>
      <c r="F1376" s="15"/>
      <c r="G1376" s="14"/>
      <c r="H1376" s="14"/>
      <c r="I1376" s="14"/>
      <c r="J1376" s="14"/>
      <c r="K1376" s="14"/>
      <c r="L1376" s="14"/>
    </row>
    <row r="1377" spans="2:12" ht="15" x14ac:dyDescent="0.25">
      <c r="B1377" s="14"/>
      <c r="D1377" s="61"/>
      <c r="E1377" s="15"/>
      <c r="F1377" s="15"/>
      <c r="G1377" s="14"/>
      <c r="H1377" s="14"/>
      <c r="I1377" s="14"/>
      <c r="J1377" s="14"/>
      <c r="K1377" s="14"/>
      <c r="L1377" s="14"/>
    </row>
    <row r="1378" spans="2:12" ht="15" x14ac:dyDescent="0.25">
      <c r="B1378" s="14"/>
      <c r="D1378" s="61"/>
      <c r="E1378" s="15"/>
      <c r="F1378" s="15"/>
      <c r="G1378" s="14"/>
      <c r="H1378" s="14"/>
      <c r="I1378" s="14"/>
      <c r="J1378" s="14"/>
      <c r="K1378" s="14"/>
      <c r="L1378" s="14"/>
    </row>
    <row r="1379" spans="2:12" ht="15" x14ac:dyDescent="0.25">
      <c r="B1379" s="14"/>
      <c r="D1379" s="61"/>
      <c r="E1379" s="15"/>
      <c r="F1379" s="15"/>
      <c r="G1379" s="14"/>
      <c r="H1379" s="14"/>
      <c r="I1379" s="14"/>
      <c r="J1379" s="14"/>
      <c r="K1379" s="14"/>
      <c r="L1379" s="14"/>
    </row>
    <row r="1380" spans="2:12" ht="15" x14ac:dyDescent="0.25">
      <c r="B1380" s="14"/>
      <c r="D1380" s="61"/>
      <c r="E1380" s="15"/>
      <c r="F1380" s="15"/>
      <c r="G1380" s="14"/>
      <c r="H1380" s="14"/>
      <c r="I1380" s="14"/>
      <c r="J1380" s="14"/>
      <c r="K1380" s="14"/>
      <c r="L1380" s="14"/>
    </row>
    <row r="1381" spans="2:12" ht="15" x14ac:dyDescent="0.25">
      <c r="B1381" s="14"/>
      <c r="D1381" s="61"/>
      <c r="E1381" s="15"/>
      <c r="F1381" s="15"/>
      <c r="G1381" s="14"/>
      <c r="H1381" s="14"/>
      <c r="I1381" s="14"/>
      <c r="J1381" s="14"/>
      <c r="K1381" s="14"/>
      <c r="L1381" s="14"/>
    </row>
    <row r="1382" spans="2:12" ht="15" x14ac:dyDescent="0.25">
      <c r="B1382" s="14"/>
      <c r="D1382" s="61"/>
      <c r="E1382" s="15"/>
      <c r="F1382" s="15"/>
      <c r="G1382" s="14"/>
      <c r="H1382" s="14"/>
      <c r="I1382" s="14"/>
      <c r="J1382" s="14"/>
      <c r="K1382" s="14"/>
      <c r="L1382" s="14"/>
    </row>
    <row r="1383" spans="2:12" ht="15" x14ac:dyDescent="0.25">
      <c r="B1383" s="14"/>
      <c r="D1383" s="61"/>
      <c r="E1383" s="15"/>
      <c r="F1383" s="15"/>
      <c r="G1383" s="14"/>
      <c r="H1383" s="14"/>
      <c r="I1383" s="14"/>
      <c r="J1383" s="14"/>
      <c r="K1383" s="14"/>
      <c r="L1383" s="14"/>
    </row>
    <row r="1384" spans="2:12" ht="15" x14ac:dyDescent="0.25">
      <c r="B1384" s="14"/>
      <c r="D1384" s="61"/>
      <c r="E1384" s="15"/>
      <c r="F1384" s="15"/>
      <c r="G1384" s="14"/>
      <c r="H1384" s="14"/>
      <c r="I1384" s="14"/>
      <c r="J1384" s="14"/>
      <c r="K1384" s="14"/>
      <c r="L1384" s="14"/>
    </row>
    <row r="1385" spans="2:12" ht="15" x14ac:dyDescent="0.25">
      <c r="B1385" s="14"/>
      <c r="D1385" s="61"/>
      <c r="E1385" s="15"/>
      <c r="F1385" s="15"/>
      <c r="G1385" s="14"/>
      <c r="H1385" s="14"/>
      <c r="I1385" s="14"/>
      <c r="J1385" s="14"/>
      <c r="K1385" s="14"/>
      <c r="L1385" s="14"/>
    </row>
    <row r="1386" spans="2:12" ht="15" x14ac:dyDescent="0.25">
      <c r="B1386" s="14"/>
      <c r="D1386" s="61"/>
      <c r="E1386" s="15"/>
      <c r="F1386" s="15"/>
      <c r="G1386" s="14"/>
      <c r="H1386" s="14"/>
      <c r="I1386" s="14"/>
      <c r="J1386" s="14"/>
      <c r="K1386" s="14"/>
      <c r="L1386" s="14"/>
    </row>
    <row r="1387" spans="2:12" ht="15" x14ac:dyDescent="0.25">
      <c r="B1387" s="14"/>
      <c r="D1387" s="61"/>
      <c r="E1387" s="15"/>
      <c r="F1387" s="15"/>
      <c r="G1387" s="14"/>
      <c r="H1387" s="14"/>
      <c r="I1387" s="14"/>
      <c r="J1387" s="14"/>
      <c r="K1387" s="14"/>
      <c r="L1387" s="14"/>
    </row>
    <row r="1388" spans="2:12" ht="15" x14ac:dyDescent="0.25">
      <c r="B1388" s="14"/>
      <c r="D1388" s="61"/>
      <c r="E1388" s="15"/>
      <c r="F1388" s="15"/>
      <c r="G1388" s="14"/>
      <c r="H1388" s="14"/>
      <c r="I1388" s="14"/>
      <c r="J1388" s="14"/>
      <c r="K1388" s="14"/>
      <c r="L1388" s="14"/>
    </row>
    <row r="1389" spans="2:12" ht="15" x14ac:dyDescent="0.25">
      <c r="B1389" s="14"/>
      <c r="D1389" s="61"/>
      <c r="E1389" s="15"/>
      <c r="F1389" s="15"/>
      <c r="G1389" s="14"/>
      <c r="H1389" s="14"/>
      <c r="I1389" s="14"/>
      <c r="J1389" s="14"/>
      <c r="K1389" s="14"/>
      <c r="L1389" s="14"/>
    </row>
    <row r="1390" spans="2:12" ht="15" x14ac:dyDescent="0.25">
      <c r="B1390" s="14"/>
      <c r="D1390" s="61"/>
      <c r="E1390" s="15"/>
      <c r="F1390" s="15"/>
      <c r="G1390" s="14"/>
      <c r="H1390" s="14"/>
      <c r="I1390" s="14"/>
      <c r="J1390" s="14"/>
      <c r="K1390" s="14"/>
      <c r="L1390" s="14"/>
    </row>
    <row r="1391" spans="2:12" ht="15" x14ac:dyDescent="0.25">
      <c r="B1391" s="14"/>
      <c r="D1391" s="61"/>
      <c r="E1391" s="15"/>
      <c r="F1391" s="15"/>
      <c r="G1391" s="14"/>
      <c r="H1391" s="14"/>
      <c r="I1391" s="14"/>
      <c r="J1391" s="14"/>
      <c r="K1391" s="14"/>
      <c r="L1391" s="14"/>
    </row>
    <row r="1392" spans="2:12" ht="15" x14ac:dyDescent="0.25">
      <c r="B1392" s="14"/>
      <c r="D1392" s="61"/>
      <c r="E1392" s="15"/>
      <c r="F1392" s="15"/>
      <c r="G1392" s="14"/>
      <c r="H1392" s="14"/>
      <c r="I1392" s="14"/>
      <c r="J1392" s="14"/>
      <c r="K1392" s="14"/>
      <c r="L1392" s="14"/>
    </row>
    <row r="1393" spans="2:12" ht="15" x14ac:dyDescent="0.25">
      <c r="B1393" s="14"/>
      <c r="D1393" s="61"/>
      <c r="E1393" s="15"/>
      <c r="F1393" s="15"/>
      <c r="G1393" s="14"/>
      <c r="H1393" s="14"/>
      <c r="I1393" s="14"/>
      <c r="J1393" s="14"/>
      <c r="K1393" s="14"/>
      <c r="L1393" s="14"/>
    </row>
    <row r="1394" spans="2:12" ht="15" x14ac:dyDescent="0.25">
      <c r="B1394" s="14"/>
      <c r="D1394" s="61"/>
      <c r="E1394" s="15"/>
      <c r="F1394" s="15"/>
      <c r="G1394" s="14"/>
      <c r="H1394" s="14"/>
      <c r="I1394" s="14"/>
      <c r="J1394" s="14"/>
      <c r="K1394" s="14"/>
      <c r="L1394" s="14"/>
    </row>
    <row r="1395" spans="2:12" ht="15" x14ac:dyDescent="0.25">
      <c r="B1395" s="14"/>
      <c r="D1395" s="61"/>
      <c r="E1395" s="15"/>
      <c r="F1395" s="15"/>
      <c r="G1395" s="14"/>
      <c r="H1395" s="14"/>
      <c r="I1395" s="14"/>
      <c r="J1395" s="14"/>
      <c r="K1395" s="14"/>
      <c r="L1395" s="14"/>
    </row>
    <row r="1396" spans="2:12" ht="15" x14ac:dyDescent="0.25">
      <c r="B1396" s="14"/>
      <c r="D1396" s="61"/>
      <c r="E1396" s="15"/>
      <c r="F1396" s="15"/>
      <c r="G1396" s="14"/>
      <c r="H1396" s="14"/>
      <c r="I1396" s="14"/>
      <c r="J1396" s="14"/>
      <c r="K1396" s="14"/>
      <c r="L1396" s="14"/>
    </row>
    <row r="1397" spans="2:12" ht="15" x14ac:dyDescent="0.25">
      <c r="B1397" s="14"/>
      <c r="D1397" s="61"/>
      <c r="E1397" s="15"/>
      <c r="F1397" s="15"/>
      <c r="G1397" s="14"/>
      <c r="H1397" s="14"/>
      <c r="I1397" s="14"/>
      <c r="J1397" s="14"/>
      <c r="K1397" s="14"/>
      <c r="L1397" s="14"/>
    </row>
    <row r="1398" spans="2:12" ht="15" x14ac:dyDescent="0.25">
      <c r="B1398" s="14"/>
      <c r="D1398" s="61"/>
      <c r="E1398" s="15"/>
      <c r="F1398" s="15"/>
      <c r="G1398" s="14"/>
      <c r="H1398" s="14"/>
      <c r="I1398" s="14"/>
      <c r="J1398" s="14"/>
      <c r="K1398" s="14"/>
      <c r="L1398" s="14"/>
    </row>
    <row r="1399" spans="2:12" ht="15" x14ac:dyDescent="0.25">
      <c r="B1399" s="14"/>
      <c r="D1399" s="61"/>
      <c r="E1399" s="15"/>
      <c r="F1399" s="15"/>
      <c r="G1399" s="14"/>
      <c r="H1399" s="14"/>
      <c r="I1399" s="14"/>
      <c r="J1399" s="14"/>
      <c r="K1399" s="14"/>
      <c r="L1399" s="14"/>
    </row>
    <row r="1400" spans="2:12" ht="15" x14ac:dyDescent="0.25">
      <c r="B1400" s="14"/>
      <c r="D1400" s="61"/>
      <c r="E1400" s="15"/>
      <c r="F1400" s="15"/>
      <c r="G1400" s="14"/>
      <c r="H1400" s="14"/>
      <c r="I1400" s="14"/>
      <c r="J1400" s="14"/>
      <c r="K1400" s="14"/>
      <c r="L1400" s="14"/>
    </row>
    <row r="1401" spans="2:12" ht="15" x14ac:dyDescent="0.25">
      <c r="B1401" s="14"/>
      <c r="D1401" s="61"/>
      <c r="E1401" s="15"/>
      <c r="F1401" s="15"/>
      <c r="G1401" s="14"/>
      <c r="H1401" s="14"/>
      <c r="I1401" s="14"/>
      <c r="J1401" s="14"/>
      <c r="K1401" s="14"/>
      <c r="L1401" s="14"/>
    </row>
    <row r="1402" spans="2:12" ht="15" x14ac:dyDescent="0.25">
      <c r="B1402" s="14"/>
      <c r="D1402" s="61"/>
      <c r="E1402" s="15"/>
      <c r="F1402" s="15"/>
      <c r="G1402" s="14"/>
      <c r="H1402" s="14"/>
      <c r="I1402" s="14"/>
      <c r="J1402" s="14"/>
      <c r="K1402" s="14"/>
      <c r="L1402" s="14"/>
    </row>
    <row r="1403" spans="2:12" ht="15" x14ac:dyDescent="0.25">
      <c r="B1403" s="14"/>
      <c r="D1403" s="61"/>
      <c r="E1403" s="15"/>
      <c r="F1403" s="15"/>
      <c r="G1403" s="14"/>
      <c r="H1403" s="14"/>
      <c r="I1403" s="14"/>
      <c r="J1403" s="14"/>
      <c r="K1403" s="14"/>
      <c r="L1403" s="14"/>
    </row>
    <row r="1404" spans="2:12" ht="15" x14ac:dyDescent="0.25">
      <c r="B1404" s="14"/>
      <c r="D1404" s="61"/>
      <c r="E1404" s="15"/>
      <c r="F1404" s="15"/>
      <c r="G1404" s="14"/>
      <c r="H1404" s="14"/>
      <c r="I1404" s="14"/>
      <c r="J1404" s="14"/>
      <c r="K1404" s="14"/>
      <c r="L1404" s="14"/>
    </row>
    <row r="1405" spans="2:12" ht="15" x14ac:dyDescent="0.25">
      <c r="B1405" s="14"/>
      <c r="D1405" s="61"/>
      <c r="E1405" s="15"/>
      <c r="F1405" s="15"/>
      <c r="G1405" s="14"/>
      <c r="H1405" s="14"/>
      <c r="I1405" s="14"/>
      <c r="J1405" s="14"/>
      <c r="K1405" s="14"/>
      <c r="L1405" s="14"/>
    </row>
    <row r="1406" spans="2:12" ht="15" x14ac:dyDescent="0.25">
      <c r="B1406" s="14"/>
      <c r="D1406" s="61"/>
      <c r="E1406" s="15"/>
      <c r="F1406" s="15"/>
      <c r="G1406" s="14"/>
      <c r="H1406" s="14"/>
      <c r="I1406" s="14"/>
      <c r="J1406" s="14"/>
      <c r="K1406" s="14"/>
      <c r="L1406" s="14"/>
    </row>
    <row r="1407" spans="2:12" ht="15" x14ac:dyDescent="0.25">
      <c r="B1407" s="14"/>
      <c r="D1407" s="61"/>
      <c r="E1407" s="15"/>
      <c r="F1407" s="15"/>
      <c r="G1407" s="14"/>
      <c r="H1407" s="14"/>
      <c r="I1407" s="14"/>
      <c r="J1407" s="14"/>
      <c r="K1407" s="14"/>
      <c r="L1407" s="14"/>
    </row>
    <row r="1408" spans="2:12" ht="15" x14ac:dyDescent="0.25">
      <c r="B1408" s="14"/>
      <c r="D1408" s="61"/>
      <c r="E1408" s="15"/>
      <c r="F1408" s="15"/>
      <c r="G1408" s="14"/>
      <c r="H1408" s="14"/>
      <c r="I1408" s="14"/>
      <c r="J1408" s="14"/>
      <c r="K1408" s="14"/>
      <c r="L1408" s="14"/>
    </row>
    <row r="1409" spans="2:12" ht="15" x14ac:dyDescent="0.25">
      <c r="B1409" s="14"/>
      <c r="D1409" s="61"/>
      <c r="E1409" s="15"/>
      <c r="F1409" s="15"/>
      <c r="G1409" s="14"/>
      <c r="H1409" s="14"/>
      <c r="I1409" s="14"/>
      <c r="J1409" s="14"/>
      <c r="K1409" s="14"/>
      <c r="L1409" s="14"/>
    </row>
    <row r="1410" spans="2:12" ht="15" x14ac:dyDescent="0.25">
      <c r="B1410" s="14"/>
      <c r="D1410" s="61"/>
      <c r="E1410" s="15"/>
      <c r="F1410" s="15"/>
      <c r="G1410" s="14"/>
      <c r="H1410" s="14"/>
      <c r="I1410" s="14"/>
      <c r="J1410" s="14"/>
      <c r="K1410" s="14"/>
      <c r="L1410" s="14"/>
    </row>
    <row r="1411" spans="2:12" ht="15" x14ac:dyDescent="0.25">
      <c r="B1411" s="14"/>
      <c r="D1411" s="61"/>
      <c r="E1411" s="15"/>
      <c r="F1411" s="15"/>
      <c r="G1411" s="14"/>
      <c r="H1411" s="14"/>
      <c r="I1411" s="14"/>
      <c r="J1411" s="14"/>
      <c r="K1411" s="14"/>
      <c r="L1411" s="14"/>
    </row>
    <row r="1412" spans="2:12" ht="15" x14ac:dyDescent="0.25">
      <c r="B1412" s="14"/>
      <c r="D1412" s="61"/>
      <c r="E1412" s="15"/>
      <c r="F1412" s="15"/>
      <c r="G1412" s="14"/>
      <c r="H1412" s="14"/>
      <c r="I1412" s="14"/>
      <c r="J1412" s="14"/>
      <c r="K1412" s="14"/>
      <c r="L1412" s="14"/>
    </row>
    <row r="1413" spans="2:12" ht="15" x14ac:dyDescent="0.25">
      <c r="B1413" s="14"/>
      <c r="D1413" s="61"/>
      <c r="E1413" s="15"/>
      <c r="F1413" s="15"/>
      <c r="G1413" s="14"/>
      <c r="H1413" s="14"/>
      <c r="I1413" s="14"/>
      <c r="J1413" s="14"/>
      <c r="K1413" s="14"/>
      <c r="L1413" s="14"/>
    </row>
    <row r="1414" spans="2:12" ht="15" x14ac:dyDescent="0.25">
      <c r="B1414" s="14"/>
      <c r="D1414" s="61"/>
      <c r="E1414" s="15"/>
      <c r="F1414" s="15"/>
      <c r="G1414" s="14"/>
      <c r="H1414" s="14"/>
      <c r="I1414" s="14"/>
      <c r="J1414" s="14"/>
      <c r="K1414" s="14"/>
      <c r="L1414" s="14"/>
    </row>
    <row r="1415" spans="2:12" ht="15" x14ac:dyDescent="0.25">
      <c r="B1415" s="14"/>
      <c r="D1415" s="61"/>
      <c r="E1415" s="15"/>
      <c r="F1415" s="15"/>
      <c r="G1415" s="14"/>
      <c r="H1415" s="14"/>
      <c r="I1415" s="14"/>
      <c r="J1415" s="14"/>
      <c r="K1415" s="14"/>
      <c r="L1415" s="14"/>
    </row>
    <row r="1416" spans="2:12" ht="15" x14ac:dyDescent="0.25">
      <c r="B1416" s="14"/>
      <c r="D1416" s="61"/>
      <c r="E1416" s="15"/>
      <c r="F1416" s="15"/>
      <c r="G1416" s="14"/>
      <c r="H1416" s="14"/>
      <c r="I1416" s="14"/>
      <c r="J1416" s="14"/>
      <c r="K1416" s="14"/>
      <c r="L1416" s="14"/>
    </row>
    <row r="1417" spans="2:12" ht="15" x14ac:dyDescent="0.25">
      <c r="B1417" s="14"/>
      <c r="D1417" s="61"/>
      <c r="E1417" s="15"/>
      <c r="F1417" s="15"/>
      <c r="G1417" s="14"/>
      <c r="H1417" s="14"/>
      <c r="I1417" s="14"/>
      <c r="J1417" s="14"/>
      <c r="K1417" s="14"/>
      <c r="L1417" s="14"/>
    </row>
    <row r="1418" spans="2:12" ht="15" x14ac:dyDescent="0.25">
      <c r="B1418" s="14"/>
      <c r="D1418" s="61"/>
      <c r="E1418" s="15"/>
      <c r="F1418" s="15"/>
      <c r="G1418" s="14"/>
      <c r="H1418" s="14"/>
      <c r="I1418" s="14"/>
      <c r="J1418" s="14"/>
      <c r="K1418" s="14"/>
      <c r="L1418" s="14"/>
    </row>
    <row r="1419" spans="2:12" ht="15" x14ac:dyDescent="0.25">
      <c r="B1419" s="14"/>
      <c r="D1419" s="61"/>
      <c r="E1419" s="15"/>
      <c r="F1419" s="15"/>
      <c r="G1419" s="14"/>
      <c r="H1419" s="14"/>
      <c r="I1419" s="14"/>
      <c r="J1419" s="14"/>
      <c r="K1419" s="14"/>
      <c r="L1419" s="14"/>
    </row>
    <row r="1420" spans="2:12" ht="15" x14ac:dyDescent="0.25">
      <c r="B1420" s="14"/>
      <c r="D1420" s="61"/>
      <c r="E1420" s="15"/>
      <c r="F1420" s="15"/>
      <c r="G1420" s="14"/>
      <c r="H1420" s="14"/>
      <c r="I1420" s="14"/>
      <c r="J1420" s="14"/>
      <c r="K1420" s="14"/>
      <c r="L1420" s="14"/>
    </row>
    <row r="1421" spans="2:12" ht="15" x14ac:dyDescent="0.25">
      <c r="B1421" s="14"/>
      <c r="D1421" s="61"/>
      <c r="E1421" s="15"/>
      <c r="F1421" s="15"/>
      <c r="G1421" s="14"/>
      <c r="H1421" s="14"/>
      <c r="I1421" s="14"/>
      <c r="J1421" s="14"/>
      <c r="K1421" s="14"/>
      <c r="L1421" s="14"/>
    </row>
    <row r="1422" spans="2:12" ht="15" x14ac:dyDescent="0.25">
      <c r="B1422" s="14"/>
      <c r="D1422" s="61"/>
      <c r="E1422" s="15"/>
      <c r="F1422" s="15"/>
      <c r="G1422" s="14"/>
      <c r="H1422" s="14"/>
      <c r="I1422" s="14"/>
      <c r="J1422" s="14"/>
      <c r="K1422" s="14"/>
      <c r="L1422" s="14"/>
    </row>
    <row r="1423" spans="2:12" ht="15" x14ac:dyDescent="0.25">
      <c r="B1423" s="14"/>
      <c r="D1423" s="61"/>
      <c r="E1423" s="15"/>
      <c r="F1423" s="15"/>
      <c r="G1423" s="14"/>
      <c r="H1423" s="14"/>
      <c r="I1423" s="14"/>
      <c r="J1423" s="14"/>
      <c r="K1423" s="14"/>
      <c r="L1423" s="14"/>
    </row>
    <row r="1424" spans="2:12" ht="15" x14ac:dyDescent="0.25">
      <c r="B1424" s="14"/>
      <c r="D1424" s="61"/>
      <c r="E1424" s="15"/>
      <c r="F1424" s="15"/>
      <c r="G1424" s="14"/>
      <c r="H1424" s="14"/>
      <c r="I1424" s="14"/>
      <c r="J1424" s="14"/>
      <c r="K1424" s="14"/>
      <c r="L1424" s="14"/>
    </row>
    <row r="1425" spans="2:12" ht="15" x14ac:dyDescent="0.25">
      <c r="B1425" s="14"/>
      <c r="D1425" s="61"/>
      <c r="E1425" s="15"/>
      <c r="F1425" s="15"/>
      <c r="G1425" s="14"/>
      <c r="H1425" s="14"/>
      <c r="I1425" s="14"/>
      <c r="J1425" s="14"/>
      <c r="K1425" s="14"/>
      <c r="L1425" s="14"/>
    </row>
    <row r="1426" spans="2:12" ht="15" x14ac:dyDescent="0.25">
      <c r="B1426" s="14"/>
      <c r="D1426" s="61"/>
      <c r="E1426" s="15"/>
      <c r="F1426" s="15"/>
      <c r="G1426" s="14"/>
      <c r="H1426" s="14"/>
      <c r="I1426" s="14"/>
      <c r="J1426" s="14"/>
      <c r="K1426" s="14"/>
      <c r="L1426" s="14"/>
    </row>
    <row r="1427" spans="2:12" ht="15" x14ac:dyDescent="0.25">
      <c r="B1427" s="14"/>
      <c r="D1427" s="61"/>
      <c r="E1427" s="15"/>
      <c r="F1427" s="15"/>
      <c r="G1427" s="14"/>
      <c r="H1427" s="14"/>
      <c r="I1427" s="14"/>
      <c r="J1427" s="14"/>
      <c r="K1427" s="14"/>
      <c r="L1427" s="14"/>
    </row>
    <row r="1428" spans="2:12" ht="15" x14ac:dyDescent="0.25">
      <c r="B1428" s="14"/>
      <c r="D1428" s="61"/>
      <c r="E1428" s="15"/>
      <c r="F1428" s="15"/>
      <c r="G1428" s="14"/>
      <c r="H1428" s="14"/>
      <c r="I1428" s="14"/>
      <c r="J1428" s="14"/>
      <c r="K1428" s="14"/>
      <c r="L1428" s="14"/>
    </row>
    <row r="1429" spans="2:12" ht="15" x14ac:dyDescent="0.25">
      <c r="B1429" s="14"/>
      <c r="D1429" s="61"/>
      <c r="E1429" s="15"/>
      <c r="F1429" s="15"/>
      <c r="G1429" s="14"/>
      <c r="H1429" s="14"/>
      <c r="I1429" s="14"/>
      <c r="J1429" s="14"/>
      <c r="K1429" s="14"/>
      <c r="L1429" s="14"/>
    </row>
    <row r="1430" spans="2:12" ht="15" x14ac:dyDescent="0.25">
      <c r="B1430" s="14"/>
      <c r="D1430" s="61"/>
      <c r="E1430" s="15"/>
      <c r="F1430" s="15"/>
      <c r="G1430" s="14"/>
      <c r="H1430" s="14"/>
      <c r="I1430" s="14"/>
      <c r="J1430" s="14"/>
      <c r="K1430" s="14"/>
      <c r="L1430" s="14"/>
    </row>
    <row r="1431" spans="2:12" ht="15" x14ac:dyDescent="0.25">
      <c r="B1431" s="14"/>
      <c r="D1431" s="61"/>
      <c r="E1431" s="15"/>
      <c r="F1431" s="15"/>
      <c r="G1431" s="14"/>
      <c r="H1431" s="14"/>
      <c r="I1431" s="14"/>
      <c r="J1431" s="14"/>
      <c r="K1431" s="14"/>
      <c r="L1431" s="14"/>
    </row>
    <row r="1432" spans="2:12" ht="15" x14ac:dyDescent="0.25">
      <c r="B1432" s="14"/>
      <c r="D1432" s="61"/>
      <c r="E1432" s="15"/>
      <c r="F1432" s="15"/>
      <c r="G1432" s="14"/>
      <c r="H1432" s="14"/>
      <c r="I1432" s="14"/>
      <c r="J1432" s="14"/>
      <c r="K1432" s="14"/>
      <c r="L1432" s="14"/>
    </row>
    <row r="1433" spans="2:12" ht="15" x14ac:dyDescent="0.25">
      <c r="B1433" s="14"/>
      <c r="D1433" s="61"/>
      <c r="E1433" s="15"/>
      <c r="F1433" s="15"/>
      <c r="G1433" s="14"/>
      <c r="H1433" s="14"/>
      <c r="I1433" s="14"/>
      <c r="J1433" s="14"/>
      <c r="K1433" s="14"/>
      <c r="L1433" s="14"/>
    </row>
    <row r="1434" spans="2:12" ht="15" x14ac:dyDescent="0.25">
      <c r="B1434" s="14"/>
      <c r="D1434" s="61"/>
      <c r="E1434" s="15"/>
      <c r="F1434" s="15"/>
      <c r="G1434" s="14"/>
      <c r="H1434" s="14"/>
      <c r="I1434" s="14"/>
      <c r="J1434" s="14"/>
      <c r="K1434" s="14"/>
      <c r="L1434" s="14"/>
    </row>
    <row r="1435" spans="2:12" ht="15" x14ac:dyDescent="0.25">
      <c r="B1435" s="14"/>
      <c r="D1435" s="61"/>
      <c r="E1435" s="15"/>
      <c r="F1435" s="15"/>
      <c r="G1435" s="14"/>
      <c r="H1435" s="14"/>
      <c r="I1435" s="14"/>
      <c r="J1435" s="14"/>
      <c r="K1435" s="14"/>
      <c r="L1435" s="14"/>
    </row>
    <row r="1436" spans="2:12" ht="15" x14ac:dyDescent="0.25">
      <c r="B1436" s="14"/>
      <c r="D1436" s="61"/>
      <c r="E1436" s="15"/>
      <c r="F1436" s="15"/>
      <c r="G1436" s="14"/>
      <c r="H1436" s="14"/>
      <c r="I1436" s="14"/>
      <c r="J1436" s="14"/>
      <c r="K1436" s="14"/>
      <c r="L1436" s="14"/>
    </row>
    <row r="1437" spans="2:12" ht="15" x14ac:dyDescent="0.25">
      <c r="B1437" s="14"/>
      <c r="D1437" s="61"/>
      <c r="E1437" s="15"/>
      <c r="F1437" s="15"/>
      <c r="G1437" s="14"/>
      <c r="H1437" s="14"/>
      <c r="I1437" s="14"/>
      <c r="J1437" s="14"/>
      <c r="K1437" s="14"/>
      <c r="L1437" s="14"/>
    </row>
    <row r="1438" spans="2:12" ht="15" x14ac:dyDescent="0.25">
      <c r="B1438" s="14"/>
      <c r="D1438" s="61"/>
      <c r="E1438" s="15"/>
      <c r="F1438" s="15"/>
      <c r="G1438" s="14"/>
      <c r="H1438" s="14"/>
      <c r="I1438" s="14"/>
      <c r="J1438" s="14"/>
      <c r="K1438" s="14"/>
      <c r="L1438" s="14"/>
    </row>
    <row r="1439" spans="2:12" ht="15" x14ac:dyDescent="0.25">
      <c r="B1439" s="14"/>
      <c r="D1439" s="61"/>
      <c r="E1439" s="15"/>
      <c r="F1439" s="15"/>
      <c r="G1439" s="14"/>
      <c r="H1439" s="14"/>
      <c r="I1439" s="14"/>
      <c r="J1439" s="14"/>
      <c r="K1439" s="14"/>
      <c r="L1439" s="14"/>
    </row>
    <row r="1440" spans="2:12" ht="15" x14ac:dyDescent="0.25">
      <c r="B1440" s="14"/>
      <c r="D1440" s="61"/>
      <c r="E1440" s="15"/>
      <c r="F1440" s="15"/>
      <c r="G1440" s="14"/>
      <c r="H1440" s="14"/>
      <c r="I1440" s="14"/>
      <c r="J1440" s="14"/>
      <c r="K1440" s="14"/>
      <c r="L1440" s="14"/>
    </row>
    <row r="1441" spans="2:12" ht="15" x14ac:dyDescent="0.25">
      <c r="B1441" s="14"/>
      <c r="D1441" s="61"/>
      <c r="E1441" s="15"/>
      <c r="F1441" s="15"/>
      <c r="G1441" s="14"/>
      <c r="H1441" s="14"/>
      <c r="I1441" s="14"/>
      <c r="J1441" s="14"/>
      <c r="K1441" s="14"/>
      <c r="L1441" s="14"/>
    </row>
    <row r="1442" spans="2:12" ht="15" x14ac:dyDescent="0.25">
      <c r="B1442" s="14"/>
      <c r="D1442" s="61"/>
      <c r="E1442" s="15"/>
      <c r="F1442" s="15"/>
      <c r="G1442" s="14"/>
      <c r="H1442" s="14"/>
      <c r="I1442" s="14"/>
      <c r="J1442" s="14"/>
      <c r="K1442" s="14"/>
      <c r="L1442" s="14"/>
    </row>
    <row r="1443" spans="2:12" ht="15" x14ac:dyDescent="0.25">
      <c r="B1443" s="14"/>
      <c r="D1443" s="61"/>
      <c r="E1443" s="15"/>
      <c r="F1443" s="15"/>
      <c r="G1443" s="14"/>
      <c r="H1443" s="14"/>
      <c r="I1443" s="14"/>
      <c r="J1443" s="14"/>
      <c r="K1443" s="14"/>
      <c r="L1443" s="14"/>
    </row>
    <row r="1444" spans="2:12" ht="15" x14ac:dyDescent="0.25">
      <c r="B1444" s="14"/>
      <c r="D1444" s="61"/>
      <c r="E1444" s="15"/>
      <c r="F1444" s="15"/>
      <c r="G1444" s="14"/>
      <c r="H1444" s="14"/>
      <c r="I1444" s="14"/>
      <c r="J1444" s="14"/>
      <c r="K1444" s="14"/>
      <c r="L1444" s="14"/>
    </row>
    <row r="1445" spans="2:12" ht="15" x14ac:dyDescent="0.25">
      <c r="B1445" s="14"/>
      <c r="D1445" s="61"/>
      <c r="E1445" s="15"/>
      <c r="F1445" s="15"/>
      <c r="G1445" s="14"/>
      <c r="H1445" s="14"/>
      <c r="I1445" s="14"/>
      <c r="J1445" s="14"/>
      <c r="K1445" s="14"/>
      <c r="L1445" s="14"/>
    </row>
    <row r="1446" spans="2:12" ht="15" x14ac:dyDescent="0.25">
      <c r="B1446" s="14"/>
      <c r="D1446" s="61"/>
      <c r="E1446" s="15"/>
      <c r="F1446" s="15"/>
      <c r="G1446" s="14"/>
      <c r="H1446" s="14"/>
      <c r="I1446" s="14"/>
      <c r="J1446" s="14"/>
      <c r="K1446" s="14"/>
      <c r="L1446" s="14"/>
    </row>
    <row r="1447" spans="2:12" ht="15" x14ac:dyDescent="0.25">
      <c r="B1447" s="14"/>
      <c r="D1447" s="61"/>
      <c r="E1447" s="15"/>
      <c r="F1447" s="15"/>
      <c r="G1447" s="14"/>
      <c r="H1447" s="14"/>
      <c r="I1447" s="14"/>
      <c r="J1447" s="14"/>
      <c r="K1447" s="14"/>
      <c r="L1447" s="14"/>
    </row>
    <row r="1448" spans="2:12" ht="15" x14ac:dyDescent="0.25">
      <c r="B1448" s="14"/>
      <c r="D1448" s="61"/>
      <c r="E1448" s="15"/>
      <c r="F1448" s="15"/>
      <c r="G1448" s="14"/>
      <c r="H1448" s="14"/>
      <c r="I1448" s="14"/>
      <c r="J1448" s="14"/>
      <c r="K1448" s="14"/>
      <c r="L1448" s="14"/>
    </row>
    <row r="1449" spans="2:12" ht="15" x14ac:dyDescent="0.25">
      <c r="B1449" s="14"/>
      <c r="D1449" s="61"/>
      <c r="E1449" s="15"/>
      <c r="F1449" s="15"/>
      <c r="G1449" s="14"/>
      <c r="H1449" s="14"/>
      <c r="I1449" s="14"/>
      <c r="J1449" s="14"/>
      <c r="K1449" s="14"/>
      <c r="L1449" s="14"/>
    </row>
    <row r="1450" spans="2:12" ht="15" x14ac:dyDescent="0.25">
      <c r="B1450" s="14"/>
      <c r="D1450" s="61"/>
      <c r="E1450" s="15"/>
      <c r="F1450" s="15"/>
      <c r="G1450" s="14"/>
      <c r="H1450" s="14"/>
      <c r="I1450" s="14"/>
      <c r="J1450" s="14"/>
      <c r="K1450" s="14"/>
      <c r="L1450" s="14"/>
    </row>
    <row r="1451" spans="2:12" ht="15" x14ac:dyDescent="0.25">
      <c r="B1451" s="14"/>
      <c r="D1451" s="61"/>
      <c r="E1451" s="15"/>
      <c r="F1451" s="15"/>
      <c r="G1451" s="14"/>
      <c r="H1451" s="14"/>
      <c r="I1451" s="14"/>
      <c r="J1451" s="14"/>
      <c r="K1451" s="14"/>
      <c r="L1451" s="14"/>
    </row>
    <row r="1452" spans="2:12" ht="15" x14ac:dyDescent="0.25">
      <c r="B1452" s="14"/>
      <c r="D1452" s="61"/>
      <c r="E1452" s="15"/>
      <c r="F1452" s="15"/>
      <c r="G1452" s="14"/>
      <c r="H1452" s="14"/>
      <c r="I1452" s="14"/>
      <c r="J1452" s="14"/>
      <c r="K1452" s="14"/>
      <c r="L1452" s="14"/>
    </row>
    <row r="1453" spans="2:12" ht="15" x14ac:dyDescent="0.25">
      <c r="B1453" s="14"/>
      <c r="D1453" s="61"/>
      <c r="E1453" s="15"/>
      <c r="F1453" s="15"/>
      <c r="G1453" s="14"/>
      <c r="H1453" s="14"/>
      <c r="I1453" s="14"/>
      <c r="J1453" s="14"/>
      <c r="K1453" s="14"/>
      <c r="L1453" s="14"/>
    </row>
    <row r="1454" spans="2:12" ht="15" x14ac:dyDescent="0.25">
      <c r="B1454" s="14"/>
      <c r="D1454" s="61"/>
      <c r="E1454" s="15"/>
      <c r="F1454" s="15"/>
      <c r="G1454" s="14"/>
      <c r="H1454" s="14"/>
      <c r="I1454" s="14"/>
      <c r="J1454" s="14"/>
      <c r="K1454" s="14"/>
      <c r="L1454" s="14"/>
    </row>
    <row r="1455" spans="2:12" ht="15" x14ac:dyDescent="0.25">
      <c r="B1455" s="14"/>
      <c r="D1455" s="61"/>
      <c r="E1455" s="15"/>
      <c r="F1455" s="15"/>
      <c r="G1455" s="14"/>
      <c r="H1455" s="14"/>
      <c r="I1455" s="14"/>
      <c r="J1455" s="14"/>
      <c r="K1455" s="14"/>
      <c r="L1455" s="14"/>
    </row>
    <row r="1456" spans="2:12" ht="15" x14ac:dyDescent="0.25">
      <c r="B1456" s="14"/>
      <c r="D1456" s="61"/>
      <c r="E1456" s="15"/>
      <c r="F1456" s="15"/>
      <c r="G1456" s="14"/>
      <c r="H1456" s="14"/>
      <c r="I1456" s="14"/>
      <c r="J1456" s="14"/>
      <c r="K1456" s="14"/>
      <c r="L1456" s="14"/>
    </row>
    <row r="1457" spans="2:12" ht="15" x14ac:dyDescent="0.25">
      <c r="B1457" s="14"/>
      <c r="D1457" s="61"/>
      <c r="E1457" s="15"/>
      <c r="F1457" s="15"/>
      <c r="G1457" s="14"/>
      <c r="H1457" s="14"/>
      <c r="I1457" s="14"/>
      <c r="J1457" s="14"/>
      <c r="K1457" s="14"/>
      <c r="L1457" s="14"/>
    </row>
    <row r="1458" spans="2:12" ht="15" x14ac:dyDescent="0.25">
      <c r="B1458" s="14"/>
      <c r="D1458" s="61"/>
      <c r="E1458" s="15"/>
      <c r="F1458" s="15"/>
      <c r="G1458" s="14"/>
      <c r="H1458" s="14"/>
      <c r="I1458" s="14"/>
      <c r="J1458" s="14"/>
      <c r="K1458" s="14"/>
      <c r="L1458" s="14"/>
    </row>
    <row r="1459" spans="2:12" ht="15" x14ac:dyDescent="0.25">
      <c r="B1459" s="14"/>
      <c r="D1459" s="61"/>
      <c r="E1459" s="15"/>
      <c r="F1459" s="15"/>
      <c r="G1459" s="14"/>
      <c r="H1459" s="14"/>
      <c r="I1459" s="14"/>
      <c r="J1459" s="14"/>
      <c r="K1459" s="14"/>
      <c r="L1459" s="14"/>
    </row>
    <row r="1460" spans="2:12" ht="15" x14ac:dyDescent="0.25">
      <c r="B1460" s="14"/>
      <c r="D1460" s="61"/>
      <c r="E1460" s="15"/>
      <c r="F1460" s="15"/>
      <c r="G1460" s="14"/>
      <c r="H1460" s="14"/>
      <c r="I1460" s="14"/>
      <c r="J1460" s="14"/>
      <c r="K1460" s="14"/>
      <c r="L1460" s="14"/>
    </row>
    <row r="1461" spans="2:12" ht="15" x14ac:dyDescent="0.25">
      <c r="B1461" s="14"/>
      <c r="D1461" s="61"/>
      <c r="E1461" s="15"/>
      <c r="F1461" s="15"/>
      <c r="G1461" s="14"/>
      <c r="H1461" s="14"/>
      <c r="I1461" s="14"/>
      <c r="J1461" s="14"/>
      <c r="K1461" s="14"/>
      <c r="L1461" s="14"/>
    </row>
    <row r="1462" spans="2:12" ht="15" x14ac:dyDescent="0.25">
      <c r="B1462" s="14"/>
      <c r="D1462" s="61"/>
      <c r="E1462" s="15"/>
      <c r="F1462" s="15"/>
      <c r="G1462" s="14"/>
      <c r="H1462" s="14"/>
      <c r="I1462" s="14"/>
      <c r="J1462" s="14"/>
      <c r="K1462" s="14"/>
      <c r="L1462" s="14"/>
    </row>
    <row r="1463" spans="2:12" ht="15" x14ac:dyDescent="0.25">
      <c r="B1463" s="14"/>
      <c r="D1463" s="61"/>
      <c r="E1463" s="15"/>
      <c r="F1463" s="15"/>
      <c r="G1463" s="14"/>
      <c r="H1463" s="14"/>
      <c r="I1463" s="14"/>
      <c r="J1463" s="14"/>
      <c r="K1463" s="14"/>
      <c r="L1463" s="14"/>
    </row>
    <row r="1464" spans="2:12" ht="15" x14ac:dyDescent="0.25">
      <c r="B1464" s="14"/>
      <c r="D1464" s="61"/>
      <c r="E1464" s="15"/>
      <c r="F1464" s="15"/>
      <c r="G1464" s="14"/>
      <c r="H1464" s="14"/>
      <c r="I1464" s="14"/>
      <c r="J1464" s="14"/>
      <c r="K1464" s="14"/>
      <c r="L1464" s="14"/>
    </row>
    <row r="1465" spans="2:12" ht="15" x14ac:dyDescent="0.25">
      <c r="B1465" s="14"/>
      <c r="D1465" s="61"/>
      <c r="E1465" s="15"/>
      <c r="F1465" s="15"/>
      <c r="G1465" s="14"/>
      <c r="H1465" s="14"/>
      <c r="I1465" s="14"/>
      <c r="J1465" s="14"/>
      <c r="K1465" s="14"/>
      <c r="L1465" s="14"/>
    </row>
    <row r="1466" spans="2:12" ht="15" x14ac:dyDescent="0.25">
      <c r="B1466" s="14"/>
      <c r="D1466" s="61"/>
      <c r="E1466" s="15"/>
      <c r="F1466" s="15"/>
      <c r="G1466" s="14"/>
      <c r="H1466" s="14"/>
      <c r="I1466" s="14"/>
      <c r="J1466" s="14"/>
      <c r="K1466" s="14"/>
      <c r="L1466" s="14"/>
    </row>
    <row r="1467" spans="2:12" ht="15" x14ac:dyDescent="0.25">
      <c r="B1467" s="14"/>
      <c r="D1467" s="61"/>
      <c r="E1467" s="15"/>
      <c r="F1467" s="15"/>
      <c r="G1467" s="14"/>
      <c r="H1467" s="14"/>
      <c r="I1467" s="14"/>
      <c r="J1467" s="14"/>
      <c r="K1467" s="14"/>
      <c r="L1467" s="14"/>
    </row>
    <row r="1468" spans="2:12" ht="15" x14ac:dyDescent="0.25">
      <c r="B1468" s="14"/>
      <c r="D1468" s="61"/>
      <c r="E1468" s="15"/>
      <c r="F1468" s="15"/>
      <c r="G1468" s="14"/>
      <c r="H1468" s="14"/>
      <c r="I1468" s="14"/>
      <c r="J1468" s="14"/>
      <c r="K1468" s="14"/>
      <c r="L1468" s="14"/>
    </row>
    <row r="1469" spans="2:12" ht="15" x14ac:dyDescent="0.25">
      <c r="B1469" s="14"/>
      <c r="D1469" s="61"/>
      <c r="E1469" s="15"/>
      <c r="F1469" s="15"/>
      <c r="G1469" s="14"/>
      <c r="H1469" s="14"/>
      <c r="I1469" s="14"/>
      <c r="J1469" s="14"/>
      <c r="K1469" s="14"/>
      <c r="L1469" s="14"/>
    </row>
    <row r="1470" spans="2:12" ht="15" x14ac:dyDescent="0.25">
      <c r="B1470" s="14"/>
      <c r="D1470" s="61"/>
      <c r="E1470" s="15"/>
      <c r="F1470" s="15"/>
      <c r="G1470" s="14"/>
      <c r="H1470" s="14"/>
      <c r="I1470" s="14"/>
      <c r="J1470" s="14"/>
      <c r="K1470" s="14"/>
      <c r="L1470" s="14"/>
    </row>
    <row r="1471" spans="2:12" ht="15" x14ac:dyDescent="0.25">
      <c r="B1471" s="14"/>
      <c r="D1471" s="61"/>
      <c r="E1471" s="15"/>
      <c r="F1471" s="15"/>
      <c r="G1471" s="14"/>
      <c r="H1471" s="14"/>
      <c r="I1471" s="14"/>
      <c r="J1471" s="14"/>
      <c r="K1471" s="14"/>
      <c r="L1471" s="14"/>
    </row>
    <row r="1472" spans="2:12" ht="15" x14ac:dyDescent="0.25">
      <c r="B1472" s="14"/>
      <c r="D1472" s="61"/>
      <c r="E1472" s="15"/>
      <c r="F1472" s="15"/>
      <c r="G1472" s="14"/>
      <c r="H1472" s="14"/>
      <c r="I1472" s="14"/>
      <c r="J1472" s="14"/>
      <c r="K1472" s="14"/>
      <c r="L1472" s="14"/>
    </row>
    <row r="1473" spans="2:12" ht="15" x14ac:dyDescent="0.25">
      <c r="B1473" s="14"/>
      <c r="D1473" s="61"/>
      <c r="E1473" s="15"/>
      <c r="F1473" s="15"/>
      <c r="G1473" s="14"/>
      <c r="H1473" s="14"/>
      <c r="I1473" s="14"/>
      <c r="J1473" s="14"/>
      <c r="K1473" s="14"/>
      <c r="L1473" s="14"/>
    </row>
    <row r="1474" spans="2:12" ht="15" x14ac:dyDescent="0.25">
      <c r="B1474" s="14"/>
      <c r="D1474" s="61"/>
      <c r="E1474" s="15"/>
      <c r="F1474" s="15"/>
      <c r="G1474" s="14"/>
      <c r="H1474" s="14"/>
      <c r="I1474" s="14"/>
      <c r="J1474" s="14"/>
      <c r="K1474" s="14"/>
      <c r="L1474" s="14"/>
    </row>
    <row r="1475" spans="2:12" ht="15" x14ac:dyDescent="0.25">
      <c r="B1475" s="14"/>
      <c r="D1475" s="61"/>
      <c r="E1475" s="15"/>
      <c r="F1475" s="15"/>
      <c r="G1475" s="14"/>
      <c r="H1475" s="14"/>
      <c r="I1475" s="14"/>
      <c r="J1475" s="14"/>
      <c r="K1475" s="14"/>
      <c r="L1475" s="14"/>
    </row>
    <row r="1476" spans="2:12" ht="15" x14ac:dyDescent="0.25">
      <c r="B1476" s="14"/>
      <c r="D1476" s="61"/>
      <c r="E1476" s="15"/>
      <c r="F1476" s="15"/>
      <c r="G1476" s="14"/>
      <c r="H1476" s="14"/>
      <c r="I1476" s="14"/>
      <c r="J1476" s="14"/>
      <c r="K1476" s="14"/>
      <c r="L1476" s="14"/>
    </row>
    <row r="1477" spans="2:12" ht="15" x14ac:dyDescent="0.25">
      <c r="B1477" s="14"/>
      <c r="D1477" s="61"/>
      <c r="E1477" s="15"/>
      <c r="F1477" s="15"/>
      <c r="G1477" s="14"/>
      <c r="H1477" s="14"/>
      <c r="I1477" s="14"/>
      <c r="J1477" s="14"/>
      <c r="K1477" s="14"/>
      <c r="L1477" s="14"/>
    </row>
    <row r="1478" spans="2:12" ht="15" x14ac:dyDescent="0.25">
      <c r="B1478" s="14"/>
      <c r="D1478" s="61"/>
      <c r="E1478" s="15"/>
      <c r="F1478" s="15"/>
      <c r="G1478" s="14"/>
      <c r="H1478" s="14"/>
      <c r="I1478" s="14"/>
      <c r="J1478" s="14"/>
      <c r="K1478" s="14"/>
      <c r="L1478" s="14"/>
    </row>
    <row r="1479" spans="2:12" ht="15" x14ac:dyDescent="0.25">
      <c r="B1479" s="14"/>
      <c r="D1479" s="61"/>
      <c r="E1479" s="15"/>
      <c r="F1479" s="15"/>
      <c r="G1479" s="14"/>
      <c r="H1479" s="14"/>
      <c r="I1479" s="14"/>
      <c r="J1479" s="14"/>
      <c r="K1479" s="14"/>
      <c r="L1479" s="14"/>
    </row>
    <row r="1480" spans="2:12" ht="15" x14ac:dyDescent="0.25">
      <c r="B1480" s="14"/>
      <c r="D1480" s="61"/>
      <c r="E1480" s="15"/>
      <c r="F1480" s="15"/>
      <c r="G1480" s="14"/>
      <c r="H1480" s="14"/>
      <c r="I1480" s="14"/>
      <c r="J1480" s="14"/>
      <c r="K1480" s="14"/>
      <c r="L1480" s="14"/>
    </row>
    <row r="1481" spans="2:12" ht="15" x14ac:dyDescent="0.25">
      <c r="B1481" s="14"/>
      <c r="D1481" s="61"/>
      <c r="E1481" s="15"/>
      <c r="F1481" s="15"/>
      <c r="G1481" s="14"/>
      <c r="H1481" s="14"/>
      <c r="I1481" s="14"/>
      <c r="J1481" s="14"/>
      <c r="K1481" s="14"/>
      <c r="L1481" s="14"/>
    </row>
    <row r="1482" spans="2:12" ht="15" x14ac:dyDescent="0.25">
      <c r="B1482" s="14"/>
      <c r="D1482" s="61"/>
      <c r="E1482" s="15"/>
      <c r="F1482" s="15"/>
      <c r="G1482" s="14"/>
      <c r="H1482" s="14"/>
      <c r="I1482" s="14"/>
      <c r="J1482" s="14"/>
      <c r="K1482" s="14"/>
      <c r="L1482" s="14"/>
    </row>
    <row r="1483" spans="2:12" ht="15" x14ac:dyDescent="0.25">
      <c r="B1483" s="14"/>
      <c r="D1483" s="61"/>
      <c r="E1483" s="15"/>
      <c r="F1483" s="15"/>
      <c r="G1483" s="14"/>
      <c r="H1483" s="14"/>
      <c r="I1483" s="14"/>
      <c r="J1483" s="14"/>
      <c r="K1483" s="14"/>
      <c r="L1483" s="14"/>
    </row>
    <row r="1484" spans="2:12" ht="15" x14ac:dyDescent="0.25">
      <c r="B1484" s="14"/>
      <c r="D1484" s="61"/>
      <c r="E1484" s="15"/>
      <c r="F1484" s="15"/>
      <c r="G1484" s="14"/>
      <c r="H1484" s="14"/>
      <c r="I1484" s="14"/>
      <c r="J1484" s="14"/>
      <c r="K1484" s="14"/>
      <c r="L1484" s="14"/>
    </row>
    <row r="1485" spans="2:12" ht="15" x14ac:dyDescent="0.25">
      <c r="B1485" s="14"/>
      <c r="D1485" s="61"/>
      <c r="E1485" s="15"/>
      <c r="F1485" s="15"/>
      <c r="G1485" s="14"/>
      <c r="H1485" s="14"/>
      <c r="I1485" s="14"/>
      <c r="J1485" s="14"/>
      <c r="K1485" s="14"/>
      <c r="L1485" s="14"/>
    </row>
    <row r="1486" spans="2:12" ht="15" x14ac:dyDescent="0.25">
      <c r="B1486" s="14"/>
      <c r="D1486" s="61"/>
      <c r="E1486" s="15"/>
      <c r="F1486" s="15"/>
      <c r="G1486" s="14"/>
      <c r="H1486" s="14"/>
      <c r="I1486" s="14"/>
      <c r="J1486" s="14"/>
      <c r="K1486" s="14"/>
      <c r="L1486" s="14"/>
    </row>
    <row r="1487" spans="2:12" ht="15" x14ac:dyDescent="0.25">
      <c r="B1487" s="14"/>
      <c r="D1487" s="61"/>
      <c r="E1487" s="15"/>
      <c r="F1487" s="15"/>
      <c r="G1487" s="14"/>
      <c r="H1487" s="14"/>
      <c r="I1487" s="14"/>
      <c r="J1487" s="14"/>
      <c r="K1487" s="14"/>
      <c r="L1487" s="14"/>
    </row>
    <row r="1488" spans="2:12" ht="15" x14ac:dyDescent="0.25">
      <c r="B1488" s="14"/>
      <c r="D1488" s="61"/>
      <c r="E1488" s="15"/>
      <c r="F1488" s="15"/>
      <c r="G1488" s="14"/>
      <c r="H1488" s="14"/>
      <c r="I1488" s="14"/>
      <c r="J1488" s="14"/>
      <c r="K1488" s="14"/>
      <c r="L1488" s="14"/>
    </row>
    <row r="1489" spans="2:12" ht="15" x14ac:dyDescent="0.25">
      <c r="B1489" s="14"/>
      <c r="D1489" s="61"/>
      <c r="E1489" s="15"/>
      <c r="F1489" s="15"/>
      <c r="G1489" s="14"/>
      <c r="H1489" s="14"/>
      <c r="I1489" s="14"/>
      <c r="J1489" s="14"/>
      <c r="K1489" s="14"/>
      <c r="L1489" s="14"/>
    </row>
    <row r="1490" spans="2:12" ht="15" x14ac:dyDescent="0.25">
      <c r="B1490" s="14"/>
      <c r="D1490" s="61"/>
      <c r="E1490" s="15"/>
      <c r="F1490" s="15"/>
      <c r="G1490" s="14"/>
      <c r="H1490" s="14"/>
      <c r="I1490" s="14"/>
      <c r="J1490" s="14"/>
      <c r="K1490" s="14"/>
      <c r="L1490" s="14"/>
    </row>
    <row r="1491" spans="2:12" ht="15" x14ac:dyDescent="0.25">
      <c r="B1491" s="14"/>
      <c r="D1491" s="61"/>
      <c r="E1491" s="15"/>
      <c r="F1491" s="15"/>
      <c r="G1491" s="14"/>
      <c r="H1491" s="14"/>
      <c r="I1491" s="14"/>
      <c r="J1491" s="14"/>
      <c r="K1491" s="14"/>
      <c r="L1491" s="14"/>
    </row>
    <row r="1492" spans="2:12" ht="15" x14ac:dyDescent="0.25">
      <c r="B1492" s="14"/>
      <c r="D1492" s="61"/>
      <c r="E1492" s="15"/>
      <c r="F1492" s="15"/>
      <c r="G1492" s="14"/>
      <c r="H1492" s="14"/>
      <c r="I1492" s="14"/>
      <c r="J1492" s="14"/>
      <c r="K1492" s="14"/>
      <c r="L1492" s="14"/>
    </row>
    <row r="1493" spans="2:12" ht="15" x14ac:dyDescent="0.25">
      <c r="B1493" s="14"/>
      <c r="D1493" s="61"/>
      <c r="E1493" s="15"/>
      <c r="F1493" s="15"/>
      <c r="G1493" s="14"/>
      <c r="H1493" s="14"/>
      <c r="I1493" s="14"/>
      <c r="J1493" s="14"/>
      <c r="K1493" s="14"/>
      <c r="L1493" s="14"/>
    </row>
    <row r="1494" spans="2:12" ht="15" x14ac:dyDescent="0.25">
      <c r="B1494" s="14"/>
      <c r="D1494" s="61"/>
      <c r="E1494" s="15"/>
      <c r="F1494" s="15"/>
      <c r="G1494" s="14"/>
      <c r="H1494" s="14"/>
      <c r="I1494" s="14"/>
      <c r="J1494" s="14"/>
      <c r="K1494" s="14"/>
      <c r="L1494" s="14"/>
    </row>
    <row r="1495" spans="2:12" ht="15" x14ac:dyDescent="0.25">
      <c r="B1495" s="14"/>
      <c r="D1495" s="61"/>
      <c r="E1495" s="15"/>
      <c r="F1495" s="15"/>
      <c r="G1495" s="14"/>
      <c r="H1495" s="14"/>
      <c r="I1495" s="14"/>
      <c r="J1495" s="14"/>
      <c r="K1495" s="14"/>
      <c r="L1495" s="14"/>
    </row>
    <row r="1496" spans="2:12" ht="15" x14ac:dyDescent="0.25">
      <c r="B1496" s="14"/>
      <c r="D1496" s="61"/>
      <c r="E1496" s="15"/>
      <c r="F1496" s="15"/>
      <c r="G1496" s="14"/>
      <c r="H1496" s="14"/>
      <c r="I1496" s="14"/>
      <c r="J1496" s="14"/>
      <c r="K1496" s="14"/>
      <c r="L1496" s="14"/>
    </row>
    <row r="1497" spans="2:12" ht="15" x14ac:dyDescent="0.25">
      <c r="B1497" s="14"/>
      <c r="D1497" s="61"/>
      <c r="E1497" s="15"/>
      <c r="F1497" s="15"/>
      <c r="G1497" s="14"/>
      <c r="H1497" s="14"/>
      <c r="I1497" s="14"/>
      <c r="J1497" s="14"/>
      <c r="K1497" s="14"/>
      <c r="L1497" s="14"/>
    </row>
    <row r="1498" spans="2:12" ht="15" x14ac:dyDescent="0.25">
      <c r="B1498" s="14"/>
      <c r="D1498" s="61"/>
      <c r="E1498" s="15"/>
      <c r="F1498" s="15"/>
      <c r="G1498" s="14"/>
      <c r="H1498" s="14"/>
      <c r="I1498" s="14"/>
      <c r="J1498" s="14"/>
      <c r="K1498" s="14"/>
      <c r="L1498" s="14"/>
    </row>
    <row r="1499" spans="2:12" ht="15" x14ac:dyDescent="0.25">
      <c r="B1499" s="14"/>
      <c r="D1499" s="61"/>
      <c r="E1499" s="15"/>
      <c r="F1499" s="15"/>
      <c r="G1499" s="14"/>
      <c r="H1499" s="14"/>
      <c r="I1499" s="14"/>
      <c r="J1499" s="14"/>
      <c r="K1499" s="14"/>
      <c r="L1499" s="14"/>
    </row>
    <row r="1500" spans="2:12" ht="15" x14ac:dyDescent="0.25">
      <c r="B1500" s="14"/>
      <c r="D1500" s="61"/>
      <c r="E1500" s="15"/>
      <c r="F1500" s="15"/>
      <c r="G1500" s="14"/>
      <c r="H1500" s="14"/>
      <c r="I1500" s="14"/>
      <c r="J1500" s="14"/>
      <c r="K1500" s="14"/>
      <c r="L1500" s="14"/>
    </row>
    <row r="1501" spans="2:12" ht="15" x14ac:dyDescent="0.25">
      <c r="B1501" s="14"/>
      <c r="D1501" s="61"/>
      <c r="E1501" s="15"/>
      <c r="F1501" s="15"/>
      <c r="G1501" s="14"/>
      <c r="H1501" s="14"/>
      <c r="I1501" s="14"/>
      <c r="J1501" s="14"/>
      <c r="K1501" s="14"/>
      <c r="L1501" s="14"/>
    </row>
    <row r="1502" spans="2:12" ht="15" x14ac:dyDescent="0.25">
      <c r="B1502" s="14"/>
      <c r="D1502" s="61"/>
      <c r="E1502" s="15"/>
      <c r="F1502" s="15"/>
      <c r="G1502" s="14"/>
      <c r="H1502" s="14"/>
      <c r="I1502" s="14"/>
      <c r="J1502" s="14"/>
      <c r="K1502" s="14"/>
      <c r="L1502" s="14"/>
    </row>
    <row r="1503" spans="2:12" ht="15" x14ac:dyDescent="0.25">
      <c r="B1503" s="14"/>
      <c r="D1503" s="61"/>
      <c r="E1503" s="15"/>
      <c r="F1503" s="15"/>
      <c r="G1503" s="14"/>
      <c r="H1503" s="14"/>
      <c r="I1503" s="14"/>
      <c r="J1503" s="14"/>
      <c r="K1503" s="14"/>
      <c r="L1503" s="14"/>
    </row>
    <row r="1504" spans="2:12" ht="15" x14ac:dyDescent="0.25">
      <c r="B1504" s="14"/>
      <c r="D1504" s="61"/>
      <c r="E1504" s="15"/>
      <c r="F1504" s="15"/>
      <c r="G1504" s="14"/>
      <c r="H1504" s="14"/>
      <c r="I1504" s="14"/>
      <c r="J1504" s="14"/>
      <c r="K1504" s="14"/>
      <c r="L1504" s="14"/>
    </row>
    <row r="1505" spans="2:12" ht="15" x14ac:dyDescent="0.25">
      <c r="B1505" s="14"/>
      <c r="D1505" s="61"/>
      <c r="E1505" s="15"/>
      <c r="F1505" s="15"/>
      <c r="G1505" s="14"/>
      <c r="H1505" s="14"/>
      <c r="I1505" s="14"/>
      <c r="J1505" s="14"/>
      <c r="K1505" s="14"/>
      <c r="L1505" s="14"/>
    </row>
    <row r="1506" spans="2:12" ht="15" x14ac:dyDescent="0.25">
      <c r="B1506" s="14"/>
      <c r="D1506" s="61"/>
      <c r="E1506" s="15"/>
      <c r="F1506" s="15"/>
      <c r="G1506" s="14"/>
      <c r="H1506" s="14"/>
      <c r="I1506" s="14"/>
      <c r="J1506" s="14"/>
      <c r="K1506" s="14"/>
      <c r="L1506" s="14"/>
    </row>
    <row r="1507" spans="2:12" ht="15" x14ac:dyDescent="0.25">
      <c r="B1507" s="14"/>
      <c r="D1507" s="61"/>
      <c r="E1507" s="15"/>
      <c r="F1507" s="15"/>
      <c r="G1507" s="14"/>
      <c r="H1507" s="14"/>
      <c r="I1507" s="14"/>
      <c r="J1507" s="14"/>
      <c r="K1507" s="14"/>
      <c r="L1507" s="14"/>
    </row>
    <row r="1508" spans="2:12" ht="15" x14ac:dyDescent="0.25">
      <c r="B1508" s="14"/>
      <c r="D1508" s="61"/>
      <c r="E1508" s="15"/>
      <c r="F1508" s="15"/>
      <c r="G1508" s="14"/>
      <c r="H1508" s="14"/>
      <c r="I1508" s="14"/>
      <c r="J1508" s="14"/>
      <c r="K1508" s="14"/>
      <c r="L1508" s="14"/>
    </row>
    <row r="1509" spans="2:12" ht="15" x14ac:dyDescent="0.25">
      <c r="B1509" s="14"/>
      <c r="D1509" s="61"/>
      <c r="E1509" s="15"/>
      <c r="F1509" s="15"/>
      <c r="G1509" s="14"/>
      <c r="H1509" s="14"/>
      <c r="I1509" s="14"/>
      <c r="J1509" s="14"/>
      <c r="K1509" s="14"/>
      <c r="L1509" s="14"/>
    </row>
    <row r="1510" spans="2:12" ht="15" x14ac:dyDescent="0.25">
      <c r="B1510" s="14"/>
      <c r="D1510" s="61"/>
      <c r="E1510" s="15"/>
      <c r="F1510" s="15"/>
      <c r="G1510" s="14"/>
      <c r="H1510" s="14"/>
      <c r="I1510" s="14"/>
      <c r="J1510" s="14"/>
      <c r="K1510" s="14"/>
      <c r="L1510" s="14"/>
    </row>
    <row r="1511" spans="2:12" ht="15" x14ac:dyDescent="0.25">
      <c r="B1511" s="14"/>
      <c r="D1511" s="61"/>
      <c r="E1511" s="15"/>
      <c r="F1511" s="15"/>
      <c r="G1511" s="14"/>
      <c r="H1511" s="14"/>
      <c r="I1511" s="14"/>
      <c r="J1511" s="14"/>
      <c r="K1511" s="14"/>
      <c r="L1511" s="14"/>
    </row>
    <row r="1512" spans="2:12" ht="15" x14ac:dyDescent="0.25">
      <c r="B1512" s="14"/>
      <c r="D1512" s="61"/>
      <c r="E1512" s="15"/>
      <c r="F1512" s="15"/>
      <c r="G1512" s="14"/>
      <c r="H1512" s="14"/>
      <c r="I1512" s="14"/>
      <c r="J1512" s="14"/>
      <c r="K1512" s="14"/>
      <c r="L1512" s="14"/>
    </row>
    <row r="1513" spans="2:12" ht="15" x14ac:dyDescent="0.25">
      <c r="B1513" s="14"/>
      <c r="D1513" s="61"/>
      <c r="E1513" s="15"/>
      <c r="F1513" s="15"/>
      <c r="G1513" s="14"/>
      <c r="H1513" s="14"/>
      <c r="I1513" s="14"/>
      <c r="J1513" s="14"/>
      <c r="K1513" s="14"/>
      <c r="L1513" s="14"/>
    </row>
    <row r="1514" spans="2:12" ht="15" x14ac:dyDescent="0.25">
      <c r="B1514" s="14"/>
      <c r="D1514" s="61"/>
      <c r="E1514" s="15"/>
      <c r="F1514" s="15"/>
      <c r="G1514" s="14"/>
      <c r="H1514" s="14"/>
      <c r="I1514" s="14"/>
      <c r="J1514" s="14"/>
      <c r="K1514" s="14"/>
      <c r="L1514" s="14"/>
    </row>
    <row r="1515" spans="2:12" ht="15" x14ac:dyDescent="0.25">
      <c r="B1515" s="14"/>
      <c r="D1515" s="61"/>
      <c r="E1515" s="15"/>
      <c r="F1515" s="15"/>
      <c r="G1515" s="14"/>
      <c r="H1515" s="14"/>
      <c r="I1515" s="14"/>
      <c r="J1515" s="14"/>
      <c r="K1515" s="14"/>
      <c r="L1515" s="14"/>
    </row>
    <row r="1516" spans="2:12" ht="15" x14ac:dyDescent="0.25">
      <c r="B1516" s="14"/>
      <c r="D1516" s="61"/>
      <c r="E1516" s="15"/>
      <c r="F1516" s="15"/>
      <c r="G1516" s="14"/>
      <c r="H1516" s="14"/>
      <c r="I1516" s="14"/>
      <c r="J1516" s="14"/>
      <c r="K1516" s="14"/>
      <c r="L1516" s="14"/>
    </row>
    <row r="1517" spans="2:12" ht="15" x14ac:dyDescent="0.25">
      <c r="B1517" s="14"/>
      <c r="D1517" s="61"/>
      <c r="E1517" s="15"/>
      <c r="F1517" s="15"/>
      <c r="G1517" s="14"/>
      <c r="H1517" s="14"/>
      <c r="I1517" s="14"/>
      <c r="J1517" s="14"/>
      <c r="K1517" s="14"/>
      <c r="L1517" s="14"/>
    </row>
    <row r="1518" spans="2:12" ht="15" x14ac:dyDescent="0.25">
      <c r="B1518" s="14"/>
      <c r="D1518" s="61"/>
      <c r="E1518" s="15"/>
      <c r="F1518" s="15"/>
      <c r="G1518" s="14"/>
      <c r="H1518" s="14"/>
      <c r="I1518" s="14"/>
      <c r="J1518" s="14"/>
      <c r="K1518" s="14"/>
      <c r="L1518" s="14"/>
    </row>
    <row r="1519" spans="2:12" ht="15" x14ac:dyDescent="0.25">
      <c r="B1519" s="14"/>
      <c r="D1519" s="61"/>
      <c r="E1519" s="15"/>
      <c r="F1519" s="15"/>
      <c r="G1519" s="14"/>
      <c r="H1519" s="14"/>
      <c r="I1519" s="14"/>
      <c r="J1519" s="14"/>
      <c r="K1519" s="14"/>
      <c r="L1519" s="14"/>
    </row>
    <row r="1520" spans="2:12" ht="15" x14ac:dyDescent="0.25">
      <c r="B1520" s="14"/>
      <c r="D1520" s="61"/>
      <c r="E1520" s="15"/>
      <c r="F1520" s="15"/>
      <c r="G1520" s="14"/>
      <c r="H1520" s="14"/>
      <c r="I1520" s="14"/>
      <c r="J1520" s="14"/>
      <c r="K1520" s="14"/>
      <c r="L1520" s="14"/>
    </row>
    <row r="1521" spans="2:12" ht="15" x14ac:dyDescent="0.25">
      <c r="B1521" s="14"/>
      <c r="D1521" s="61"/>
      <c r="E1521" s="15"/>
      <c r="F1521" s="15"/>
      <c r="G1521" s="14"/>
      <c r="H1521" s="14"/>
      <c r="I1521" s="14"/>
      <c r="J1521" s="14"/>
      <c r="K1521" s="14"/>
      <c r="L1521" s="14"/>
    </row>
    <row r="1522" spans="2:12" ht="15" x14ac:dyDescent="0.25">
      <c r="B1522" s="14"/>
      <c r="D1522" s="61"/>
      <c r="E1522" s="15"/>
      <c r="F1522" s="15"/>
      <c r="G1522" s="14"/>
      <c r="H1522" s="14"/>
      <c r="I1522" s="14"/>
      <c r="J1522" s="14"/>
      <c r="K1522" s="14"/>
      <c r="L1522" s="14"/>
    </row>
    <row r="1523" spans="2:12" ht="15" x14ac:dyDescent="0.25">
      <c r="B1523" s="14"/>
      <c r="D1523" s="61"/>
      <c r="E1523" s="15"/>
      <c r="F1523" s="15"/>
      <c r="G1523" s="14"/>
      <c r="H1523" s="14"/>
      <c r="I1523" s="14"/>
      <c r="J1523" s="14"/>
      <c r="K1523" s="14"/>
      <c r="L1523" s="14"/>
    </row>
    <row r="1524" spans="2:12" ht="15" x14ac:dyDescent="0.25">
      <c r="B1524" s="14"/>
      <c r="D1524" s="61"/>
      <c r="E1524" s="15"/>
      <c r="F1524" s="15"/>
      <c r="G1524" s="14"/>
      <c r="H1524" s="14"/>
      <c r="I1524" s="14"/>
      <c r="J1524" s="14"/>
      <c r="K1524" s="14"/>
      <c r="L1524" s="14"/>
    </row>
    <row r="1525" spans="2:12" ht="15" x14ac:dyDescent="0.25">
      <c r="B1525" s="14"/>
      <c r="D1525" s="61"/>
      <c r="E1525" s="15"/>
      <c r="F1525" s="15"/>
      <c r="G1525" s="14"/>
      <c r="H1525" s="14"/>
      <c r="I1525" s="14"/>
      <c r="J1525" s="14"/>
      <c r="K1525" s="14"/>
      <c r="L1525" s="14"/>
    </row>
    <row r="1526" spans="2:12" ht="15" x14ac:dyDescent="0.25">
      <c r="B1526" s="14"/>
      <c r="D1526" s="61"/>
      <c r="E1526" s="15"/>
      <c r="F1526" s="15"/>
      <c r="G1526" s="14"/>
      <c r="H1526" s="14"/>
      <c r="I1526" s="14"/>
      <c r="J1526" s="14"/>
      <c r="K1526" s="14"/>
      <c r="L1526" s="14"/>
    </row>
    <row r="1527" spans="2:12" ht="15" x14ac:dyDescent="0.25">
      <c r="B1527" s="14"/>
      <c r="D1527" s="61"/>
      <c r="E1527" s="15"/>
      <c r="F1527" s="15"/>
      <c r="G1527" s="14"/>
      <c r="H1527" s="14"/>
      <c r="I1527" s="14"/>
      <c r="J1527" s="14"/>
      <c r="K1527" s="14"/>
      <c r="L1527" s="14"/>
    </row>
    <row r="1528" spans="2:12" ht="15" x14ac:dyDescent="0.25">
      <c r="B1528" s="14"/>
      <c r="D1528" s="61"/>
      <c r="E1528" s="15"/>
      <c r="F1528" s="15"/>
      <c r="G1528" s="14"/>
      <c r="H1528" s="14"/>
      <c r="I1528" s="14"/>
      <c r="J1528" s="14"/>
      <c r="K1528" s="14"/>
      <c r="L1528" s="14"/>
    </row>
    <row r="1529" spans="2:12" ht="15" x14ac:dyDescent="0.25">
      <c r="B1529" s="14"/>
      <c r="D1529" s="61"/>
      <c r="E1529" s="15"/>
      <c r="F1529" s="15"/>
      <c r="G1529" s="14"/>
      <c r="H1529" s="14"/>
      <c r="I1529" s="14"/>
      <c r="J1529" s="14"/>
      <c r="K1529" s="14"/>
      <c r="L1529" s="14"/>
    </row>
    <row r="1530" spans="2:12" ht="15" x14ac:dyDescent="0.25">
      <c r="B1530" s="14"/>
      <c r="D1530" s="61"/>
      <c r="E1530" s="15"/>
      <c r="F1530" s="15"/>
      <c r="G1530" s="14"/>
      <c r="H1530" s="14"/>
      <c r="I1530" s="14"/>
      <c r="J1530" s="14"/>
      <c r="K1530" s="14"/>
      <c r="L1530" s="14"/>
    </row>
    <row r="1531" spans="2:12" ht="15" x14ac:dyDescent="0.25">
      <c r="B1531" s="14"/>
      <c r="D1531" s="61"/>
      <c r="E1531" s="15"/>
      <c r="F1531" s="15"/>
      <c r="G1531" s="14"/>
      <c r="H1531" s="14"/>
      <c r="I1531" s="14"/>
      <c r="J1531" s="14"/>
      <c r="K1531" s="14"/>
      <c r="L1531" s="14"/>
    </row>
    <row r="1532" spans="2:12" ht="15" x14ac:dyDescent="0.25">
      <c r="B1532" s="14"/>
      <c r="D1532" s="61"/>
      <c r="E1532" s="15"/>
      <c r="F1532" s="15"/>
      <c r="G1532" s="14"/>
      <c r="H1532" s="14"/>
      <c r="I1532" s="14"/>
      <c r="J1532" s="14"/>
      <c r="K1532" s="14"/>
      <c r="L1532" s="14"/>
    </row>
    <row r="1533" spans="2:12" ht="15" x14ac:dyDescent="0.25">
      <c r="B1533" s="14"/>
      <c r="D1533" s="61"/>
      <c r="E1533" s="15"/>
      <c r="F1533" s="15"/>
      <c r="G1533" s="14"/>
      <c r="H1533" s="14"/>
      <c r="I1533" s="14"/>
      <c r="J1533" s="14"/>
      <c r="K1533" s="14"/>
      <c r="L1533" s="14"/>
    </row>
    <row r="1534" spans="2:12" ht="15" x14ac:dyDescent="0.25">
      <c r="B1534" s="14"/>
      <c r="D1534" s="61"/>
      <c r="E1534" s="15"/>
      <c r="F1534" s="15"/>
      <c r="G1534" s="14"/>
      <c r="H1534" s="14"/>
      <c r="I1534" s="14"/>
      <c r="J1534" s="14"/>
      <c r="K1534" s="14"/>
      <c r="L1534" s="14"/>
    </row>
    <row r="1535" spans="2:12" ht="15" x14ac:dyDescent="0.25">
      <c r="B1535" s="14"/>
      <c r="D1535" s="61"/>
      <c r="E1535" s="15"/>
      <c r="F1535" s="15"/>
      <c r="G1535" s="14"/>
      <c r="H1535" s="14"/>
      <c r="I1535" s="14"/>
      <c r="J1535" s="14"/>
      <c r="K1535" s="14"/>
      <c r="L1535" s="14"/>
    </row>
    <row r="1536" spans="2:12" ht="15" x14ac:dyDescent="0.25">
      <c r="B1536" s="14"/>
      <c r="D1536" s="61"/>
      <c r="E1536" s="15"/>
      <c r="F1536" s="15"/>
      <c r="G1536" s="14"/>
      <c r="H1536" s="14"/>
      <c r="I1536" s="14"/>
      <c r="J1536" s="14"/>
      <c r="K1536" s="14"/>
      <c r="L1536" s="14"/>
    </row>
    <row r="1537" spans="2:12" ht="15" x14ac:dyDescent="0.25">
      <c r="B1537" s="14"/>
      <c r="D1537" s="61"/>
      <c r="E1537" s="15"/>
      <c r="F1537" s="15"/>
      <c r="G1537" s="14"/>
      <c r="H1537" s="14"/>
      <c r="I1537" s="14"/>
      <c r="J1537" s="14"/>
      <c r="K1537" s="14"/>
      <c r="L1537" s="14"/>
    </row>
    <row r="1538" spans="2:12" ht="15" x14ac:dyDescent="0.25">
      <c r="B1538" s="14"/>
      <c r="D1538" s="61"/>
      <c r="E1538" s="15"/>
      <c r="F1538" s="15"/>
      <c r="G1538" s="14"/>
      <c r="H1538" s="14"/>
      <c r="I1538" s="14"/>
      <c r="J1538" s="14"/>
      <c r="K1538" s="14"/>
      <c r="L1538" s="14"/>
    </row>
    <row r="1539" spans="2:12" ht="15" x14ac:dyDescent="0.25">
      <c r="B1539" s="14"/>
      <c r="D1539" s="61"/>
      <c r="E1539" s="15"/>
      <c r="F1539" s="15"/>
      <c r="G1539" s="14"/>
      <c r="H1539" s="14"/>
      <c r="I1539" s="14"/>
      <c r="J1539" s="14"/>
      <c r="K1539" s="14"/>
      <c r="L1539" s="14"/>
    </row>
    <row r="1540" spans="2:12" ht="15" x14ac:dyDescent="0.25">
      <c r="B1540" s="14"/>
      <c r="D1540" s="61"/>
      <c r="E1540" s="15"/>
      <c r="F1540" s="15"/>
      <c r="G1540" s="14"/>
      <c r="H1540" s="14"/>
      <c r="I1540" s="14"/>
      <c r="J1540" s="14"/>
      <c r="K1540" s="14"/>
      <c r="L1540" s="14"/>
    </row>
    <row r="1541" spans="2:12" ht="15" x14ac:dyDescent="0.25">
      <c r="B1541" s="14"/>
      <c r="D1541" s="61"/>
      <c r="E1541" s="15"/>
      <c r="F1541" s="15"/>
      <c r="G1541" s="14"/>
      <c r="H1541" s="14"/>
      <c r="I1541" s="14"/>
      <c r="J1541" s="14"/>
      <c r="K1541" s="14"/>
      <c r="L1541" s="14"/>
    </row>
    <row r="1542" spans="2:12" ht="15" x14ac:dyDescent="0.25">
      <c r="B1542" s="14"/>
      <c r="D1542" s="61"/>
      <c r="E1542" s="15"/>
      <c r="F1542" s="15"/>
      <c r="G1542" s="14"/>
      <c r="H1542" s="14"/>
      <c r="I1542" s="14"/>
      <c r="J1542" s="14"/>
      <c r="K1542" s="14"/>
      <c r="L1542" s="14"/>
    </row>
    <row r="1543" spans="2:12" ht="15" x14ac:dyDescent="0.25">
      <c r="B1543" s="14"/>
      <c r="D1543" s="61"/>
      <c r="E1543" s="15"/>
      <c r="F1543" s="15"/>
      <c r="G1543" s="14"/>
      <c r="H1543" s="14"/>
      <c r="I1543" s="14"/>
      <c r="J1543" s="14"/>
      <c r="K1543" s="14"/>
      <c r="L1543" s="14"/>
    </row>
    <row r="1544" spans="2:12" ht="15" x14ac:dyDescent="0.25">
      <c r="B1544" s="14"/>
      <c r="D1544" s="61"/>
      <c r="E1544" s="15"/>
      <c r="F1544" s="15"/>
      <c r="G1544" s="14"/>
      <c r="H1544" s="14"/>
      <c r="I1544" s="14"/>
      <c r="J1544" s="14"/>
      <c r="K1544" s="14"/>
      <c r="L1544" s="14"/>
    </row>
    <row r="1545" spans="2:12" ht="15" x14ac:dyDescent="0.25">
      <c r="B1545" s="14"/>
      <c r="D1545" s="61"/>
      <c r="E1545" s="15"/>
      <c r="F1545" s="15"/>
      <c r="G1545" s="14"/>
      <c r="H1545" s="14"/>
      <c r="I1545" s="14"/>
      <c r="J1545" s="14"/>
      <c r="K1545" s="14"/>
      <c r="L1545" s="14"/>
    </row>
    <row r="1546" spans="2:12" ht="15" x14ac:dyDescent="0.25">
      <c r="B1546" s="14"/>
      <c r="D1546" s="61"/>
      <c r="E1546" s="15"/>
      <c r="F1546" s="15"/>
      <c r="G1546" s="14"/>
      <c r="H1546" s="14"/>
      <c r="I1546" s="14"/>
      <c r="J1546" s="14"/>
      <c r="K1546" s="14"/>
      <c r="L1546" s="14"/>
    </row>
    <row r="1547" spans="2:12" ht="15" x14ac:dyDescent="0.25">
      <c r="B1547" s="14"/>
      <c r="D1547" s="61"/>
      <c r="E1547" s="15"/>
      <c r="F1547" s="15"/>
      <c r="G1547" s="14"/>
      <c r="H1547" s="14"/>
      <c r="I1547" s="14"/>
      <c r="J1547" s="14"/>
      <c r="K1547" s="14"/>
      <c r="L1547" s="14"/>
    </row>
    <row r="1548" spans="2:12" ht="15" x14ac:dyDescent="0.25">
      <c r="B1548" s="14"/>
      <c r="D1548" s="61"/>
      <c r="E1548" s="15"/>
      <c r="F1548" s="15"/>
      <c r="G1548" s="14"/>
      <c r="H1548" s="14"/>
      <c r="I1548" s="14"/>
      <c r="J1548" s="14"/>
      <c r="K1548" s="14"/>
      <c r="L1548" s="14"/>
    </row>
    <row r="1549" spans="2:12" ht="15" x14ac:dyDescent="0.25">
      <c r="B1549" s="14"/>
      <c r="D1549" s="61"/>
      <c r="E1549" s="15"/>
      <c r="F1549" s="15"/>
      <c r="G1549" s="14"/>
      <c r="H1549" s="14"/>
      <c r="I1549" s="14"/>
      <c r="J1549" s="14"/>
      <c r="K1549" s="14"/>
      <c r="L1549" s="14"/>
    </row>
    <row r="1550" spans="2:12" ht="15" x14ac:dyDescent="0.25">
      <c r="B1550" s="14"/>
      <c r="D1550" s="61"/>
      <c r="E1550" s="15"/>
      <c r="F1550" s="15"/>
      <c r="G1550" s="14"/>
      <c r="H1550" s="14"/>
      <c r="I1550" s="14"/>
      <c r="J1550" s="14"/>
      <c r="K1550" s="14"/>
      <c r="L1550" s="14"/>
    </row>
    <row r="1551" spans="2:12" ht="15" x14ac:dyDescent="0.25">
      <c r="B1551" s="14"/>
      <c r="D1551" s="61"/>
      <c r="E1551" s="15"/>
      <c r="F1551" s="15"/>
      <c r="G1551" s="14"/>
      <c r="H1551" s="14"/>
      <c r="I1551" s="14"/>
      <c r="J1551" s="14"/>
      <c r="K1551" s="14"/>
      <c r="L1551" s="14"/>
    </row>
    <row r="1552" spans="2:12" ht="15" x14ac:dyDescent="0.25">
      <c r="B1552" s="14"/>
      <c r="D1552" s="61"/>
      <c r="E1552" s="15"/>
      <c r="F1552" s="15"/>
      <c r="G1552" s="14"/>
      <c r="H1552" s="14"/>
      <c r="I1552" s="14"/>
      <c r="J1552" s="14"/>
      <c r="K1552" s="14"/>
      <c r="L1552" s="14"/>
    </row>
    <row r="1553" spans="2:12" ht="15" x14ac:dyDescent="0.25">
      <c r="B1553" s="14"/>
      <c r="D1553" s="61"/>
      <c r="E1553" s="15"/>
      <c r="F1553" s="15"/>
      <c r="G1553" s="14"/>
      <c r="H1553" s="14"/>
      <c r="I1553" s="14"/>
      <c r="J1553" s="14"/>
      <c r="K1553" s="14"/>
      <c r="L1553" s="14"/>
    </row>
    <row r="1554" spans="2:12" ht="15" x14ac:dyDescent="0.25">
      <c r="B1554" s="14"/>
      <c r="D1554" s="61"/>
      <c r="E1554" s="15"/>
      <c r="F1554" s="15"/>
      <c r="G1554" s="14"/>
      <c r="H1554" s="14"/>
      <c r="I1554" s="14"/>
      <c r="J1554" s="14"/>
      <c r="K1554" s="14"/>
      <c r="L1554" s="14"/>
    </row>
    <row r="1555" spans="2:12" ht="15" x14ac:dyDescent="0.25">
      <c r="B1555" s="14"/>
      <c r="D1555" s="61"/>
      <c r="E1555" s="15"/>
      <c r="F1555" s="15"/>
      <c r="G1555" s="14"/>
      <c r="H1555" s="14"/>
      <c r="I1555" s="14"/>
      <c r="J1555" s="14"/>
      <c r="K1555" s="14"/>
      <c r="L1555" s="14"/>
    </row>
    <row r="1556" spans="2:12" ht="15" x14ac:dyDescent="0.25">
      <c r="B1556" s="14"/>
      <c r="D1556" s="61"/>
      <c r="E1556" s="15"/>
      <c r="F1556" s="15"/>
      <c r="G1556" s="14"/>
      <c r="H1556" s="14"/>
      <c r="I1556" s="14"/>
      <c r="J1556" s="14"/>
      <c r="K1556" s="14"/>
      <c r="L1556" s="14"/>
    </row>
    <row r="1557" spans="2:12" ht="15" x14ac:dyDescent="0.25">
      <c r="B1557" s="14"/>
      <c r="D1557" s="61"/>
      <c r="E1557" s="15"/>
      <c r="F1557" s="15"/>
      <c r="G1557" s="14"/>
      <c r="H1557" s="14"/>
      <c r="I1557" s="14"/>
      <c r="J1557" s="14"/>
      <c r="K1557" s="14"/>
      <c r="L1557" s="14"/>
    </row>
    <row r="1558" spans="2:12" ht="15" x14ac:dyDescent="0.25">
      <c r="B1558" s="14"/>
      <c r="D1558" s="61"/>
      <c r="E1558" s="15"/>
      <c r="F1558" s="15"/>
      <c r="G1558" s="14"/>
      <c r="H1558" s="14"/>
      <c r="I1558" s="14"/>
      <c r="J1558" s="14"/>
      <c r="K1558" s="14"/>
      <c r="L1558" s="14"/>
    </row>
    <row r="1559" spans="2:12" ht="15" x14ac:dyDescent="0.25">
      <c r="B1559" s="14"/>
      <c r="D1559" s="61"/>
      <c r="E1559" s="15"/>
      <c r="F1559" s="15"/>
      <c r="G1559" s="14"/>
      <c r="H1559" s="14"/>
      <c r="I1559" s="14"/>
      <c r="J1559" s="14"/>
      <c r="K1559" s="14"/>
      <c r="L1559" s="14"/>
    </row>
    <row r="1560" spans="2:12" ht="15" x14ac:dyDescent="0.25">
      <c r="B1560" s="14"/>
      <c r="D1560" s="61"/>
      <c r="E1560" s="15"/>
      <c r="F1560" s="15"/>
      <c r="G1560" s="14"/>
      <c r="H1560" s="14"/>
      <c r="I1560" s="14"/>
      <c r="J1560" s="14"/>
      <c r="K1560" s="14"/>
      <c r="L1560" s="14"/>
    </row>
    <row r="1561" spans="2:12" ht="15" x14ac:dyDescent="0.25">
      <c r="B1561" s="14"/>
      <c r="D1561" s="61"/>
      <c r="E1561" s="15"/>
      <c r="F1561" s="15"/>
      <c r="G1561" s="14"/>
      <c r="H1561" s="14"/>
      <c r="I1561" s="14"/>
      <c r="J1561" s="14"/>
      <c r="K1561" s="14"/>
      <c r="L1561" s="14"/>
    </row>
    <row r="1562" spans="2:12" ht="15" x14ac:dyDescent="0.25">
      <c r="B1562" s="14"/>
      <c r="D1562" s="61"/>
      <c r="E1562" s="15"/>
      <c r="F1562" s="15"/>
      <c r="G1562" s="14"/>
      <c r="H1562" s="14"/>
      <c r="I1562" s="14"/>
      <c r="J1562" s="14"/>
      <c r="K1562" s="14"/>
      <c r="L1562" s="14"/>
    </row>
    <row r="1563" spans="2:12" ht="15" x14ac:dyDescent="0.25">
      <c r="B1563" s="14"/>
      <c r="D1563" s="61"/>
      <c r="E1563" s="15"/>
      <c r="F1563" s="15"/>
      <c r="G1563" s="14"/>
      <c r="H1563" s="14"/>
      <c r="I1563" s="14"/>
      <c r="J1563" s="14"/>
      <c r="K1563" s="14"/>
      <c r="L1563" s="14"/>
    </row>
    <row r="1564" spans="2:12" ht="15" x14ac:dyDescent="0.25">
      <c r="B1564" s="14"/>
      <c r="D1564" s="61"/>
      <c r="E1564" s="15"/>
      <c r="F1564" s="15"/>
      <c r="G1564" s="14"/>
      <c r="H1564" s="14"/>
      <c r="I1564" s="14"/>
      <c r="J1564" s="14"/>
      <c r="K1564" s="14"/>
      <c r="L1564" s="14"/>
    </row>
    <row r="1565" spans="2:12" ht="15" x14ac:dyDescent="0.25">
      <c r="B1565" s="14"/>
      <c r="D1565" s="61"/>
      <c r="E1565" s="15"/>
      <c r="F1565" s="15"/>
      <c r="G1565" s="14"/>
      <c r="H1565" s="14"/>
      <c r="I1565" s="14"/>
      <c r="J1565" s="14"/>
      <c r="K1565" s="14"/>
      <c r="L1565" s="14"/>
    </row>
    <row r="1566" spans="2:12" ht="15" x14ac:dyDescent="0.25">
      <c r="B1566" s="14"/>
      <c r="D1566" s="61"/>
      <c r="E1566" s="15"/>
      <c r="F1566" s="15"/>
      <c r="G1566" s="14"/>
      <c r="H1566" s="14"/>
      <c r="I1566" s="14"/>
      <c r="J1566" s="14"/>
      <c r="K1566" s="14"/>
      <c r="L1566" s="14"/>
    </row>
    <row r="1567" spans="2:12" ht="15" x14ac:dyDescent="0.25">
      <c r="B1567" s="14"/>
      <c r="D1567" s="61"/>
      <c r="E1567" s="15"/>
      <c r="F1567" s="15"/>
      <c r="G1567" s="14"/>
      <c r="H1567" s="14"/>
      <c r="I1567" s="14"/>
      <c r="J1567" s="14"/>
      <c r="K1567" s="14"/>
      <c r="L1567" s="14"/>
    </row>
    <row r="1568" spans="2:12" ht="15" x14ac:dyDescent="0.25">
      <c r="B1568" s="14"/>
      <c r="D1568" s="61"/>
      <c r="E1568" s="15"/>
      <c r="F1568" s="15"/>
      <c r="G1568" s="14"/>
      <c r="H1568" s="14"/>
      <c r="I1568" s="14"/>
      <c r="J1568" s="14"/>
      <c r="K1568" s="14"/>
      <c r="L1568" s="14"/>
    </row>
    <row r="1569" spans="2:12" ht="15" x14ac:dyDescent="0.25">
      <c r="B1569" s="14"/>
      <c r="D1569" s="61"/>
      <c r="E1569" s="15"/>
      <c r="F1569" s="15"/>
      <c r="G1569" s="14"/>
      <c r="H1569" s="14"/>
      <c r="I1569" s="14"/>
      <c r="J1569" s="14"/>
      <c r="K1569" s="14"/>
      <c r="L1569" s="14"/>
    </row>
    <row r="1570" spans="2:12" ht="15" x14ac:dyDescent="0.25">
      <c r="B1570" s="14"/>
      <c r="D1570" s="61"/>
      <c r="E1570" s="15"/>
      <c r="F1570" s="15"/>
      <c r="G1570" s="14"/>
      <c r="H1570" s="14"/>
      <c r="I1570" s="14"/>
      <c r="J1570" s="14"/>
      <c r="K1570" s="14"/>
      <c r="L1570" s="14"/>
    </row>
    <row r="1571" spans="2:12" ht="15" x14ac:dyDescent="0.25">
      <c r="B1571" s="14"/>
      <c r="D1571" s="61"/>
      <c r="E1571" s="15"/>
      <c r="F1571" s="15"/>
      <c r="G1571" s="14"/>
      <c r="H1571" s="14"/>
      <c r="I1571" s="14"/>
      <c r="J1571" s="14"/>
      <c r="K1571" s="14"/>
      <c r="L1571" s="14"/>
    </row>
    <row r="1572" spans="2:12" ht="15" x14ac:dyDescent="0.25">
      <c r="B1572" s="14"/>
      <c r="D1572" s="61"/>
      <c r="E1572" s="15"/>
      <c r="F1572" s="15"/>
      <c r="G1572" s="14"/>
      <c r="H1572" s="14"/>
      <c r="I1572" s="14"/>
      <c r="J1572" s="14"/>
      <c r="K1572" s="14"/>
      <c r="L1572" s="14"/>
    </row>
    <row r="1573" spans="2:12" ht="15" x14ac:dyDescent="0.25">
      <c r="B1573" s="14"/>
      <c r="D1573" s="61"/>
      <c r="E1573" s="15"/>
      <c r="F1573" s="15"/>
      <c r="G1573" s="14"/>
      <c r="H1573" s="14"/>
      <c r="I1573" s="14"/>
      <c r="J1573" s="14"/>
      <c r="K1573" s="14"/>
      <c r="L1573" s="14"/>
    </row>
    <row r="1574" spans="2:12" ht="15" x14ac:dyDescent="0.25">
      <c r="B1574" s="14"/>
      <c r="D1574" s="61"/>
      <c r="E1574" s="15"/>
      <c r="F1574" s="15"/>
      <c r="G1574" s="14"/>
      <c r="H1574" s="14"/>
      <c r="I1574" s="14"/>
      <c r="J1574" s="14"/>
      <c r="K1574" s="14"/>
      <c r="L1574" s="14"/>
    </row>
    <row r="1575" spans="2:12" ht="15" x14ac:dyDescent="0.25">
      <c r="B1575" s="14"/>
      <c r="D1575" s="61"/>
      <c r="E1575" s="15"/>
      <c r="F1575" s="15"/>
      <c r="G1575" s="14"/>
      <c r="H1575" s="14"/>
      <c r="I1575" s="14"/>
      <c r="J1575" s="14"/>
      <c r="K1575" s="14"/>
      <c r="L1575" s="14"/>
    </row>
    <row r="1576" spans="2:12" ht="15" x14ac:dyDescent="0.25">
      <c r="B1576" s="14"/>
      <c r="D1576" s="61"/>
      <c r="E1576" s="15"/>
      <c r="F1576" s="15"/>
      <c r="G1576" s="14"/>
      <c r="H1576" s="14"/>
      <c r="I1576" s="14"/>
      <c r="J1576" s="14"/>
      <c r="K1576" s="14"/>
      <c r="L1576" s="14"/>
    </row>
    <row r="1577" spans="2:12" ht="15" x14ac:dyDescent="0.25">
      <c r="B1577" s="14"/>
      <c r="D1577" s="61"/>
      <c r="E1577" s="15"/>
      <c r="F1577" s="15"/>
      <c r="G1577" s="14"/>
      <c r="H1577" s="14"/>
      <c r="I1577" s="14"/>
      <c r="J1577" s="14"/>
      <c r="K1577" s="14"/>
      <c r="L1577" s="14"/>
    </row>
    <row r="1578" spans="2:12" ht="15" x14ac:dyDescent="0.25">
      <c r="B1578" s="14"/>
      <c r="D1578" s="61"/>
      <c r="E1578" s="15"/>
      <c r="F1578" s="15"/>
      <c r="G1578" s="14"/>
      <c r="H1578" s="14"/>
      <c r="I1578" s="14"/>
      <c r="J1578" s="14"/>
      <c r="K1578" s="14"/>
      <c r="L1578" s="14"/>
    </row>
    <row r="1579" spans="2:12" ht="15" x14ac:dyDescent="0.25">
      <c r="B1579" s="14"/>
      <c r="D1579" s="61"/>
      <c r="E1579" s="15"/>
      <c r="F1579" s="15"/>
      <c r="G1579" s="14"/>
      <c r="H1579" s="14"/>
      <c r="I1579" s="14"/>
      <c r="J1579" s="14"/>
      <c r="K1579" s="14"/>
      <c r="L1579" s="14"/>
    </row>
    <row r="1580" spans="2:12" ht="15" x14ac:dyDescent="0.25">
      <c r="B1580" s="14"/>
      <c r="D1580" s="61"/>
      <c r="E1580" s="15"/>
      <c r="F1580" s="15"/>
      <c r="G1580" s="14"/>
      <c r="H1580" s="14"/>
      <c r="I1580" s="14"/>
      <c r="J1580" s="14"/>
      <c r="K1580" s="14"/>
      <c r="L1580" s="14"/>
    </row>
    <row r="1581" spans="2:12" ht="15" x14ac:dyDescent="0.25">
      <c r="B1581" s="14"/>
      <c r="D1581" s="61"/>
      <c r="E1581" s="15"/>
      <c r="F1581" s="15"/>
      <c r="G1581" s="14"/>
      <c r="H1581" s="14"/>
      <c r="I1581" s="14"/>
      <c r="J1581" s="14"/>
      <c r="K1581" s="14"/>
      <c r="L1581" s="14"/>
    </row>
    <row r="1582" spans="2:12" ht="15" x14ac:dyDescent="0.25">
      <c r="B1582" s="14"/>
      <c r="D1582" s="61"/>
      <c r="E1582" s="15"/>
      <c r="F1582" s="15"/>
      <c r="G1582" s="14"/>
      <c r="H1582" s="14"/>
      <c r="I1582" s="14"/>
      <c r="J1582" s="14"/>
      <c r="K1582" s="14"/>
      <c r="L1582" s="14"/>
    </row>
    <row r="1583" spans="2:12" ht="15" x14ac:dyDescent="0.25">
      <c r="B1583" s="14"/>
      <c r="D1583" s="61"/>
      <c r="E1583" s="15"/>
      <c r="F1583" s="15"/>
      <c r="G1583" s="14"/>
      <c r="H1583" s="14"/>
      <c r="I1583" s="14"/>
      <c r="J1583" s="14"/>
      <c r="K1583" s="14"/>
      <c r="L1583" s="14"/>
    </row>
    <row r="1584" spans="2:12" ht="15" x14ac:dyDescent="0.25">
      <c r="B1584" s="14"/>
      <c r="D1584" s="61"/>
      <c r="E1584" s="15"/>
      <c r="F1584" s="15"/>
      <c r="G1584" s="14"/>
      <c r="H1584" s="14"/>
      <c r="I1584" s="14"/>
      <c r="J1584" s="14"/>
      <c r="K1584" s="14"/>
      <c r="L1584" s="14"/>
    </row>
    <row r="1585" spans="2:12" ht="15" x14ac:dyDescent="0.25">
      <c r="B1585" s="14"/>
      <c r="D1585" s="61"/>
      <c r="E1585" s="15"/>
      <c r="F1585" s="15"/>
      <c r="G1585" s="14"/>
      <c r="H1585" s="14"/>
      <c r="I1585" s="14"/>
      <c r="J1585" s="14"/>
      <c r="K1585" s="14"/>
      <c r="L1585" s="14"/>
    </row>
    <row r="1586" spans="2:12" ht="15" x14ac:dyDescent="0.25">
      <c r="B1586" s="14"/>
      <c r="D1586" s="61"/>
      <c r="E1586" s="15"/>
      <c r="F1586" s="15"/>
      <c r="G1586" s="14"/>
      <c r="H1586" s="14"/>
      <c r="I1586" s="14"/>
      <c r="J1586" s="14"/>
      <c r="K1586" s="14"/>
      <c r="L1586" s="14"/>
    </row>
    <row r="1587" spans="2:12" ht="15" x14ac:dyDescent="0.25">
      <c r="B1587" s="14"/>
      <c r="D1587" s="61"/>
      <c r="E1587" s="15"/>
      <c r="F1587" s="15"/>
      <c r="G1587" s="14"/>
      <c r="H1587" s="14"/>
      <c r="I1587" s="14"/>
      <c r="J1587" s="14"/>
      <c r="K1587" s="14"/>
      <c r="L1587" s="14"/>
    </row>
    <row r="1588" spans="2:12" ht="15" x14ac:dyDescent="0.25">
      <c r="B1588" s="14"/>
      <c r="D1588" s="61"/>
      <c r="E1588" s="15"/>
      <c r="F1588" s="15"/>
      <c r="G1588" s="14"/>
      <c r="H1588" s="14"/>
      <c r="I1588" s="14"/>
      <c r="J1588" s="14"/>
      <c r="K1588" s="14"/>
      <c r="L1588" s="14"/>
    </row>
    <row r="1589" spans="2:12" ht="15" x14ac:dyDescent="0.25">
      <c r="B1589" s="14"/>
      <c r="D1589" s="61"/>
      <c r="E1589" s="15"/>
      <c r="F1589" s="15"/>
      <c r="G1589" s="14"/>
      <c r="H1589" s="14"/>
      <c r="I1589" s="14"/>
      <c r="J1589" s="14"/>
      <c r="K1589" s="14"/>
      <c r="L1589" s="14"/>
    </row>
    <row r="1590" spans="2:12" ht="15" x14ac:dyDescent="0.25">
      <c r="B1590" s="14"/>
      <c r="D1590" s="61"/>
      <c r="E1590" s="15"/>
      <c r="F1590" s="15"/>
      <c r="G1590" s="14"/>
      <c r="H1590" s="14"/>
      <c r="I1590" s="14"/>
      <c r="J1590" s="14"/>
      <c r="K1590" s="14"/>
      <c r="L1590" s="14"/>
    </row>
    <row r="1591" spans="2:12" ht="15" x14ac:dyDescent="0.25">
      <c r="B1591" s="14"/>
      <c r="D1591" s="61"/>
      <c r="E1591" s="15"/>
      <c r="F1591" s="15"/>
      <c r="G1591" s="14"/>
      <c r="H1591" s="14"/>
      <c r="I1591" s="14"/>
      <c r="J1591" s="14"/>
      <c r="K1591" s="14"/>
      <c r="L1591" s="14"/>
    </row>
    <row r="1592" spans="2:12" ht="15" x14ac:dyDescent="0.25">
      <c r="B1592" s="14"/>
      <c r="D1592" s="61"/>
      <c r="E1592" s="15"/>
      <c r="F1592" s="15"/>
      <c r="G1592" s="14"/>
      <c r="H1592" s="14"/>
      <c r="I1592" s="14"/>
      <c r="J1592" s="14"/>
      <c r="K1592" s="14"/>
      <c r="L1592" s="14"/>
    </row>
    <row r="1593" spans="2:12" ht="15" x14ac:dyDescent="0.25">
      <c r="B1593" s="14"/>
      <c r="D1593" s="61"/>
      <c r="E1593" s="15"/>
      <c r="F1593" s="15"/>
      <c r="G1593" s="14"/>
      <c r="H1593" s="14"/>
      <c r="I1593" s="14"/>
      <c r="J1593" s="14"/>
      <c r="K1593" s="14"/>
      <c r="L1593" s="14"/>
    </row>
    <row r="1594" spans="2:12" ht="15" x14ac:dyDescent="0.25">
      <c r="B1594" s="14"/>
      <c r="D1594" s="61"/>
      <c r="E1594" s="15"/>
      <c r="F1594" s="15"/>
      <c r="G1594" s="14"/>
      <c r="H1594" s="14"/>
      <c r="I1594" s="14"/>
      <c r="J1594" s="14"/>
      <c r="K1594" s="14"/>
      <c r="L1594" s="14"/>
    </row>
    <row r="1595" spans="2:12" ht="15" x14ac:dyDescent="0.25">
      <c r="B1595" s="14"/>
      <c r="D1595" s="61"/>
      <c r="E1595" s="15"/>
      <c r="F1595" s="15"/>
      <c r="G1595" s="14"/>
      <c r="H1595" s="14"/>
      <c r="I1595" s="14"/>
      <c r="J1595" s="14"/>
      <c r="K1595" s="14"/>
      <c r="L1595" s="14"/>
    </row>
    <row r="1596" spans="2:12" ht="15" x14ac:dyDescent="0.25">
      <c r="B1596" s="14"/>
      <c r="D1596" s="61"/>
      <c r="E1596" s="15"/>
      <c r="F1596" s="15"/>
      <c r="G1596" s="14"/>
      <c r="H1596" s="14"/>
      <c r="I1596" s="14"/>
      <c r="J1596" s="14"/>
      <c r="K1596" s="14"/>
      <c r="L1596" s="14"/>
    </row>
    <row r="1597" spans="2:12" ht="15" x14ac:dyDescent="0.25">
      <c r="B1597" s="14"/>
      <c r="D1597" s="61"/>
      <c r="E1597" s="15"/>
      <c r="F1597" s="15"/>
      <c r="G1597" s="14"/>
      <c r="H1597" s="14"/>
      <c r="I1597" s="14"/>
      <c r="J1597" s="14"/>
      <c r="K1597" s="14"/>
      <c r="L1597" s="14"/>
    </row>
    <row r="1598" spans="2:12" ht="15" x14ac:dyDescent="0.25">
      <c r="B1598" s="14"/>
      <c r="D1598" s="61"/>
      <c r="E1598" s="15"/>
      <c r="F1598" s="15"/>
      <c r="G1598" s="14"/>
      <c r="H1598" s="14"/>
      <c r="I1598" s="14"/>
      <c r="J1598" s="14"/>
      <c r="K1598" s="14"/>
      <c r="L1598" s="14"/>
    </row>
    <row r="1599" spans="2:12" ht="15" x14ac:dyDescent="0.25">
      <c r="B1599" s="14"/>
      <c r="D1599" s="61"/>
      <c r="E1599" s="15"/>
      <c r="F1599" s="15"/>
      <c r="G1599" s="14"/>
      <c r="H1599" s="14"/>
      <c r="I1599" s="14"/>
      <c r="J1599" s="14"/>
      <c r="K1599" s="14"/>
      <c r="L1599" s="14"/>
    </row>
    <row r="1600" spans="2:12" ht="15" x14ac:dyDescent="0.25">
      <c r="B1600" s="14"/>
      <c r="D1600" s="61"/>
      <c r="E1600" s="15"/>
      <c r="F1600" s="15"/>
      <c r="G1600" s="14"/>
      <c r="H1600" s="14"/>
      <c r="I1600" s="14"/>
      <c r="J1600" s="14"/>
      <c r="K1600" s="14"/>
      <c r="L1600" s="14"/>
    </row>
    <row r="1601" spans="2:12" ht="15" x14ac:dyDescent="0.25">
      <c r="B1601" s="14"/>
      <c r="D1601" s="61"/>
      <c r="E1601" s="15"/>
      <c r="F1601" s="15"/>
      <c r="G1601" s="14"/>
      <c r="H1601" s="14"/>
      <c r="I1601" s="14"/>
      <c r="J1601" s="14"/>
      <c r="K1601" s="14"/>
      <c r="L1601" s="14"/>
    </row>
    <row r="1602" spans="2:12" ht="15" x14ac:dyDescent="0.25">
      <c r="B1602" s="14"/>
      <c r="D1602" s="61"/>
      <c r="E1602" s="15"/>
      <c r="F1602" s="15"/>
      <c r="G1602" s="14"/>
      <c r="H1602" s="14"/>
      <c r="I1602" s="14"/>
      <c r="J1602" s="14"/>
      <c r="K1602" s="14"/>
      <c r="L1602" s="14"/>
    </row>
    <row r="1603" spans="2:12" ht="15" x14ac:dyDescent="0.25">
      <c r="B1603" s="14"/>
      <c r="D1603" s="61"/>
      <c r="E1603" s="15"/>
      <c r="F1603" s="15"/>
      <c r="G1603" s="14"/>
      <c r="H1603" s="14"/>
      <c r="I1603" s="14"/>
      <c r="J1603" s="14"/>
      <c r="K1603" s="14"/>
      <c r="L1603" s="14"/>
    </row>
    <row r="1604" spans="2:12" ht="15" x14ac:dyDescent="0.25">
      <c r="B1604" s="14"/>
      <c r="D1604" s="61"/>
      <c r="E1604" s="15"/>
      <c r="F1604" s="15"/>
      <c r="G1604" s="14"/>
      <c r="H1604" s="14"/>
      <c r="I1604" s="14"/>
      <c r="J1604" s="14"/>
      <c r="K1604" s="14"/>
      <c r="L1604" s="14"/>
    </row>
    <row r="1605" spans="2:12" ht="15" x14ac:dyDescent="0.25">
      <c r="B1605" s="14"/>
      <c r="D1605" s="61"/>
      <c r="E1605" s="15"/>
      <c r="F1605" s="15"/>
      <c r="G1605" s="14"/>
      <c r="H1605" s="14"/>
      <c r="I1605" s="14"/>
      <c r="J1605" s="14"/>
      <c r="K1605" s="14"/>
      <c r="L1605" s="14"/>
    </row>
    <row r="1606" spans="2:12" ht="15" x14ac:dyDescent="0.25">
      <c r="B1606" s="14"/>
      <c r="D1606" s="61"/>
      <c r="E1606" s="15"/>
      <c r="F1606" s="15"/>
      <c r="G1606" s="14"/>
      <c r="H1606" s="14"/>
      <c r="I1606" s="14"/>
      <c r="J1606" s="14"/>
      <c r="K1606" s="14"/>
      <c r="L1606" s="14"/>
    </row>
    <row r="1607" spans="2:12" ht="15" x14ac:dyDescent="0.25">
      <c r="B1607" s="14"/>
      <c r="D1607" s="61"/>
      <c r="E1607" s="15"/>
      <c r="F1607" s="15"/>
      <c r="G1607" s="14"/>
      <c r="H1607" s="14"/>
      <c r="I1607" s="14"/>
      <c r="J1607" s="14"/>
      <c r="K1607" s="14"/>
      <c r="L1607" s="14"/>
    </row>
    <row r="1608" spans="2:12" ht="15" x14ac:dyDescent="0.25">
      <c r="B1608" s="14"/>
      <c r="D1608" s="61"/>
      <c r="E1608" s="15"/>
      <c r="F1608" s="15"/>
      <c r="G1608" s="14"/>
      <c r="H1608" s="14"/>
      <c r="I1608" s="14"/>
      <c r="J1608" s="14"/>
      <c r="K1608" s="14"/>
      <c r="L1608" s="14"/>
    </row>
    <row r="1609" spans="2:12" ht="15" x14ac:dyDescent="0.25">
      <c r="B1609" s="14"/>
      <c r="D1609" s="61"/>
      <c r="E1609" s="15"/>
      <c r="F1609" s="15"/>
      <c r="G1609" s="14"/>
      <c r="H1609" s="14"/>
      <c r="I1609" s="14"/>
      <c r="J1609" s="14"/>
      <c r="K1609" s="14"/>
      <c r="L1609" s="14"/>
    </row>
    <row r="1610" spans="2:12" ht="15" x14ac:dyDescent="0.25">
      <c r="B1610" s="14"/>
      <c r="D1610" s="61"/>
      <c r="E1610" s="15"/>
      <c r="F1610" s="15"/>
      <c r="G1610" s="14"/>
      <c r="H1610" s="14"/>
      <c r="I1610" s="14"/>
      <c r="J1610" s="14"/>
      <c r="K1610" s="14"/>
      <c r="L1610" s="14"/>
    </row>
    <row r="1611" spans="2:12" ht="15" x14ac:dyDescent="0.25">
      <c r="B1611" s="14"/>
      <c r="D1611" s="61"/>
      <c r="E1611" s="15"/>
      <c r="F1611" s="15"/>
      <c r="G1611" s="14"/>
      <c r="H1611" s="14"/>
      <c r="I1611" s="14"/>
      <c r="J1611" s="14"/>
      <c r="K1611" s="14"/>
      <c r="L1611" s="14"/>
    </row>
    <row r="1612" spans="2:12" ht="15" x14ac:dyDescent="0.25">
      <c r="B1612" s="14"/>
      <c r="D1612" s="61"/>
      <c r="E1612" s="15"/>
      <c r="F1612" s="15"/>
      <c r="G1612" s="14"/>
      <c r="H1612" s="14"/>
      <c r="I1612" s="14"/>
      <c r="J1612" s="14"/>
      <c r="K1612" s="14"/>
      <c r="L1612" s="14"/>
    </row>
    <row r="1613" spans="2:12" ht="15" x14ac:dyDescent="0.25">
      <c r="B1613" s="14"/>
      <c r="D1613" s="61"/>
      <c r="E1613" s="15"/>
      <c r="F1613" s="15"/>
      <c r="G1613" s="14"/>
      <c r="H1613" s="14"/>
      <c r="I1613" s="14"/>
      <c r="J1613" s="14"/>
      <c r="K1613" s="14"/>
      <c r="L1613" s="14"/>
    </row>
    <row r="1614" spans="2:12" ht="15" x14ac:dyDescent="0.25">
      <c r="B1614" s="14"/>
      <c r="D1614" s="61"/>
      <c r="E1614" s="15"/>
      <c r="F1614" s="15"/>
      <c r="G1614" s="14"/>
      <c r="H1614" s="14"/>
      <c r="I1614" s="14"/>
      <c r="J1614" s="14"/>
      <c r="K1614" s="14"/>
      <c r="L1614" s="14"/>
    </row>
    <row r="1615" spans="2:12" ht="15" x14ac:dyDescent="0.25">
      <c r="B1615" s="14"/>
      <c r="D1615" s="61"/>
      <c r="E1615" s="15"/>
      <c r="F1615" s="15"/>
      <c r="G1615" s="14"/>
      <c r="H1615" s="14"/>
      <c r="I1615" s="14"/>
      <c r="J1615" s="14"/>
      <c r="K1615" s="14"/>
      <c r="L1615" s="14"/>
    </row>
    <row r="1616" spans="2:12" ht="15" x14ac:dyDescent="0.25">
      <c r="B1616" s="14"/>
      <c r="D1616" s="61"/>
      <c r="E1616" s="15"/>
      <c r="F1616" s="15"/>
      <c r="G1616" s="14"/>
      <c r="H1616" s="14"/>
      <c r="I1616" s="14"/>
      <c r="J1616" s="14"/>
      <c r="K1616" s="14"/>
      <c r="L1616" s="14"/>
    </row>
    <row r="1617" spans="2:12" ht="15" x14ac:dyDescent="0.25">
      <c r="B1617" s="14"/>
      <c r="D1617" s="61"/>
      <c r="E1617" s="15"/>
      <c r="F1617" s="15"/>
      <c r="G1617" s="14"/>
      <c r="H1617" s="14"/>
      <c r="I1617" s="14"/>
      <c r="J1617" s="14"/>
      <c r="K1617" s="14"/>
      <c r="L1617" s="14"/>
    </row>
    <row r="1618" spans="2:12" ht="15" x14ac:dyDescent="0.25">
      <c r="B1618" s="14"/>
      <c r="D1618" s="61"/>
      <c r="E1618" s="15"/>
      <c r="F1618" s="15"/>
      <c r="G1618" s="14"/>
      <c r="H1618" s="14"/>
      <c r="I1618" s="14"/>
      <c r="J1618" s="14"/>
      <c r="K1618" s="14"/>
      <c r="L1618" s="14"/>
    </row>
    <row r="1619" spans="2:12" ht="15" x14ac:dyDescent="0.25">
      <c r="B1619" s="14"/>
      <c r="D1619" s="61"/>
      <c r="E1619" s="15"/>
      <c r="F1619" s="15"/>
      <c r="G1619" s="14"/>
      <c r="H1619" s="14"/>
      <c r="I1619" s="14"/>
      <c r="J1619" s="14"/>
      <c r="K1619" s="14"/>
      <c r="L1619" s="14"/>
    </row>
    <row r="1620" spans="2:12" ht="15" x14ac:dyDescent="0.25">
      <c r="B1620" s="14"/>
      <c r="D1620" s="61"/>
      <c r="E1620" s="15"/>
      <c r="F1620" s="15"/>
      <c r="G1620" s="14"/>
      <c r="H1620" s="14"/>
      <c r="I1620" s="14"/>
      <c r="J1620" s="14"/>
      <c r="K1620" s="14"/>
      <c r="L1620" s="14"/>
    </row>
    <row r="1621" spans="2:12" ht="15" x14ac:dyDescent="0.25">
      <c r="B1621" s="14"/>
      <c r="D1621" s="61"/>
      <c r="E1621" s="15"/>
      <c r="F1621" s="15"/>
      <c r="G1621" s="14"/>
      <c r="H1621" s="14"/>
      <c r="I1621" s="14"/>
      <c r="J1621" s="14"/>
      <c r="K1621" s="14"/>
      <c r="L1621" s="14"/>
    </row>
    <row r="1622" spans="2:12" ht="15" x14ac:dyDescent="0.25">
      <c r="B1622" s="14"/>
      <c r="D1622" s="61"/>
      <c r="E1622" s="15"/>
      <c r="F1622" s="15"/>
      <c r="G1622" s="14"/>
      <c r="H1622" s="14"/>
      <c r="I1622" s="14"/>
      <c r="J1622" s="14"/>
      <c r="K1622" s="14"/>
      <c r="L1622" s="14"/>
    </row>
    <row r="1623" spans="2:12" ht="15" x14ac:dyDescent="0.25">
      <c r="B1623" s="14"/>
      <c r="D1623" s="61"/>
      <c r="E1623" s="15"/>
      <c r="F1623" s="15"/>
      <c r="G1623" s="14"/>
      <c r="H1623" s="14"/>
      <c r="I1623" s="14"/>
      <c r="J1623" s="14"/>
      <c r="K1623" s="14"/>
      <c r="L1623" s="14"/>
    </row>
    <row r="1624" spans="2:12" ht="15" x14ac:dyDescent="0.25">
      <c r="B1624" s="14"/>
      <c r="D1624" s="61"/>
      <c r="E1624" s="15"/>
      <c r="F1624" s="15"/>
      <c r="G1624" s="14"/>
      <c r="H1624" s="14"/>
      <c r="I1624" s="14"/>
      <c r="J1624" s="14"/>
      <c r="K1624" s="14"/>
      <c r="L1624" s="14"/>
    </row>
    <row r="1625" spans="2:12" ht="15" x14ac:dyDescent="0.25">
      <c r="B1625" s="14"/>
      <c r="D1625" s="61"/>
      <c r="E1625" s="15"/>
      <c r="F1625" s="15"/>
      <c r="G1625" s="14"/>
      <c r="H1625" s="14"/>
      <c r="I1625" s="14"/>
      <c r="J1625" s="14"/>
      <c r="K1625" s="14"/>
      <c r="L1625" s="14"/>
    </row>
    <row r="1626" spans="2:12" ht="15" x14ac:dyDescent="0.25">
      <c r="B1626" s="14"/>
      <c r="D1626" s="61"/>
      <c r="E1626" s="15"/>
      <c r="F1626" s="15"/>
      <c r="G1626" s="14"/>
      <c r="H1626" s="14"/>
      <c r="I1626" s="14"/>
      <c r="J1626" s="14"/>
      <c r="K1626" s="14"/>
      <c r="L1626" s="14"/>
    </row>
    <row r="1627" spans="2:12" ht="15" x14ac:dyDescent="0.25">
      <c r="B1627" s="14"/>
      <c r="D1627" s="61"/>
      <c r="E1627" s="15"/>
      <c r="F1627" s="15"/>
      <c r="G1627" s="14"/>
      <c r="H1627" s="14"/>
      <c r="I1627" s="14"/>
      <c r="J1627" s="14"/>
      <c r="K1627" s="14"/>
      <c r="L1627" s="14"/>
    </row>
    <row r="1628" spans="2:12" ht="15" x14ac:dyDescent="0.25">
      <c r="B1628" s="14"/>
      <c r="D1628" s="61"/>
      <c r="E1628" s="15"/>
      <c r="F1628" s="15"/>
      <c r="G1628" s="14"/>
      <c r="H1628" s="14"/>
      <c r="I1628" s="14"/>
      <c r="J1628" s="14"/>
      <c r="K1628" s="14"/>
      <c r="L1628" s="14"/>
    </row>
    <row r="1629" spans="2:12" ht="15" x14ac:dyDescent="0.25">
      <c r="B1629" s="14"/>
      <c r="D1629" s="61"/>
      <c r="E1629" s="15"/>
      <c r="F1629" s="15"/>
      <c r="G1629" s="14"/>
      <c r="H1629" s="14"/>
      <c r="I1629" s="14"/>
      <c r="J1629" s="14"/>
      <c r="K1629" s="14"/>
      <c r="L1629" s="14"/>
    </row>
    <row r="1630" spans="2:12" ht="15" x14ac:dyDescent="0.25">
      <c r="B1630" s="14"/>
      <c r="D1630" s="61"/>
      <c r="E1630" s="15"/>
      <c r="F1630" s="15"/>
      <c r="G1630" s="14"/>
      <c r="H1630" s="14"/>
      <c r="I1630" s="14"/>
      <c r="J1630" s="14"/>
      <c r="K1630" s="14"/>
      <c r="L1630" s="14"/>
    </row>
    <row r="1631" spans="2:12" ht="15" x14ac:dyDescent="0.25">
      <c r="B1631" s="14"/>
      <c r="D1631" s="61"/>
      <c r="E1631" s="15"/>
      <c r="F1631" s="15"/>
      <c r="G1631" s="14"/>
      <c r="H1631" s="14"/>
      <c r="I1631" s="14"/>
      <c r="J1631" s="14"/>
      <c r="K1631" s="14"/>
      <c r="L1631" s="14"/>
    </row>
    <row r="1632" spans="2:12" ht="15" x14ac:dyDescent="0.25">
      <c r="B1632" s="14"/>
      <c r="D1632" s="61"/>
      <c r="E1632" s="15"/>
      <c r="F1632" s="15"/>
      <c r="G1632" s="14"/>
      <c r="H1632" s="14"/>
      <c r="I1632" s="14"/>
      <c r="J1632" s="14"/>
      <c r="K1632" s="14"/>
      <c r="L1632" s="14"/>
    </row>
    <row r="1633" spans="2:12" ht="15" x14ac:dyDescent="0.25">
      <c r="B1633" s="14"/>
      <c r="D1633" s="61"/>
      <c r="E1633" s="15"/>
      <c r="F1633" s="15"/>
      <c r="G1633" s="14"/>
      <c r="H1633" s="14"/>
      <c r="I1633" s="14"/>
      <c r="J1633" s="14"/>
      <c r="K1633" s="14"/>
      <c r="L1633" s="14"/>
    </row>
    <row r="1634" spans="2:12" ht="15" x14ac:dyDescent="0.25">
      <c r="B1634" s="14"/>
      <c r="D1634" s="61"/>
      <c r="E1634" s="15"/>
      <c r="F1634" s="15"/>
      <c r="G1634" s="14"/>
      <c r="H1634" s="14"/>
      <c r="I1634" s="14"/>
      <c r="J1634" s="14"/>
      <c r="K1634" s="14"/>
      <c r="L1634" s="14"/>
    </row>
    <row r="1635" spans="2:12" ht="15" x14ac:dyDescent="0.25">
      <c r="B1635" s="14"/>
      <c r="D1635" s="61"/>
      <c r="E1635" s="15"/>
      <c r="F1635" s="15"/>
      <c r="G1635" s="14"/>
      <c r="H1635" s="14"/>
      <c r="I1635" s="14"/>
      <c r="J1635" s="14"/>
      <c r="K1635" s="14"/>
      <c r="L1635" s="14"/>
    </row>
    <row r="1636" spans="2:12" ht="15" x14ac:dyDescent="0.25">
      <c r="B1636" s="14"/>
      <c r="D1636" s="61"/>
      <c r="E1636" s="15"/>
      <c r="F1636" s="15"/>
      <c r="G1636" s="14"/>
      <c r="H1636" s="14"/>
      <c r="I1636" s="14"/>
      <c r="J1636" s="14"/>
      <c r="K1636" s="14"/>
      <c r="L1636" s="14"/>
    </row>
    <row r="1637" spans="2:12" ht="15" x14ac:dyDescent="0.25">
      <c r="B1637" s="14"/>
      <c r="D1637" s="61"/>
      <c r="E1637" s="15"/>
      <c r="F1637" s="15"/>
      <c r="G1637" s="14"/>
      <c r="H1637" s="14"/>
      <c r="I1637" s="14"/>
      <c r="J1637" s="14"/>
      <c r="K1637" s="14"/>
      <c r="L1637" s="14"/>
    </row>
    <row r="1638" spans="2:12" ht="15" x14ac:dyDescent="0.25">
      <c r="B1638" s="14"/>
      <c r="D1638" s="61"/>
      <c r="E1638" s="15"/>
      <c r="F1638" s="15"/>
      <c r="G1638" s="14"/>
      <c r="H1638" s="14"/>
      <c r="I1638" s="14"/>
      <c r="J1638" s="14"/>
      <c r="K1638" s="14"/>
      <c r="L1638" s="14"/>
    </row>
    <row r="1639" spans="2:12" ht="15" x14ac:dyDescent="0.25">
      <c r="B1639" s="14"/>
      <c r="D1639" s="61"/>
      <c r="E1639" s="15"/>
      <c r="F1639" s="15"/>
      <c r="G1639" s="14"/>
      <c r="H1639" s="14"/>
      <c r="I1639" s="14"/>
      <c r="J1639" s="14"/>
      <c r="K1639" s="14"/>
      <c r="L1639" s="14"/>
    </row>
    <row r="1640" spans="2:12" ht="15" x14ac:dyDescent="0.25">
      <c r="B1640" s="14"/>
      <c r="D1640" s="61"/>
      <c r="E1640" s="15"/>
      <c r="F1640" s="15"/>
      <c r="G1640" s="14"/>
      <c r="H1640" s="14"/>
      <c r="I1640" s="14"/>
      <c r="J1640" s="14"/>
      <c r="K1640" s="14"/>
      <c r="L1640" s="14"/>
    </row>
    <row r="1641" spans="2:12" ht="15" x14ac:dyDescent="0.25">
      <c r="B1641" s="14"/>
      <c r="D1641" s="61"/>
      <c r="E1641" s="15"/>
      <c r="F1641" s="15"/>
      <c r="G1641" s="14"/>
      <c r="H1641" s="14"/>
      <c r="I1641" s="14"/>
      <c r="J1641" s="14"/>
      <c r="K1641" s="14"/>
      <c r="L1641" s="14"/>
    </row>
    <row r="1642" spans="2:12" ht="15" x14ac:dyDescent="0.25">
      <c r="B1642" s="14"/>
      <c r="D1642" s="61"/>
      <c r="E1642" s="15"/>
      <c r="F1642" s="15"/>
      <c r="G1642" s="14"/>
      <c r="H1642" s="14"/>
      <c r="I1642" s="14"/>
      <c r="J1642" s="14"/>
      <c r="K1642" s="14"/>
      <c r="L1642" s="14"/>
    </row>
    <row r="1643" spans="2:12" ht="15" x14ac:dyDescent="0.25">
      <c r="B1643" s="14"/>
      <c r="D1643" s="61"/>
      <c r="E1643" s="15"/>
      <c r="F1643" s="15"/>
      <c r="G1643" s="14"/>
      <c r="H1643" s="14"/>
      <c r="I1643" s="14"/>
      <c r="J1643" s="14"/>
      <c r="K1643" s="14"/>
      <c r="L1643" s="14"/>
    </row>
    <row r="1644" spans="2:12" ht="15" x14ac:dyDescent="0.25">
      <c r="B1644" s="14"/>
      <c r="D1644" s="61"/>
      <c r="E1644" s="15"/>
      <c r="F1644" s="15"/>
      <c r="G1644" s="14"/>
      <c r="H1644" s="14"/>
      <c r="I1644" s="14"/>
      <c r="J1644" s="14"/>
      <c r="K1644" s="14"/>
      <c r="L1644" s="14"/>
    </row>
    <row r="1645" spans="2:12" ht="15" x14ac:dyDescent="0.25">
      <c r="B1645" s="14"/>
      <c r="D1645" s="61"/>
      <c r="E1645" s="15"/>
      <c r="F1645" s="15"/>
      <c r="G1645" s="14"/>
      <c r="H1645" s="14"/>
      <c r="I1645" s="14"/>
      <c r="J1645" s="14"/>
      <c r="K1645" s="14"/>
      <c r="L1645" s="14"/>
    </row>
    <row r="1646" spans="2:12" ht="15" x14ac:dyDescent="0.25">
      <c r="B1646" s="14"/>
      <c r="D1646" s="61"/>
      <c r="E1646" s="15"/>
      <c r="F1646" s="15"/>
      <c r="G1646" s="14"/>
      <c r="H1646" s="14"/>
      <c r="I1646" s="14"/>
      <c r="J1646" s="14"/>
      <c r="K1646" s="14"/>
      <c r="L1646" s="14"/>
    </row>
    <row r="1647" spans="2:12" ht="15" x14ac:dyDescent="0.25">
      <c r="B1647" s="14"/>
      <c r="D1647" s="61"/>
      <c r="E1647" s="15"/>
      <c r="F1647" s="15"/>
      <c r="G1647" s="14"/>
      <c r="H1647" s="14"/>
      <c r="I1647" s="14"/>
      <c r="J1647" s="14"/>
      <c r="K1647" s="14"/>
      <c r="L1647" s="14"/>
    </row>
    <row r="1648" spans="2:12" ht="15" x14ac:dyDescent="0.25">
      <c r="B1648" s="14"/>
      <c r="D1648" s="61"/>
      <c r="E1648" s="15"/>
      <c r="F1648" s="15"/>
      <c r="G1648" s="14"/>
      <c r="H1648" s="14"/>
      <c r="I1648" s="14"/>
      <c r="J1648" s="14"/>
      <c r="K1648" s="14"/>
      <c r="L1648" s="14"/>
    </row>
    <row r="1649" spans="2:12" ht="15" x14ac:dyDescent="0.25">
      <c r="B1649" s="14"/>
      <c r="D1649" s="61"/>
      <c r="E1649" s="15"/>
      <c r="F1649" s="15"/>
      <c r="G1649" s="14"/>
      <c r="H1649" s="14"/>
      <c r="I1649" s="14"/>
      <c r="J1649" s="14"/>
      <c r="K1649" s="14"/>
      <c r="L1649" s="14"/>
    </row>
    <row r="1650" spans="2:12" ht="15" x14ac:dyDescent="0.25">
      <c r="B1650" s="14"/>
      <c r="D1650" s="61"/>
      <c r="E1650" s="15"/>
      <c r="F1650" s="15"/>
      <c r="G1650" s="14"/>
      <c r="H1650" s="14"/>
      <c r="I1650" s="14"/>
      <c r="J1650" s="14"/>
      <c r="K1650" s="14"/>
      <c r="L1650" s="14"/>
    </row>
    <row r="1651" spans="2:12" ht="15" x14ac:dyDescent="0.25">
      <c r="B1651" s="14"/>
      <c r="D1651" s="61"/>
      <c r="E1651" s="15"/>
      <c r="F1651" s="15"/>
      <c r="G1651" s="14"/>
      <c r="H1651" s="14"/>
      <c r="I1651" s="14"/>
      <c r="J1651" s="14"/>
      <c r="K1651" s="14"/>
      <c r="L1651" s="14"/>
    </row>
    <row r="1652" spans="2:12" ht="15" x14ac:dyDescent="0.25">
      <c r="B1652" s="14"/>
      <c r="D1652" s="61"/>
      <c r="E1652" s="15"/>
      <c r="F1652" s="15"/>
      <c r="G1652" s="14"/>
      <c r="H1652" s="14"/>
      <c r="I1652" s="14"/>
      <c r="J1652" s="14"/>
      <c r="K1652" s="14"/>
      <c r="L1652" s="14"/>
    </row>
  </sheetData>
  <autoFilter ref="B1:F17" xr:uid="{2222C961-E5D4-4BC4-BBCB-64C8B5C61AE2}"/>
  <sortState xmlns:xlrd2="http://schemas.microsoft.com/office/spreadsheetml/2017/richdata2" ref="A3:A17">
    <sortCondition ref="A3:A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32917-3E1E-4F0E-8E5D-BD1376364B57}">
  <sheetPr>
    <tabColor theme="7" tint="0.59999389629810485"/>
  </sheetPr>
  <dimension ref="A1:S1654"/>
  <sheetViews>
    <sheetView zoomScaleNormal="100" workbookViewId="0">
      <pane ySplit="1" topLeftCell="A2" activePane="bottomLeft" state="frozen"/>
      <selection activeCell="O16" sqref="O16"/>
      <selection pane="bottomLeft" activeCell="L2" sqref="L2"/>
    </sheetView>
  </sheetViews>
  <sheetFormatPr defaultRowHeight="12.75" x14ac:dyDescent="0.2"/>
  <cols>
    <col min="1" max="1" width="16" style="65" bestFit="1" customWidth="1"/>
    <col min="2" max="2" width="14" style="65" bestFit="1" customWidth="1"/>
    <col min="3" max="3" width="7" style="65" bestFit="1" customWidth="1"/>
    <col min="4" max="4" width="29.85546875" style="65" bestFit="1" customWidth="1"/>
    <col min="5" max="5" width="11.85546875" style="2" bestFit="1" customWidth="1"/>
    <col min="6" max="6" width="16.42578125" style="2" customWidth="1"/>
    <col min="7" max="7" width="25.5703125" style="65" bestFit="1" customWidth="1"/>
    <col min="8" max="8" width="26.140625" style="65" bestFit="1" customWidth="1"/>
    <col min="9" max="9" width="12.140625" style="75" bestFit="1" customWidth="1"/>
    <col min="10" max="10" width="22.5703125" style="65" bestFit="1" customWidth="1"/>
    <col min="11" max="11" width="26.28515625" style="65" bestFit="1" customWidth="1"/>
    <col min="12" max="12" width="24.85546875" style="65" bestFit="1" customWidth="1"/>
    <col min="13" max="13" width="10.5703125" style="65" bestFit="1" customWidth="1"/>
    <col min="14" max="14" width="14.85546875" style="65" bestFit="1" customWidth="1"/>
    <col min="15" max="15" width="14.85546875" style="65" customWidth="1"/>
    <col min="16" max="16" width="30.28515625" style="65" bestFit="1" customWidth="1"/>
    <col min="17" max="17" width="23.7109375" style="65" bestFit="1" customWidth="1"/>
    <col min="18" max="18" width="4.7109375" style="65" bestFit="1" customWidth="1"/>
    <col min="19" max="19" width="93" style="65" bestFit="1" customWidth="1"/>
    <col min="20" max="20" width="25.7109375" style="65" customWidth="1"/>
    <col min="21" max="16384" width="9.140625" style="65"/>
  </cols>
  <sheetData>
    <row r="1" spans="1:19" ht="15" x14ac:dyDescent="0.2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21" t="s">
        <v>125</v>
      </c>
      <c r="G1" s="21" t="s">
        <v>321</v>
      </c>
      <c r="H1" s="21" t="s">
        <v>323</v>
      </c>
      <c r="I1" s="73" t="s">
        <v>322</v>
      </c>
      <c r="J1" s="21" t="s">
        <v>111</v>
      </c>
      <c r="K1" s="21" t="s">
        <v>124</v>
      </c>
      <c r="L1" s="21" t="s">
        <v>123</v>
      </c>
      <c r="M1" s="21" t="s">
        <v>122</v>
      </c>
      <c r="N1" s="28" t="s">
        <v>121</v>
      </c>
      <c r="O1" s="21" t="s">
        <v>316</v>
      </c>
      <c r="P1" s="21" t="s">
        <v>120</v>
      </c>
      <c r="Q1" s="21" t="s">
        <v>119</v>
      </c>
      <c r="R1" s="28" t="s">
        <v>73</v>
      </c>
      <c r="S1" s="28" t="s">
        <v>118</v>
      </c>
    </row>
    <row r="2" spans="1:19" ht="15" x14ac:dyDescent="0.25">
      <c r="A2" s="66"/>
      <c r="B2" s="30" t="str">
        <f t="shared" ref="B2" si="0">LEFT(A2,8)</f>
        <v/>
      </c>
      <c r="C2" s="71">
        <f>_xlfn.NUMBERVALUE(MID(A2,10,1))</f>
        <v>0</v>
      </c>
      <c r="D2" s="62" t="str">
        <f>IFERROR(VLOOKUP(B2,Uvazky!B:D,3,0),"Nepritomne v zozname uvazkov")</f>
        <v>Nepritomne v zozname uvazkov</v>
      </c>
      <c r="E2" s="31">
        <f>SUMIF(Obraty_Vstup!F:F,A2,Obraty_Vstup!G:G)</f>
        <v>0</v>
      </c>
      <c r="F2" s="31">
        <f>IFERROR(VLOOKUP(A2,Obraty_Vstup!F:H,3,0),0)</f>
        <v>0</v>
      </c>
      <c r="G2" s="30" t="e">
        <f>VLOOKUP(B2,KS_VU!C:H,6,0)/24*1.7</f>
        <v>#N/A</v>
      </c>
      <c r="H2" s="66" t="e">
        <f>G2/(G2+VLOOKUP(M2,KS_VU!C:H,6,0))</f>
        <v>#N/A</v>
      </c>
      <c r="I2" s="74">
        <f ca="1">SUMIF('JIS pomoc'!B:F,JIS!N2,'JIS pomoc'!F:F)</f>
        <v>0</v>
      </c>
      <c r="J2" s="30" t="e">
        <f ca="1">H2*(
IFERROR(VLOOKUP(A2,Obraty_Vstup!F:H,3,0),0)+
I2
)</f>
        <v>#N/A</v>
      </c>
      <c r="K2" s="45" t="e">
        <f t="shared" ref="K2" ca="1" si="1">J2-F2</f>
        <v>#N/A</v>
      </c>
      <c r="L2" s="10" t="e">
        <f ca="1">IF(K2&lt;=0,K2/F2*E2,-Q2)</f>
        <v>#N/A</v>
      </c>
      <c r="M2" s="66" t="str">
        <f t="shared" ref="M2" si="2">LEFT(N2,8)</f>
        <v/>
      </c>
      <c r="N2" s="66"/>
      <c r="O2" s="66" t="e">
        <f>VLOOKUP(M2,Uvazky!B:D,3,0)</f>
        <v>#N/A</v>
      </c>
      <c r="P2" s="66" t="e">
        <f ca="1">-K2</f>
        <v>#N/A</v>
      </c>
      <c r="Q2" s="10" t="e">
        <f ca="1">IF(P2&lt;0,P2/(VLOOKUP(N2,Obraty_Vstup!F:H,3,0))*SUMIF(Obraty_Vstup!F:G,JIS!N2,Obraty_Vstup!G:G),-L2)</f>
        <v>#N/A</v>
      </c>
      <c r="R2" s="66"/>
      <c r="S2" s="66"/>
    </row>
    <row r="3" spans="1:19" ht="15" x14ac:dyDescent="0.25">
      <c r="A3" s="65" t="s">
        <v>231</v>
      </c>
      <c r="B3" s="14" t="str">
        <f t="shared" ref="B3:B5" si="3">LEFT(A3,8)</f>
        <v>1-025-01</v>
      </c>
      <c r="C3" s="72">
        <f t="shared" ref="C3:C5" si="4">_xlfn.NUMBERVALUE(MID(A3,10,1))</f>
        <v>1</v>
      </c>
      <c r="D3" s="61" t="str">
        <f>IFERROR(VLOOKUP(B3,Uvazky!B:D,3,0),"Nepritomne v zozname uvazkov")</f>
        <v>OAIM</v>
      </c>
      <c r="E3" s="15">
        <f>SUMIF(Obraty_Vstup!F:F,A3,Obraty_Vstup!G:G)</f>
        <v>423570.35786689736</v>
      </c>
      <c r="F3" s="15">
        <f>IFERROR(VLOOKUP(A3,Obraty_Vstup!F:H,3,0),0)</f>
        <v>13</v>
      </c>
      <c r="G3" s="14"/>
      <c r="I3" s="55"/>
      <c r="R3" s="2"/>
    </row>
    <row r="4" spans="1:19" ht="15" x14ac:dyDescent="0.25">
      <c r="A4" s="65" t="s">
        <v>233</v>
      </c>
      <c r="B4" s="14" t="str">
        <f t="shared" si="3"/>
        <v>1-025-01</v>
      </c>
      <c r="C4" s="72">
        <f t="shared" si="4"/>
        <v>2</v>
      </c>
      <c r="D4" s="61" t="str">
        <f>IFERROR(VLOOKUP(B4,Uvazky!B:D,3,0),"Nepritomne v zozname uvazkov")</f>
        <v>OAIM</v>
      </c>
      <c r="E4" s="15">
        <f>SUMIF(Obraty_Vstup!F:F,A4,Obraty_Vstup!G:G)</f>
        <v>516025.95676605176</v>
      </c>
      <c r="F4" s="15">
        <f>IFERROR(VLOOKUP(A4,Obraty_Vstup!F:H,3,0),0)</f>
        <v>2.2000000000000002</v>
      </c>
      <c r="G4" s="14"/>
      <c r="I4" s="55"/>
      <c r="R4" s="2"/>
    </row>
    <row r="5" spans="1:19" ht="15" x14ac:dyDescent="0.25">
      <c r="A5" s="65" t="s">
        <v>232</v>
      </c>
      <c r="B5" s="14" t="str">
        <f t="shared" si="3"/>
        <v>1-025-01</v>
      </c>
      <c r="C5" s="72">
        <f t="shared" si="4"/>
        <v>3</v>
      </c>
      <c r="D5" s="61" t="str">
        <f>IFERROR(VLOOKUP(B5,Uvazky!B:D,3,0),"Nepritomne v zozname uvazkov")</f>
        <v>OAIM</v>
      </c>
      <c r="E5" s="15">
        <f>SUMIF(Obraty_Vstup!F:F,A5,Obraty_Vstup!G:G)</f>
        <v>30400.389709635379</v>
      </c>
      <c r="F5" s="15">
        <f>IFERROR(VLOOKUP(A5,Obraty_Vstup!F:H,3,0),0)</f>
        <v>11.5</v>
      </c>
      <c r="G5" s="14"/>
      <c r="I5" s="55"/>
      <c r="R5" s="2"/>
    </row>
    <row r="6" spans="1:19" ht="15" x14ac:dyDescent="0.25">
      <c r="A6" s="65" t="s">
        <v>225</v>
      </c>
      <c r="B6" s="14" t="str">
        <f t="shared" ref="B6" si="5">LEFT(A6,8)</f>
        <v>1-196-01</v>
      </c>
      <c r="C6" s="72">
        <f t="shared" ref="C6" si="6">_xlfn.NUMBERVALUE(MID(A6,10,1))</f>
        <v>1</v>
      </c>
      <c r="D6" s="61" t="str">
        <f>IFERROR(VLOOKUP(B6,Uvazky!B:D,3,0),"Nepritomne v zozname uvazkov")</f>
        <v>JIS interná</v>
      </c>
      <c r="E6" s="15">
        <f>SUMIF(Obraty_Vstup!F:F,A6,Obraty_Vstup!G:G)</f>
        <v>176539.16607507149</v>
      </c>
      <c r="F6" s="15">
        <f>IFERROR(VLOOKUP(A6,Obraty_Vstup!F:H,3,0),0)</f>
        <v>1.5</v>
      </c>
      <c r="G6" s="14">
        <f>VLOOKUP(B6,KS_VU!C:H,6,0)/24*1.7</f>
        <v>3850.1950241241989</v>
      </c>
      <c r="H6" s="75">
        <f>G6/(G6+VLOOKUP(M6,KS_VU!C:H,6,0))</f>
        <v>0.27754352640746172</v>
      </c>
      <c r="I6" s="65">
        <f ca="1">SUMIF('JIS pomoc'!B:F,JIS!N6,'JIS pomoc'!F:F)</f>
        <v>6.4</v>
      </c>
      <c r="J6" s="2">
        <f ca="1">H6*(
IFERROR(VLOOKUP(A6,Obraty_Vstup!F:H,3,0),0)+
I6
)</f>
        <v>2.1925938586189475</v>
      </c>
      <c r="K6" s="65">
        <f t="shared" ref="K6" ca="1" si="7">J6-F6</f>
        <v>0.69259385861894751</v>
      </c>
      <c r="L6" s="65">
        <f t="shared" ref="L6:L14" ca="1" si="8">IF(K6&lt;=0,K6/F6*E6,-Q6)</f>
        <v>50503.268659580783</v>
      </c>
      <c r="M6" s="65" t="str">
        <f t="shared" ref="M6" si="9">LEFT(N6,8)</f>
        <v>1-001-01</v>
      </c>
      <c r="N6" s="65" t="s">
        <v>211</v>
      </c>
      <c r="O6" s="65" t="str">
        <f>VLOOKUP(M6,Uvazky!B:D,3,0)</f>
        <v>Interné oddelenie</v>
      </c>
      <c r="P6" s="65">
        <f t="shared" ref="P6" ca="1" si="10">-K6</f>
        <v>-0.69259385861894751</v>
      </c>
      <c r="Q6" s="65">
        <f ca="1">IF(P6&lt;0,P6/(VLOOKUP(N6,Obraty_Vstup!F:H,3,0))*SUMIF(Obraty_Vstup!F:G,JIS!N6,Obraty_Vstup!G:G),-L6)</f>
        <v>-50503.268659580783</v>
      </c>
      <c r="R6" s="2" t="s">
        <v>79</v>
      </c>
    </row>
    <row r="7" spans="1:19" ht="15" x14ac:dyDescent="0.25">
      <c r="A7" s="65" t="s">
        <v>227</v>
      </c>
      <c r="B7" s="14" t="str">
        <f t="shared" ref="B7:B14" si="11">LEFT(A7,8)</f>
        <v>1-196-01</v>
      </c>
      <c r="C7" s="72">
        <f t="shared" ref="C7:C14" si="12">_xlfn.NUMBERVALUE(MID(A7,10,1))</f>
        <v>2</v>
      </c>
      <c r="D7" s="61" t="str">
        <f>IFERROR(VLOOKUP(B7,Uvazky!B:D,3,0),"Nepritomne v zozname uvazkov")</f>
        <v>JIS interná</v>
      </c>
      <c r="E7" s="15">
        <f>SUMIF(Obraty_Vstup!F:F,A7,Obraty_Vstup!G:G)</f>
        <v>206387.51353769336</v>
      </c>
      <c r="F7" s="15">
        <f>IFERROR(VLOOKUP(A7,Obraty_Vstup!F:H,3,0),0)</f>
        <v>10.5</v>
      </c>
      <c r="G7" s="14">
        <f>VLOOKUP(B7,KS_VU!C:H,6,0)/24*1.7</f>
        <v>3850.1950241241989</v>
      </c>
      <c r="H7" s="75">
        <f>G7/(G7+VLOOKUP(M7,KS_VU!C:H,6,0))</f>
        <v>0.27754352640746172</v>
      </c>
      <c r="I7" s="65">
        <f ca="1">SUMIF('JIS pomoc'!B:F,JIS!N7,'JIS pomoc'!F:F)</f>
        <v>10</v>
      </c>
      <c r="J7" s="2">
        <f ca="1">H7*(
IFERROR(VLOOKUP(A7,Obraty_Vstup!F:H,3,0),0)+
I7
)</f>
        <v>5.689642291352965</v>
      </c>
      <c r="K7" s="65">
        <f t="shared" ref="K7:K14" ca="1" si="13">J7-F7</f>
        <v>-4.810357708647035</v>
      </c>
      <c r="L7" s="65">
        <f t="shared" ca="1" si="8"/>
        <v>-94552.168258527381</v>
      </c>
      <c r="M7" s="65" t="str">
        <f t="shared" ref="M7:M14" si="14">LEFT(N7,8)</f>
        <v>1-001-01</v>
      </c>
      <c r="N7" s="65" t="s">
        <v>213</v>
      </c>
      <c r="O7" s="65" t="str">
        <f>VLOOKUP(M7,Uvazky!B:D,3,0)</f>
        <v>Interné oddelenie</v>
      </c>
      <c r="P7" s="65">
        <f t="shared" ref="P7:P14" ca="1" si="15">-K7</f>
        <v>4.810357708647035</v>
      </c>
      <c r="Q7" s="65">
        <f ca="1">IF(P7&lt;0,P7/(VLOOKUP(N7,Obraty_Vstup!F:H,3,0))*SUMIF(Obraty_Vstup!F:G,JIS!N7,Obraty_Vstup!G:G),-L7)</f>
        <v>94552.168258527381</v>
      </c>
      <c r="R7" s="2" t="s">
        <v>79</v>
      </c>
    </row>
    <row r="8" spans="1:19" ht="15" x14ac:dyDescent="0.25">
      <c r="A8" s="65" t="s">
        <v>226</v>
      </c>
      <c r="B8" s="14" t="str">
        <f t="shared" si="11"/>
        <v>1-196-01</v>
      </c>
      <c r="C8" s="72">
        <f t="shared" si="12"/>
        <v>3</v>
      </c>
      <c r="D8" s="61" t="str">
        <f>IFERROR(VLOOKUP(B8,Uvazky!B:D,3,0),"Nepritomne v zozname uvazkov")</f>
        <v>JIS interná</v>
      </c>
      <c r="E8" s="15">
        <f>SUMIF(Obraty_Vstup!F:F,A8,Obraty_Vstup!G:G)</f>
        <v>75810.378201443033</v>
      </c>
      <c r="F8" s="15">
        <f>IFERROR(VLOOKUP(A8,Obraty_Vstup!F:H,3,0),0)</f>
        <v>5.5</v>
      </c>
      <c r="G8" s="14">
        <f>VLOOKUP(B8,KS_VU!C:H,6,0)/24*1.7</f>
        <v>3850.1950241241989</v>
      </c>
      <c r="H8" s="75">
        <f>G8/(G8+VLOOKUP(M8,KS_VU!C:H,6,0))</f>
        <v>0.27754352640746172</v>
      </c>
      <c r="I8" s="65">
        <f ca="1">SUMIF('JIS pomoc'!B:F,JIS!N8,'JIS pomoc'!F:F)</f>
        <v>7</v>
      </c>
      <c r="J8" s="2">
        <f ca="1">H8*(
IFERROR(VLOOKUP(A8,Obraty_Vstup!F:H,3,0),0)+
I8
)</f>
        <v>3.4692940800932712</v>
      </c>
      <c r="K8" s="65">
        <f t="shared" ca="1" si="13"/>
        <v>-2.0307059199067288</v>
      </c>
      <c r="L8" s="65">
        <f t="shared" ca="1" si="8"/>
        <v>-27990.651600734254</v>
      </c>
      <c r="M8" s="65" t="str">
        <f t="shared" si="14"/>
        <v>1-001-01</v>
      </c>
      <c r="N8" s="65" t="s">
        <v>212</v>
      </c>
      <c r="O8" s="65" t="str">
        <f>VLOOKUP(M8,Uvazky!B:D,3,0)</f>
        <v>Interné oddelenie</v>
      </c>
      <c r="P8" s="65">
        <f t="shared" ca="1" si="15"/>
        <v>2.0307059199067288</v>
      </c>
      <c r="Q8" s="65">
        <f ca="1">IF(P8&lt;0,P8/(VLOOKUP(N8,Obraty_Vstup!F:H,3,0))*SUMIF(Obraty_Vstup!F:G,JIS!N8,Obraty_Vstup!G:G),-L8)</f>
        <v>27990.651600734254</v>
      </c>
      <c r="R8" s="2" t="s">
        <v>79</v>
      </c>
    </row>
    <row r="9" spans="1:19" ht="15" x14ac:dyDescent="0.25">
      <c r="A9" s="65" t="s">
        <v>228</v>
      </c>
      <c r="B9" s="14" t="str">
        <f t="shared" si="11"/>
        <v>1-202-01</v>
      </c>
      <c r="C9" s="72">
        <f t="shared" si="12"/>
        <v>1</v>
      </c>
      <c r="D9" s="61" t="str">
        <f>IFERROR(VLOOKUP(B9,Uvazky!B:D,3,0),"Nepritomne v zozname uvazkov")</f>
        <v>JIS chirurgická</v>
      </c>
      <c r="E9" s="15">
        <f>SUMIF(Obraty_Vstup!F:F,A9,Obraty_Vstup!G:G)</f>
        <v>16749.118977938713</v>
      </c>
      <c r="F9" s="15">
        <f>IFERROR(VLOOKUP(A9,Obraty_Vstup!F:H,3,0),0)</f>
        <v>0.25</v>
      </c>
      <c r="G9" s="14">
        <f>VLOOKUP(B9,KS_VU!C:H,6,0)/24*1.7</f>
        <v>437.11207478640421</v>
      </c>
      <c r="H9" s="75">
        <f>G9/(G9+VLOOKUP(M9,KS_VU!C:H,6,0))</f>
        <v>0.11848405178218377</v>
      </c>
      <c r="I9" s="65">
        <f ca="1">SUMIF('JIS pomoc'!B:F,JIS!N9,'JIS pomoc'!F:F)</f>
        <v>6.5006297795771477</v>
      </c>
      <c r="J9" s="2">
        <f ca="1">H9*(
IFERROR(VLOOKUP(A9,Obraty_Vstup!F:H,3,0),0)+
I9
)</f>
        <v>0.79984196836577059</v>
      </c>
      <c r="K9" s="65">
        <f t="shared" ca="1" si="13"/>
        <v>0.54984196836577059</v>
      </c>
      <c r="L9" s="65">
        <f t="shared" ca="1" si="8"/>
        <v>8115.6628107627012</v>
      </c>
      <c r="M9" s="65" t="str">
        <f t="shared" si="14"/>
        <v>1-010-01</v>
      </c>
      <c r="N9" s="65" t="s">
        <v>201</v>
      </c>
      <c r="O9" s="65" t="str">
        <f>VLOOKUP(M9,Uvazky!B:D,3,0)</f>
        <v>Chirurgické oddelenie</v>
      </c>
      <c r="P9" s="65">
        <f t="shared" ca="1" si="15"/>
        <v>-0.54984196836577059</v>
      </c>
      <c r="Q9" s="65">
        <f ca="1">IF(P9&lt;0,P9/(VLOOKUP(N9,Obraty_Vstup!F:H,3,0))*SUMIF(Obraty_Vstup!F:G,JIS!N9,Obraty_Vstup!G:G),-L9)</f>
        <v>-8115.6628107627012</v>
      </c>
      <c r="R9" s="2" t="s">
        <v>79</v>
      </c>
    </row>
    <row r="10" spans="1:19" ht="15" x14ac:dyDescent="0.25">
      <c r="A10" s="65" t="s">
        <v>230</v>
      </c>
      <c r="B10" s="14" t="str">
        <f t="shared" si="11"/>
        <v>1-202-01</v>
      </c>
      <c r="C10" s="72">
        <f t="shared" si="12"/>
        <v>2</v>
      </c>
      <c r="D10" s="61" t="str">
        <f>IFERROR(VLOOKUP(B10,Uvazky!B:D,3,0),"Nepritomne v zozname uvazkov")</f>
        <v>JIS chirurgická</v>
      </c>
      <c r="E10" s="15">
        <f>SUMIF(Obraty_Vstup!F:F,A10,Obraty_Vstup!G:G)</f>
        <v>206801.26009884832</v>
      </c>
      <c r="F10" s="15">
        <f>IFERROR(VLOOKUP(A10,Obraty_Vstup!F:H,3,0),0)</f>
        <v>3.5</v>
      </c>
      <c r="G10" s="14">
        <f>VLOOKUP(B10,KS_VU!C:H,6,0)/24*1.7</f>
        <v>437.11207478640421</v>
      </c>
      <c r="H10" s="75">
        <f>G10/(G10+VLOOKUP(M10,KS_VU!C:H,6,0))</f>
        <v>0.11848405178218377</v>
      </c>
      <c r="I10" s="65">
        <f ca="1">SUMIF('JIS pomoc'!B:F,JIS!N10,'JIS pomoc'!F:F)</f>
        <v>9</v>
      </c>
      <c r="J10" s="2">
        <f ca="1">H10*(
IFERROR(VLOOKUP(A10,Obraty_Vstup!F:H,3,0),0)+
I10
)</f>
        <v>1.4810506472772971</v>
      </c>
      <c r="K10" s="65">
        <f t="shared" ca="1" si="13"/>
        <v>-2.0189493527227027</v>
      </c>
      <c r="L10" s="65">
        <f t="shared" ca="1" si="8"/>
        <v>-119291.7914910883</v>
      </c>
      <c r="M10" s="65" t="str">
        <f t="shared" si="14"/>
        <v>1-010-01</v>
      </c>
      <c r="N10" s="65" t="s">
        <v>221</v>
      </c>
      <c r="O10" s="65" t="str">
        <f>VLOOKUP(M10,Uvazky!B:D,3,0)</f>
        <v>Chirurgické oddelenie</v>
      </c>
      <c r="P10" s="65">
        <f t="shared" ca="1" si="15"/>
        <v>2.0189493527227027</v>
      </c>
      <c r="Q10" s="65">
        <f ca="1">IF(P10&lt;0,P10/(VLOOKUP(N10,Obraty_Vstup!F:H,3,0))*SUMIF(Obraty_Vstup!F:G,JIS!N10,Obraty_Vstup!G:G),-L10)</f>
        <v>119291.7914910883</v>
      </c>
      <c r="R10" s="2" t="s">
        <v>79</v>
      </c>
    </row>
    <row r="11" spans="1:19" ht="15" x14ac:dyDescent="0.25">
      <c r="A11" s="65" t="s">
        <v>229</v>
      </c>
      <c r="B11" s="14" t="str">
        <f t="shared" si="11"/>
        <v>1-202-01</v>
      </c>
      <c r="C11" s="72">
        <f t="shared" si="12"/>
        <v>3</v>
      </c>
      <c r="D11" s="61" t="str">
        <f>IFERROR(VLOOKUP(B11,Uvazky!B:D,3,0),"Nepritomne v zozname uvazkov")</f>
        <v>JIS chirurgická</v>
      </c>
      <c r="E11" s="15">
        <f>SUMIF(Obraty_Vstup!F:F,A11,Obraty_Vstup!G:G)</f>
        <v>1137.6258901348983</v>
      </c>
      <c r="F11" s="15">
        <f>IFERROR(VLOOKUP(A11,Obraty_Vstup!F:H,3,0),0)</f>
        <v>0.6</v>
      </c>
      <c r="G11" s="14">
        <f>VLOOKUP(B11,KS_VU!C:H,6,0)/24*1.7</f>
        <v>437.11207478640421</v>
      </c>
      <c r="H11" s="75">
        <f>G11/(G11+VLOOKUP(M11,KS_VU!C:H,6,0))</f>
        <v>0.11848405178218377</v>
      </c>
      <c r="I11" s="65">
        <f ca="1">SUMIF('JIS pomoc'!B:F,JIS!N11,'JIS pomoc'!F:F)</f>
        <v>4</v>
      </c>
      <c r="J11" s="2">
        <f ca="1">H11*(
IFERROR(VLOOKUP(A11,Obraty_Vstup!F:H,3,0),0)+
I11
)</f>
        <v>0.54502663819804531</v>
      </c>
      <c r="K11" s="65">
        <f t="shared" ca="1" si="13"/>
        <v>-5.4973361801954668E-2</v>
      </c>
      <c r="L11" s="65">
        <f t="shared" ca="1" si="8"/>
        <v>-104.23186608942751</v>
      </c>
      <c r="M11" s="65" t="str">
        <f t="shared" si="14"/>
        <v>1-010-01</v>
      </c>
      <c r="N11" s="65" t="s">
        <v>220</v>
      </c>
      <c r="O11" s="65" t="str">
        <f>VLOOKUP(M11,Uvazky!B:D,3,0)</f>
        <v>Chirurgické oddelenie</v>
      </c>
      <c r="P11" s="65">
        <f t="shared" ca="1" si="15"/>
        <v>5.4973361801954668E-2</v>
      </c>
      <c r="Q11" s="65">
        <f ca="1">IF(P11&lt;0,P11/(VLOOKUP(N11,Obraty_Vstup!F:H,3,0))*SUMIF(Obraty_Vstup!F:G,JIS!N11,Obraty_Vstup!G:G),-L11)</f>
        <v>104.23186608942751</v>
      </c>
      <c r="R11" s="2" t="s">
        <v>79</v>
      </c>
    </row>
    <row r="12" spans="1:19" ht="15" x14ac:dyDescent="0.25">
      <c r="A12" t="s">
        <v>234</v>
      </c>
      <c r="B12" s="14" t="str">
        <f t="shared" si="11"/>
        <v>1-613-01</v>
      </c>
      <c r="C12" s="72">
        <f t="shared" si="12"/>
        <v>1</v>
      </c>
      <c r="D12" s="61" t="str">
        <f>IFERROR(VLOOKUP(B12,Uvazky!B:D,3,0),"Nepritomne v zozname uvazkov")</f>
        <v>JIS úrazová</v>
      </c>
      <c r="E12" s="15">
        <f>SUMIF(Obraty_Vstup!F:F,A12,Obraty_Vstup!G:G)</f>
        <v>0</v>
      </c>
      <c r="F12" s="15">
        <f>IFERROR(VLOOKUP(A12,Obraty_Vstup!F:H,3,0),0)</f>
        <v>0</v>
      </c>
      <c r="G12" s="14">
        <f>VLOOKUP(B12,KS_VU!C:H,6,0)/24*1.7</f>
        <v>170</v>
      </c>
      <c r="H12" s="75">
        <f>G12/(G12+VLOOKUP(M12,KS_VU!C:H,6,0))</f>
        <v>0.15887850467289719</v>
      </c>
      <c r="I12" s="65">
        <f ca="1">SUMIF('JIS pomoc'!B:F,JIS!N12,'JIS pomoc'!F:F)</f>
        <v>12.100314889788574</v>
      </c>
      <c r="J12" s="2">
        <f ca="1">H12*(
IFERROR(VLOOKUP(A12,Obraty_Vstup!F:H,3,0),0)+
I12
)</f>
        <v>1.9224799357608013</v>
      </c>
      <c r="K12" s="65">
        <f t="shared" ca="1" si="13"/>
        <v>1.9224799357608013</v>
      </c>
      <c r="L12" s="65">
        <f t="shared" ca="1" si="8"/>
        <v>40443.042955717945</v>
      </c>
      <c r="M12" s="65" t="str">
        <f t="shared" si="14"/>
        <v>1-013-01</v>
      </c>
      <c r="N12" s="65" t="s">
        <v>222</v>
      </c>
      <c r="O12" s="65" t="str">
        <f>VLOOKUP(M12,Uvazky!B:D,3,0)</f>
        <v>Odd.úrazovej chirurgie</v>
      </c>
      <c r="P12" s="65">
        <f t="shared" ca="1" si="15"/>
        <v>-1.9224799357608013</v>
      </c>
      <c r="Q12" s="65">
        <f ca="1">IF(P12&lt;0,P12/(VLOOKUP(N12,Obraty_Vstup!F:H,3,0))*SUMIF(Obraty_Vstup!F:G,JIS!N12,Obraty_Vstup!G:G),-L12)</f>
        <v>-40443.042955717945</v>
      </c>
      <c r="R12" s="2" t="s">
        <v>79</v>
      </c>
    </row>
    <row r="13" spans="1:19" ht="15" x14ac:dyDescent="0.25">
      <c r="A13" t="s">
        <v>236</v>
      </c>
      <c r="B13" s="14" t="str">
        <f t="shared" si="11"/>
        <v>1-613-01</v>
      </c>
      <c r="C13" s="72">
        <f t="shared" si="12"/>
        <v>2</v>
      </c>
      <c r="D13" s="61" t="str">
        <f>IFERROR(VLOOKUP(B13,Uvazky!B:D,3,0),"Nepritomne v zozname uvazkov")</f>
        <v>JIS úrazová</v>
      </c>
      <c r="E13" s="15">
        <f>SUMIF(Obraty_Vstup!F:F,A13,Obraty_Vstup!G:G)</f>
        <v>0</v>
      </c>
      <c r="F13" s="15">
        <f>IFERROR(VLOOKUP(A13,Obraty_Vstup!F:H,3,0),0)</f>
        <v>0</v>
      </c>
      <c r="G13" s="14">
        <f>VLOOKUP(B13,KS_VU!C:H,6,0)/24*1.7</f>
        <v>170</v>
      </c>
      <c r="H13" s="75">
        <f>G13/(G13+VLOOKUP(M13,KS_VU!C:H,6,0))</f>
        <v>0.15887850467289719</v>
      </c>
      <c r="I13" s="65">
        <f ca="1">SUMIF('JIS pomoc'!B:F,JIS!N13,'JIS pomoc'!F:F)</f>
        <v>10</v>
      </c>
      <c r="J13" s="2">
        <f ca="1">H13*(
IFERROR(VLOOKUP(A13,Obraty_Vstup!F:H,3,0),0)+
I13
)</f>
        <v>1.5887850467289719</v>
      </c>
      <c r="K13" s="65">
        <f t="shared" ca="1" si="13"/>
        <v>1.5887850467289719</v>
      </c>
      <c r="L13" s="65">
        <f t="shared" ca="1" si="8"/>
        <v>10507.965442575152</v>
      </c>
      <c r="M13" s="65" t="str">
        <f t="shared" si="14"/>
        <v>1-013-01</v>
      </c>
      <c r="N13" s="65" t="s">
        <v>224</v>
      </c>
      <c r="O13" s="65" t="str">
        <f>VLOOKUP(M13,Uvazky!B:D,3,0)</f>
        <v>Odd.úrazovej chirurgie</v>
      </c>
      <c r="P13" s="65">
        <f t="shared" ca="1" si="15"/>
        <v>-1.5887850467289719</v>
      </c>
      <c r="Q13" s="65">
        <f ca="1">IF(P13&lt;0,P13/(VLOOKUP(N13,Obraty_Vstup!F:H,3,0))*SUMIF(Obraty_Vstup!F:G,JIS!N13,Obraty_Vstup!G:G),-L13)</f>
        <v>-10507.965442575152</v>
      </c>
      <c r="R13" s="2" t="s">
        <v>79</v>
      </c>
    </row>
    <row r="14" spans="1:19" ht="15" x14ac:dyDescent="0.25">
      <c r="A14" t="s">
        <v>235</v>
      </c>
      <c r="B14" s="14" t="str">
        <f t="shared" si="11"/>
        <v>1-613-01</v>
      </c>
      <c r="C14" s="72">
        <f t="shared" si="12"/>
        <v>3</v>
      </c>
      <c r="D14" s="61" t="str">
        <f>IFERROR(VLOOKUP(B14,Uvazky!B:D,3,0),"Nepritomne v zozname uvazkov")</f>
        <v>JIS úrazová</v>
      </c>
      <c r="E14" s="15">
        <f>SUMIF(Obraty_Vstup!F:F,A14,Obraty_Vstup!G:G)</f>
        <v>0</v>
      </c>
      <c r="F14" s="15">
        <f>IFERROR(VLOOKUP(A14,Obraty_Vstup!F:H,3,0),0)</f>
        <v>0</v>
      </c>
      <c r="G14" s="14">
        <f>VLOOKUP(B14,KS_VU!C:H,6,0)/24*1.7</f>
        <v>170</v>
      </c>
      <c r="H14" s="75">
        <f>G14/(G14+VLOOKUP(M14,KS_VU!C:H,6,0))</f>
        <v>0.15887850467289719</v>
      </c>
      <c r="I14" s="65">
        <f ca="1">SUMIF('JIS pomoc'!B:F,JIS!N14,'JIS pomoc'!F:F)</f>
        <v>7</v>
      </c>
      <c r="J14" s="2">
        <f ca="1">H14*(
IFERROR(VLOOKUP(A14,Obraty_Vstup!F:H,3,0),0)+
I14
)</f>
        <v>1.1121495327102804</v>
      </c>
      <c r="K14" s="65">
        <f t="shared" ca="1" si="13"/>
        <v>1.1121495327102804</v>
      </c>
      <c r="L14" s="65">
        <f t="shared" ca="1" si="8"/>
        <v>11923.128751036405</v>
      </c>
      <c r="M14" s="65" t="str">
        <f t="shared" si="14"/>
        <v>1-013-01</v>
      </c>
      <c r="N14" s="65" t="s">
        <v>223</v>
      </c>
      <c r="O14" s="65" t="str">
        <f>VLOOKUP(M14,Uvazky!B:D,3,0)</f>
        <v>Odd.úrazovej chirurgie</v>
      </c>
      <c r="P14" s="65">
        <f t="shared" ca="1" si="15"/>
        <v>-1.1121495327102804</v>
      </c>
      <c r="Q14" s="65">
        <f ca="1">IF(P14&lt;0,P14/(VLOOKUP(N14,Obraty_Vstup!F:H,3,0))*SUMIF(Obraty_Vstup!F:G,JIS!N14,Obraty_Vstup!G:G),-L14)</f>
        <v>-11923.128751036405</v>
      </c>
      <c r="R14" s="2" t="s">
        <v>79</v>
      </c>
    </row>
    <row r="15" spans="1:19" ht="15" x14ac:dyDescent="0.25">
      <c r="A15"/>
      <c r="B15" s="14"/>
      <c r="C15" s="72"/>
      <c r="D15" s="61"/>
      <c r="E15" s="15"/>
      <c r="F15" s="15"/>
      <c r="G15" s="14"/>
      <c r="I15" s="55"/>
      <c r="R15" s="2"/>
    </row>
    <row r="16" spans="1:19" ht="15" x14ac:dyDescent="0.25">
      <c r="A16"/>
      <c r="B16" s="14"/>
      <c r="C16" s="72"/>
      <c r="D16" s="61"/>
      <c r="E16" s="15"/>
      <c r="F16" s="15"/>
      <c r="G16" s="14"/>
      <c r="I16" s="55"/>
      <c r="R16" s="2"/>
    </row>
    <row r="17" spans="1:18" ht="15" x14ac:dyDescent="0.25">
      <c r="A17"/>
      <c r="B17" s="14"/>
      <c r="C17" s="72"/>
      <c r="D17" s="61"/>
      <c r="E17" s="15"/>
      <c r="F17" s="15"/>
      <c r="G17" s="14"/>
      <c r="I17" s="55"/>
      <c r="R17" s="2"/>
    </row>
    <row r="18" spans="1:18" ht="15" x14ac:dyDescent="0.25">
      <c r="A18"/>
      <c r="B18" s="14"/>
      <c r="C18" s="72"/>
      <c r="D18" s="61"/>
      <c r="E18" s="15"/>
      <c r="F18" s="15"/>
      <c r="G18" s="14"/>
      <c r="I18" s="55"/>
      <c r="R18" s="2"/>
    </row>
    <row r="19" spans="1:18" ht="15" x14ac:dyDescent="0.25">
      <c r="A19"/>
      <c r="B19" s="14"/>
      <c r="C19" s="72"/>
      <c r="D19" s="61"/>
      <c r="E19" s="15"/>
      <c r="F19" s="15"/>
      <c r="G19" s="14"/>
      <c r="I19" s="55"/>
      <c r="R19" s="2"/>
    </row>
    <row r="20" spans="1:18" ht="15" x14ac:dyDescent="0.25">
      <c r="A20"/>
      <c r="B20" s="14"/>
      <c r="C20" s="72"/>
      <c r="D20" s="61"/>
      <c r="E20" s="15"/>
      <c r="F20" s="15"/>
      <c r="G20" s="14"/>
      <c r="I20" s="55"/>
      <c r="R20" s="2"/>
    </row>
    <row r="21" spans="1:18" ht="15" x14ac:dyDescent="0.25">
      <c r="A21"/>
      <c r="B21" s="14"/>
      <c r="C21" s="72"/>
      <c r="D21" s="61"/>
      <c r="E21" s="15"/>
      <c r="F21" s="15"/>
      <c r="G21" s="14"/>
      <c r="I21" s="55"/>
      <c r="R21" s="2"/>
    </row>
    <row r="22" spans="1:18" ht="15" x14ac:dyDescent="0.25">
      <c r="A22"/>
      <c r="B22" s="14"/>
      <c r="C22" s="72"/>
      <c r="D22" s="61"/>
      <c r="E22" s="15"/>
      <c r="F22" s="15"/>
      <c r="G22" s="14"/>
      <c r="I22" s="55"/>
      <c r="R22" s="2"/>
    </row>
    <row r="23" spans="1:18" ht="15" x14ac:dyDescent="0.25">
      <c r="A23"/>
      <c r="B23" s="14"/>
      <c r="C23" s="72"/>
      <c r="D23" s="61"/>
      <c r="E23" s="15"/>
      <c r="F23" s="15"/>
      <c r="G23" s="14"/>
      <c r="I23" s="55"/>
      <c r="R23" s="2"/>
    </row>
    <row r="24" spans="1:18" ht="15" x14ac:dyDescent="0.25">
      <c r="A24"/>
      <c r="B24" s="14"/>
      <c r="C24" s="72"/>
      <c r="D24" s="61"/>
      <c r="E24" s="15"/>
      <c r="F24" s="15"/>
      <c r="G24" s="14"/>
      <c r="I24" s="55"/>
      <c r="R24" s="2"/>
    </row>
    <row r="25" spans="1:18" ht="15" x14ac:dyDescent="0.25">
      <c r="A25"/>
      <c r="B25" s="14"/>
      <c r="C25" s="72"/>
      <c r="D25" s="61"/>
      <c r="E25" s="15"/>
      <c r="F25" s="15"/>
      <c r="G25" s="14"/>
      <c r="I25" s="55"/>
      <c r="R25" s="2"/>
    </row>
    <row r="26" spans="1:18" ht="15" x14ac:dyDescent="0.25">
      <c r="A26"/>
      <c r="B26" s="14"/>
      <c r="C26" s="72"/>
      <c r="D26" s="61"/>
      <c r="E26" s="15"/>
      <c r="F26" s="15"/>
      <c r="G26" s="14"/>
      <c r="I26" s="55"/>
      <c r="R26" s="2"/>
    </row>
    <row r="27" spans="1:18" ht="15" x14ac:dyDescent="0.25">
      <c r="A27"/>
      <c r="B27" s="14"/>
      <c r="C27" s="72"/>
      <c r="D27" s="61"/>
      <c r="E27" s="15"/>
      <c r="F27" s="15"/>
      <c r="G27" s="14"/>
      <c r="I27" s="55"/>
      <c r="R27" s="2"/>
    </row>
    <row r="28" spans="1:18" ht="15" x14ac:dyDescent="0.25">
      <c r="A28"/>
      <c r="B28" s="14"/>
      <c r="C28" s="72"/>
      <c r="D28" s="61"/>
      <c r="E28" s="15"/>
      <c r="F28" s="15"/>
      <c r="G28" s="14"/>
      <c r="I28" s="55"/>
      <c r="R28" s="2"/>
    </row>
    <row r="29" spans="1:18" ht="15" x14ac:dyDescent="0.25">
      <c r="A29"/>
      <c r="B29" s="14"/>
      <c r="C29" s="72"/>
      <c r="D29" s="61"/>
      <c r="E29" s="15"/>
      <c r="F29" s="15"/>
      <c r="G29" s="14"/>
      <c r="I29" s="55"/>
      <c r="R29" s="2"/>
    </row>
    <row r="30" spans="1:18" ht="15" x14ac:dyDescent="0.25">
      <c r="A30"/>
      <c r="B30" s="14"/>
      <c r="C30" s="72"/>
      <c r="D30" s="61"/>
      <c r="E30" s="15"/>
      <c r="F30" s="15"/>
      <c r="G30" s="14"/>
      <c r="I30" s="55"/>
      <c r="R30" s="2"/>
    </row>
    <row r="31" spans="1:18" ht="15" x14ac:dyDescent="0.25">
      <c r="A31"/>
      <c r="B31" s="14"/>
      <c r="C31" s="72"/>
      <c r="D31" s="61"/>
      <c r="E31" s="15"/>
      <c r="F31" s="15"/>
      <c r="G31" s="14"/>
      <c r="I31" s="55"/>
      <c r="R31" s="2"/>
    </row>
    <row r="32" spans="1:18" ht="15" x14ac:dyDescent="0.25">
      <c r="A32"/>
      <c r="B32" s="14"/>
      <c r="C32" s="72"/>
      <c r="D32" s="61"/>
      <c r="E32" s="15"/>
      <c r="F32" s="15"/>
      <c r="G32" s="14"/>
      <c r="I32" s="55"/>
      <c r="R32" s="2"/>
    </row>
    <row r="33" spans="1:18" ht="15" x14ac:dyDescent="0.25">
      <c r="A33"/>
      <c r="B33" s="14"/>
      <c r="C33" s="72"/>
      <c r="D33" s="61"/>
      <c r="E33" s="15"/>
      <c r="F33" s="15"/>
      <c r="G33" s="14"/>
      <c r="I33" s="55"/>
      <c r="R33" s="2"/>
    </row>
    <row r="34" spans="1:18" ht="15" x14ac:dyDescent="0.25">
      <c r="A34"/>
      <c r="B34" s="14"/>
      <c r="C34" s="72"/>
      <c r="D34" s="61"/>
      <c r="E34" s="15"/>
      <c r="F34" s="15"/>
      <c r="G34" s="14"/>
      <c r="I34" s="55"/>
      <c r="R34" s="2"/>
    </row>
    <row r="35" spans="1:18" ht="15" x14ac:dyDescent="0.25">
      <c r="A35"/>
      <c r="B35" s="14"/>
      <c r="C35" s="72"/>
      <c r="D35" s="61"/>
      <c r="E35" s="15"/>
      <c r="F35" s="15"/>
      <c r="G35" s="14"/>
      <c r="I35" s="55"/>
      <c r="R35" s="2"/>
    </row>
    <row r="36" spans="1:18" ht="15" x14ac:dyDescent="0.25">
      <c r="A36"/>
      <c r="B36" s="14"/>
      <c r="C36" s="72"/>
      <c r="D36" s="61"/>
      <c r="E36" s="15"/>
      <c r="F36" s="15"/>
      <c r="G36" s="14"/>
      <c r="I36" s="55"/>
      <c r="R36" s="2"/>
    </row>
    <row r="37" spans="1:18" ht="15" x14ac:dyDescent="0.25">
      <c r="A37"/>
      <c r="B37" s="14"/>
      <c r="C37" s="72"/>
      <c r="D37" s="61"/>
      <c r="E37" s="15"/>
      <c r="F37" s="15"/>
      <c r="G37" s="14"/>
      <c r="I37" s="55"/>
      <c r="R37" s="2"/>
    </row>
    <row r="38" spans="1:18" ht="15" x14ac:dyDescent="0.25">
      <c r="A38"/>
      <c r="B38" s="14"/>
      <c r="C38" s="72"/>
      <c r="D38" s="61"/>
      <c r="E38" s="15"/>
      <c r="F38" s="15"/>
      <c r="G38" s="14"/>
      <c r="I38" s="55"/>
      <c r="R38" s="2"/>
    </row>
    <row r="39" spans="1:18" ht="15" x14ac:dyDescent="0.25">
      <c r="A39"/>
      <c r="B39" s="14"/>
      <c r="C39" s="72"/>
      <c r="D39" s="61"/>
      <c r="E39" s="15"/>
      <c r="F39" s="15"/>
      <c r="G39" s="14"/>
      <c r="I39" s="55"/>
      <c r="R39" s="2"/>
    </row>
    <row r="40" spans="1:18" ht="15" x14ac:dyDescent="0.25">
      <c r="A40"/>
      <c r="B40" s="14"/>
      <c r="C40" s="72"/>
      <c r="D40" s="61"/>
      <c r="E40" s="15"/>
      <c r="F40" s="15"/>
      <c r="G40" s="14"/>
      <c r="I40" s="55"/>
      <c r="R40" s="2"/>
    </row>
    <row r="41" spans="1:18" ht="15" x14ac:dyDescent="0.25">
      <c r="A41"/>
      <c r="B41" s="14"/>
      <c r="C41" s="72"/>
      <c r="D41" s="61"/>
      <c r="E41" s="15"/>
      <c r="F41" s="15"/>
      <c r="G41" s="14"/>
      <c r="I41" s="55"/>
      <c r="R41" s="2"/>
    </row>
    <row r="42" spans="1:18" ht="15" x14ac:dyDescent="0.25">
      <c r="A42"/>
      <c r="B42" s="14"/>
      <c r="C42" s="72"/>
      <c r="D42" s="61"/>
      <c r="E42" s="15"/>
      <c r="F42" s="15"/>
      <c r="G42" s="14"/>
      <c r="I42" s="55"/>
      <c r="R42" s="2"/>
    </row>
    <row r="43" spans="1:18" ht="15" x14ac:dyDescent="0.25">
      <c r="A43"/>
      <c r="B43" s="14"/>
      <c r="C43" s="72"/>
      <c r="D43" s="61"/>
      <c r="E43" s="15"/>
      <c r="F43" s="15"/>
      <c r="G43" s="14"/>
      <c r="I43" s="55"/>
      <c r="R43" s="2"/>
    </row>
    <row r="44" spans="1:18" ht="15" x14ac:dyDescent="0.25">
      <c r="A44"/>
      <c r="B44" s="14"/>
      <c r="C44" s="72"/>
      <c r="D44" s="61"/>
      <c r="E44" s="15"/>
      <c r="F44" s="15"/>
      <c r="G44" s="14"/>
      <c r="I44" s="55"/>
      <c r="R44" s="2"/>
    </row>
    <row r="45" spans="1:18" ht="15" x14ac:dyDescent="0.25">
      <c r="A45"/>
      <c r="B45" s="14"/>
      <c r="C45" s="72"/>
      <c r="D45" s="61"/>
      <c r="E45" s="15"/>
      <c r="F45" s="15"/>
      <c r="G45" s="14"/>
      <c r="I45" s="55"/>
      <c r="R45" s="2"/>
    </row>
    <row r="46" spans="1:18" ht="15" x14ac:dyDescent="0.25">
      <c r="A46"/>
      <c r="B46" s="14"/>
      <c r="C46" s="72"/>
      <c r="D46" s="61"/>
      <c r="E46" s="15"/>
      <c r="F46" s="15"/>
      <c r="G46" s="14"/>
      <c r="I46" s="55"/>
      <c r="R46" s="2"/>
    </row>
    <row r="47" spans="1:18" ht="15" x14ac:dyDescent="0.25">
      <c r="A47"/>
      <c r="B47" s="14"/>
      <c r="C47" s="72"/>
      <c r="D47" s="61"/>
      <c r="E47" s="15"/>
      <c r="F47" s="15"/>
      <c r="G47" s="14"/>
      <c r="I47" s="55"/>
      <c r="R47" s="2"/>
    </row>
    <row r="48" spans="1:18" ht="15" x14ac:dyDescent="0.25">
      <c r="A48"/>
      <c r="B48" s="14"/>
      <c r="C48" s="72"/>
      <c r="D48" s="61"/>
      <c r="E48" s="15"/>
      <c r="F48" s="15"/>
      <c r="G48" s="14"/>
      <c r="I48" s="55"/>
      <c r="R48" s="2"/>
    </row>
    <row r="49" spans="1:18" ht="15" x14ac:dyDescent="0.25">
      <c r="A49"/>
      <c r="B49" s="14"/>
      <c r="C49" s="72"/>
      <c r="D49" s="61"/>
      <c r="E49" s="15"/>
      <c r="F49" s="15"/>
      <c r="G49" s="14"/>
      <c r="I49" s="55"/>
      <c r="R49" s="2"/>
    </row>
    <row r="50" spans="1:18" ht="15" x14ac:dyDescent="0.25">
      <c r="A50"/>
      <c r="B50" s="14"/>
      <c r="C50" s="72"/>
      <c r="D50" s="61"/>
      <c r="E50" s="15"/>
      <c r="F50" s="15"/>
      <c r="G50" s="14"/>
      <c r="I50" s="55"/>
      <c r="R50" s="2"/>
    </row>
    <row r="51" spans="1:18" ht="15" x14ac:dyDescent="0.25">
      <c r="A51"/>
      <c r="B51" s="14"/>
      <c r="C51" s="72"/>
      <c r="D51" s="61"/>
      <c r="E51" s="15"/>
      <c r="F51" s="15"/>
      <c r="G51" s="14"/>
      <c r="I51" s="55"/>
      <c r="R51" s="2"/>
    </row>
    <row r="52" spans="1:18" ht="15" x14ac:dyDescent="0.25">
      <c r="A52"/>
      <c r="B52" s="14"/>
      <c r="C52" s="72"/>
      <c r="D52" s="61"/>
      <c r="E52" s="15"/>
      <c r="F52" s="15"/>
      <c r="G52" s="14"/>
      <c r="I52" s="55"/>
      <c r="R52" s="2"/>
    </row>
    <row r="53" spans="1:18" ht="15" x14ac:dyDescent="0.25">
      <c r="A53"/>
      <c r="B53" s="14"/>
      <c r="C53" s="72"/>
      <c r="D53" s="61"/>
      <c r="E53" s="15"/>
      <c r="F53" s="15"/>
      <c r="G53" s="14"/>
      <c r="I53" s="55"/>
      <c r="R53" s="2"/>
    </row>
    <row r="54" spans="1:18" ht="15" x14ac:dyDescent="0.25">
      <c r="A54"/>
      <c r="B54" s="14"/>
      <c r="C54" s="72"/>
      <c r="D54" s="61"/>
      <c r="E54" s="15"/>
      <c r="F54" s="15"/>
      <c r="G54" s="14"/>
      <c r="I54" s="55"/>
      <c r="R54" s="2"/>
    </row>
    <row r="55" spans="1:18" ht="15" x14ac:dyDescent="0.25">
      <c r="A55"/>
      <c r="B55" s="14"/>
      <c r="C55" s="72"/>
      <c r="D55" s="61"/>
      <c r="E55" s="15"/>
      <c r="F55" s="15"/>
      <c r="G55" s="14"/>
      <c r="I55" s="55"/>
      <c r="R55" s="2"/>
    </row>
    <row r="56" spans="1:18" ht="15" x14ac:dyDescent="0.25">
      <c r="A56"/>
      <c r="B56" s="14"/>
      <c r="C56" s="72"/>
      <c r="D56" s="61"/>
      <c r="E56" s="15"/>
      <c r="F56" s="15"/>
      <c r="G56" s="14"/>
      <c r="I56" s="55"/>
      <c r="R56" s="2"/>
    </row>
    <row r="57" spans="1:18" ht="15" x14ac:dyDescent="0.25">
      <c r="A57"/>
      <c r="B57" s="14"/>
      <c r="C57" s="72"/>
      <c r="D57" s="61"/>
      <c r="E57" s="15"/>
      <c r="F57" s="15"/>
      <c r="G57" s="14"/>
      <c r="I57" s="55"/>
      <c r="R57" s="2"/>
    </row>
    <row r="58" spans="1:18" ht="15" x14ac:dyDescent="0.25">
      <c r="A58"/>
      <c r="B58" s="14"/>
      <c r="C58" s="72"/>
      <c r="D58" s="61"/>
      <c r="E58" s="15"/>
      <c r="F58" s="15"/>
      <c r="G58" s="14"/>
      <c r="I58" s="55"/>
      <c r="R58" s="2"/>
    </row>
    <row r="59" spans="1:18" ht="15" x14ac:dyDescent="0.25">
      <c r="A59"/>
      <c r="B59" s="14"/>
      <c r="C59" s="72"/>
      <c r="D59" s="61"/>
      <c r="E59" s="15"/>
      <c r="F59" s="15"/>
      <c r="G59" s="14"/>
      <c r="I59" s="55"/>
      <c r="R59" s="2"/>
    </row>
    <row r="60" spans="1:18" ht="15" x14ac:dyDescent="0.25">
      <c r="A60"/>
      <c r="B60" s="14"/>
      <c r="C60" s="72"/>
      <c r="D60" s="61"/>
      <c r="E60" s="15"/>
      <c r="F60" s="15"/>
      <c r="G60" s="14"/>
      <c r="I60" s="55"/>
      <c r="R60" s="2"/>
    </row>
    <row r="61" spans="1:18" ht="15" x14ac:dyDescent="0.25">
      <c r="A61"/>
      <c r="B61" s="14"/>
      <c r="C61" s="72"/>
      <c r="D61" s="61"/>
      <c r="E61" s="15"/>
      <c r="F61" s="15"/>
      <c r="G61" s="14"/>
      <c r="I61" s="55"/>
      <c r="R61" s="2"/>
    </row>
    <row r="62" spans="1:18" ht="15" x14ac:dyDescent="0.25">
      <c r="A62"/>
      <c r="B62" s="14"/>
      <c r="C62" s="72"/>
      <c r="D62" s="61"/>
      <c r="E62" s="15"/>
      <c r="F62" s="15"/>
      <c r="G62" s="14"/>
      <c r="I62" s="55"/>
      <c r="R62" s="2"/>
    </row>
    <row r="63" spans="1:18" ht="15" x14ac:dyDescent="0.25">
      <c r="A63"/>
      <c r="B63" s="14"/>
      <c r="C63" s="72"/>
      <c r="D63" s="61"/>
      <c r="E63" s="15"/>
      <c r="F63" s="15"/>
      <c r="G63" s="14"/>
      <c r="I63" s="55"/>
      <c r="R63" s="2"/>
    </row>
    <row r="64" spans="1:18" ht="15" x14ac:dyDescent="0.25">
      <c r="A64"/>
      <c r="B64" s="14"/>
      <c r="C64" s="72"/>
      <c r="D64" s="61"/>
      <c r="E64" s="15"/>
      <c r="F64" s="15"/>
      <c r="G64" s="14"/>
      <c r="I64" s="55"/>
      <c r="R64" s="2"/>
    </row>
    <row r="65" spans="1:18" ht="15" x14ac:dyDescent="0.25">
      <c r="A65"/>
      <c r="B65" s="14"/>
      <c r="C65" s="72"/>
      <c r="D65" s="61"/>
      <c r="E65" s="15"/>
      <c r="F65" s="15"/>
      <c r="G65" s="14"/>
      <c r="I65" s="55"/>
      <c r="R65" s="2"/>
    </row>
    <row r="66" spans="1:18" ht="15" x14ac:dyDescent="0.25">
      <c r="A66"/>
      <c r="B66" s="14"/>
      <c r="C66" s="72"/>
      <c r="D66" s="61"/>
      <c r="E66" s="15"/>
      <c r="F66" s="15"/>
      <c r="G66" s="14"/>
      <c r="I66" s="55"/>
      <c r="R66" s="2"/>
    </row>
    <row r="67" spans="1:18" ht="15" x14ac:dyDescent="0.25">
      <c r="A67"/>
      <c r="B67" s="14"/>
      <c r="C67" s="72"/>
      <c r="D67" s="61"/>
      <c r="E67" s="15"/>
      <c r="F67" s="15"/>
      <c r="G67" s="14"/>
      <c r="I67" s="55"/>
      <c r="R67" s="2"/>
    </row>
    <row r="68" spans="1:18" ht="15" x14ac:dyDescent="0.25">
      <c r="A68"/>
      <c r="B68" s="14"/>
      <c r="C68" s="72"/>
      <c r="D68" s="61"/>
      <c r="E68" s="15"/>
      <c r="F68" s="15"/>
      <c r="G68" s="14"/>
      <c r="I68" s="55"/>
      <c r="R68" s="2"/>
    </row>
    <row r="69" spans="1:18" ht="15" x14ac:dyDescent="0.25">
      <c r="A69"/>
      <c r="B69" s="14"/>
      <c r="C69" s="72"/>
      <c r="D69" s="61"/>
      <c r="E69" s="15"/>
      <c r="F69" s="15"/>
      <c r="G69" s="14"/>
      <c r="I69" s="55"/>
      <c r="R69" s="2"/>
    </row>
    <row r="70" spans="1:18" ht="15" x14ac:dyDescent="0.25">
      <c r="A70"/>
      <c r="B70" s="14"/>
      <c r="C70" s="72"/>
      <c r="D70" s="61"/>
      <c r="E70" s="15"/>
      <c r="F70" s="15"/>
      <c r="G70" s="14"/>
      <c r="I70" s="55"/>
      <c r="R70" s="2"/>
    </row>
    <row r="71" spans="1:18" ht="15" x14ac:dyDescent="0.25">
      <c r="A71"/>
      <c r="B71" s="14"/>
      <c r="C71" s="72"/>
      <c r="D71" s="61"/>
      <c r="E71" s="15"/>
      <c r="F71" s="15"/>
      <c r="G71" s="14"/>
      <c r="I71" s="55"/>
      <c r="R71" s="2"/>
    </row>
    <row r="72" spans="1:18" ht="15" x14ac:dyDescent="0.25">
      <c r="A72"/>
      <c r="B72" s="14"/>
      <c r="C72" s="72"/>
      <c r="D72" s="61"/>
      <c r="E72" s="15"/>
      <c r="F72" s="15"/>
      <c r="G72" s="14"/>
      <c r="I72" s="55"/>
      <c r="R72" s="2"/>
    </row>
    <row r="73" spans="1:18" ht="15" x14ac:dyDescent="0.25">
      <c r="A73"/>
      <c r="B73" s="14"/>
      <c r="C73" s="72"/>
      <c r="D73" s="61"/>
      <c r="E73" s="15"/>
      <c r="F73" s="15"/>
      <c r="G73" s="14"/>
      <c r="I73" s="55"/>
      <c r="R73" s="2"/>
    </row>
    <row r="74" spans="1:18" ht="15" x14ac:dyDescent="0.25">
      <c r="A74"/>
      <c r="B74" s="14"/>
      <c r="C74" s="72"/>
      <c r="D74" s="61"/>
      <c r="E74" s="15"/>
      <c r="F74" s="15"/>
      <c r="G74" s="14"/>
      <c r="I74" s="55"/>
      <c r="R74" s="2"/>
    </row>
    <row r="75" spans="1:18" ht="15" x14ac:dyDescent="0.25">
      <c r="A75"/>
      <c r="B75" s="14"/>
      <c r="C75" s="72"/>
      <c r="D75" s="61"/>
      <c r="E75" s="15"/>
      <c r="F75" s="15"/>
      <c r="G75" s="14"/>
      <c r="I75" s="55"/>
      <c r="R75" s="2"/>
    </row>
    <row r="76" spans="1:18" ht="15" x14ac:dyDescent="0.25">
      <c r="A76"/>
      <c r="B76" s="14"/>
      <c r="C76" s="72"/>
      <c r="D76" s="61"/>
      <c r="E76" s="15"/>
      <c r="F76" s="15"/>
      <c r="G76" s="14"/>
      <c r="I76" s="55"/>
      <c r="R76" s="2"/>
    </row>
    <row r="77" spans="1:18" ht="15" x14ac:dyDescent="0.25">
      <c r="A77"/>
      <c r="B77" s="14"/>
      <c r="C77" s="72"/>
      <c r="D77" s="61"/>
      <c r="E77" s="15"/>
      <c r="F77" s="15"/>
      <c r="G77" s="14"/>
      <c r="I77" s="55"/>
      <c r="R77" s="2"/>
    </row>
    <row r="78" spans="1:18" ht="15" x14ac:dyDescent="0.25">
      <c r="A78"/>
      <c r="B78" s="14"/>
      <c r="C78" s="72"/>
      <c r="D78" s="61"/>
      <c r="E78" s="15"/>
      <c r="F78" s="15"/>
      <c r="G78" s="14"/>
      <c r="I78" s="55"/>
      <c r="R78" s="2"/>
    </row>
    <row r="79" spans="1:18" ht="15" x14ac:dyDescent="0.25">
      <c r="A79"/>
      <c r="B79" s="14"/>
      <c r="C79" s="72"/>
      <c r="D79" s="61"/>
      <c r="E79" s="15"/>
      <c r="F79" s="15"/>
      <c r="G79" s="14"/>
      <c r="I79" s="55"/>
      <c r="R79" s="2"/>
    </row>
    <row r="80" spans="1:18" ht="15" x14ac:dyDescent="0.25">
      <c r="A80"/>
      <c r="B80" s="14"/>
      <c r="C80" s="72"/>
      <c r="D80" s="61"/>
      <c r="E80" s="15"/>
      <c r="F80" s="15"/>
      <c r="G80" s="14"/>
      <c r="I80" s="55"/>
      <c r="R80" s="2"/>
    </row>
    <row r="81" spans="1:18" ht="15" x14ac:dyDescent="0.25">
      <c r="A81"/>
      <c r="B81" s="14"/>
      <c r="C81" s="72"/>
      <c r="D81" s="61"/>
      <c r="E81" s="15"/>
      <c r="F81" s="15"/>
      <c r="G81" s="14"/>
      <c r="I81" s="55"/>
      <c r="R81" s="2"/>
    </row>
    <row r="82" spans="1:18" ht="15" x14ac:dyDescent="0.25">
      <c r="A82"/>
      <c r="B82" s="14"/>
      <c r="C82" s="72"/>
      <c r="D82" s="61"/>
      <c r="E82" s="15"/>
      <c r="F82" s="15"/>
      <c r="G82" s="14"/>
      <c r="I82" s="55"/>
      <c r="R82" s="2"/>
    </row>
    <row r="83" spans="1:18" ht="15" x14ac:dyDescent="0.25">
      <c r="A83"/>
      <c r="B83" s="14"/>
      <c r="C83" s="72"/>
      <c r="D83" s="61"/>
      <c r="E83" s="15"/>
      <c r="F83" s="15"/>
      <c r="G83" s="14"/>
      <c r="I83" s="55"/>
      <c r="R83" s="2"/>
    </row>
    <row r="84" spans="1:18" ht="15" x14ac:dyDescent="0.25">
      <c r="A84"/>
      <c r="B84" s="14"/>
      <c r="C84" s="72"/>
      <c r="D84" s="61"/>
      <c r="E84" s="15"/>
      <c r="F84" s="15"/>
      <c r="G84" s="14"/>
      <c r="I84" s="55"/>
      <c r="R84" s="2"/>
    </row>
    <row r="85" spans="1:18" ht="15" x14ac:dyDescent="0.25">
      <c r="A85"/>
      <c r="B85" s="14"/>
      <c r="C85" s="72"/>
      <c r="D85" s="61"/>
      <c r="E85" s="15"/>
      <c r="F85" s="15"/>
      <c r="G85" s="14"/>
      <c r="I85" s="55"/>
      <c r="R85" s="2"/>
    </row>
    <row r="86" spans="1:18" ht="15" x14ac:dyDescent="0.25">
      <c r="A86"/>
      <c r="B86" s="14"/>
      <c r="C86" s="72"/>
      <c r="D86" s="61"/>
      <c r="E86" s="15"/>
      <c r="F86" s="15"/>
      <c r="G86" s="14"/>
      <c r="I86" s="55"/>
      <c r="R86" s="2"/>
    </row>
    <row r="87" spans="1:18" ht="15" x14ac:dyDescent="0.25">
      <c r="A87"/>
      <c r="B87" s="14"/>
      <c r="C87" s="72"/>
      <c r="D87" s="61"/>
      <c r="E87" s="15"/>
      <c r="F87" s="15"/>
      <c r="G87" s="14"/>
      <c r="I87" s="55"/>
      <c r="R87" s="2"/>
    </row>
    <row r="88" spans="1:18" ht="15" x14ac:dyDescent="0.25">
      <c r="A88"/>
      <c r="B88" s="14"/>
      <c r="C88" s="72"/>
      <c r="D88" s="61"/>
      <c r="E88" s="15"/>
      <c r="F88" s="15"/>
      <c r="G88" s="14"/>
      <c r="I88" s="55"/>
      <c r="R88" s="2"/>
    </row>
    <row r="89" spans="1:18" ht="15" x14ac:dyDescent="0.25">
      <c r="A89"/>
      <c r="B89" s="14"/>
      <c r="C89" s="72"/>
      <c r="D89" s="61"/>
      <c r="E89" s="15"/>
      <c r="F89" s="15"/>
      <c r="G89" s="14"/>
      <c r="I89" s="55"/>
      <c r="R89" s="2"/>
    </row>
    <row r="90" spans="1:18" ht="15" x14ac:dyDescent="0.25">
      <c r="A90"/>
      <c r="B90" s="14"/>
      <c r="C90" s="72"/>
      <c r="D90" s="61"/>
      <c r="E90" s="15"/>
      <c r="F90" s="15"/>
      <c r="G90" s="14"/>
      <c r="I90" s="55"/>
      <c r="R90" s="2"/>
    </row>
    <row r="91" spans="1:18" ht="15" x14ac:dyDescent="0.25">
      <c r="A91"/>
      <c r="B91" s="14"/>
      <c r="C91" s="72"/>
      <c r="D91" s="61"/>
      <c r="E91" s="15"/>
      <c r="F91" s="15"/>
      <c r="G91" s="14"/>
      <c r="I91" s="55"/>
      <c r="R91" s="2"/>
    </row>
    <row r="92" spans="1:18" ht="15" x14ac:dyDescent="0.25">
      <c r="A92"/>
      <c r="B92" s="14"/>
      <c r="C92" s="72"/>
      <c r="D92" s="61"/>
      <c r="E92" s="15"/>
      <c r="F92" s="15"/>
      <c r="G92" s="14"/>
      <c r="I92" s="55"/>
      <c r="R92" s="2"/>
    </row>
    <row r="93" spans="1:18" ht="15" x14ac:dyDescent="0.25">
      <c r="A93"/>
      <c r="B93" s="14"/>
      <c r="C93" s="72"/>
      <c r="D93" s="61"/>
      <c r="E93" s="15"/>
      <c r="F93" s="15"/>
      <c r="G93" s="14"/>
      <c r="I93" s="55"/>
      <c r="R93" s="2"/>
    </row>
    <row r="94" spans="1:18" ht="15" x14ac:dyDescent="0.25">
      <c r="A94"/>
      <c r="B94" s="14"/>
      <c r="C94" s="72"/>
      <c r="D94" s="61"/>
      <c r="E94" s="15"/>
      <c r="F94" s="15"/>
      <c r="G94" s="14"/>
      <c r="I94" s="55"/>
      <c r="R94" s="2"/>
    </row>
    <row r="95" spans="1:18" ht="15" x14ac:dyDescent="0.25">
      <c r="A95"/>
      <c r="B95" s="14"/>
      <c r="C95" s="72"/>
      <c r="D95" s="61"/>
      <c r="E95" s="15"/>
      <c r="F95" s="15"/>
      <c r="G95" s="14"/>
      <c r="I95" s="55"/>
      <c r="R95" s="2"/>
    </row>
    <row r="96" spans="1:18" ht="15" x14ac:dyDescent="0.25">
      <c r="A96"/>
      <c r="B96" s="14"/>
      <c r="C96" s="72"/>
      <c r="D96" s="61"/>
      <c r="E96" s="15"/>
      <c r="F96" s="15"/>
      <c r="G96" s="14"/>
      <c r="I96" s="55"/>
      <c r="R96" s="2"/>
    </row>
    <row r="97" spans="1:18" ht="15" x14ac:dyDescent="0.25">
      <c r="A97"/>
      <c r="B97" s="14"/>
      <c r="C97" s="72"/>
      <c r="D97" s="61"/>
      <c r="E97" s="15"/>
      <c r="F97" s="15"/>
      <c r="G97" s="14"/>
      <c r="I97" s="55"/>
      <c r="R97" s="2"/>
    </row>
    <row r="98" spans="1:18" ht="15" x14ac:dyDescent="0.25">
      <c r="A98"/>
      <c r="B98" s="14"/>
      <c r="C98" s="72"/>
      <c r="D98" s="61"/>
      <c r="E98" s="15"/>
      <c r="F98" s="15"/>
      <c r="G98" s="14"/>
      <c r="I98" s="55"/>
      <c r="R98" s="2"/>
    </row>
    <row r="99" spans="1:18" ht="15" x14ac:dyDescent="0.25">
      <c r="A99"/>
      <c r="B99" s="14"/>
      <c r="C99" s="72"/>
      <c r="D99" s="61"/>
      <c r="E99" s="15"/>
      <c r="F99" s="15"/>
      <c r="G99" s="14"/>
      <c r="I99" s="55"/>
      <c r="R99" s="2"/>
    </row>
    <row r="100" spans="1:18" ht="15" x14ac:dyDescent="0.25">
      <c r="A100"/>
      <c r="B100" s="14"/>
      <c r="C100" s="72"/>
      <c r="D100" s="61"/>
      <c r="E100" s="15"/>
      <c r="F100" s="15"/>
      <c r="G100" s="14"/>
      <c r="I100" s="55"/>
      <c r="R100" s="2"/>
    </row>
    <row r="101" spans="1:18" ht="15" x14ac:dyDescent="0.25">
      <c r="A101"/>
      <c r="B101" s="14"/>
      <c r="C101" s="72"/>
      <c r="D101" s="61"/>
      <c r="E101" s="15"/>
      <c r="F101" s="15"/>
      <c r="G101" s="14"/>
      <c r="I101" s="55"/>
      <c r="R101" s="2"/>
    </row>
    <row r="102" spans="1:18" ht="15" x14ac:dyDescent="0.25">
      <c r="A102"/>
      <c r="B102" s="14"/>
      <c r="C102" s="72"/>
      <c r="D102" s="61"/>
      <c r="E102" s="15"/>
      <c r="F102" s="15"/>
      <c r="G102" s="14"/>
      <c r="I102" s="55"/>
      <c r="R102" s="2"/>
    </row>
    <row r="103" spans="1:18" ht="15" x14ac:dyDescent="0.25">
      <c r="A103"/>
      <c r="B103" s="14"/>
      <c r="C103" s="72"/>
      <c r="D103" s="61"/>
      <c r="E103" s="15"/>
      <c r="F103" s="15"/>
      <c r="G103" s="14"/>
      <c r="I103" s="55"/>
      <c r="R103" s="2"/>
    </row>
    <row r="104" spans="1:18" ht="15" x14ac:dyDescent="0.25">
      <c r="A104"/>
      <c r="B104" s="14"/>
      <c r="C104" s="72"/>
      <c r="D104" s="61"/>
      <c r="E104" s="15"/>
      <c r="F104" s="15"/>
      <c r="G104" s="14"/>
      <c r="I104" s="55"/>
      <c r="R104" s="2"/>
    </row>
    <row r="105" spans="1:18" ht="15" x14ac:dyDescent="0.25">
      <c r="A105"/>
      <c r="B105" s="14"/>
      <c r="C105" s="72"/>
      <c r="D105" s="61"/>
      <c r="E105" s="15"/>
      <c r="F105" s="15"/>
      <c r="G105" s="14"/>
      <c r="I105" s="55"/>
      <c r="R105" s="2"/>
    </row>
    <row r="106" spans="1:18" ht="15" x14ac:dyDescent="0.25">
      <c r="A106"/>
      <c r="B106" s="14"/>
      <c r="C106" s="72"/>
      <c r="D106" s="61"/>
      <c r="E106" s="15"/>
      <c r="F106" s="15"/>
      <c r="G106" s="14"/>
      <c r="I106" s="55"/>
      <c r="R106" s="2"/>
    </row>
    <row r="107" spans="1:18" ht="15" x14ac:dyDescent="0.25">
      <c r="A107"/>
      <c r="B107" s="14"/>
      <c r="C107" s="72"/>
      <c r="D107" s="61"/>
      <c r="E107" s="15"/>
      <c r="F107" s="15"/>
      <c r="G107" s="14"/>
      <c r="I107" s="55"/>
      <c r="R107" s="2"/>
    </row>
    <row r="108" spans="1:18" ht="15" x14ac:dyDescent="0.25">
      <c r="A108"/>
      <c r="B108" s="14"/>
      <c r="C108" s="72"/>
      <c r="D108" s="61"/>
      <c r="E108" s="15"/>
      <c r="F108" s="15"/>
      <c r="G108" s="14"/>
      <c r="I108" s="55"/>
      <c r="R108" s="2"/>
    </row>
    <row r="109" spans="1:18" ht="15" x14ac:dyDescent="0.25">
      <c r="A109"/>
      <c r="B109" s="14"/>
      <c r="C109" s="72"/>
      <c r="D109" s="61"/>
      <c r="E109" s="15"/>
      <c r="F109" s="15"/>
      <c r="G109" s="14"/>
      <c r="I109" s="55"/>
      <c r="R109" s="2"/>
    </row>
    <row r="110" spans="1:18" ht="15" x14ac:dyDescent="0.25">
      <c r="A110"/>
      <c r="B110" s="14"/>
      <c r="C110" s="72"/>
      <c r="D110" s="61"/>
      <c r="E110" s="15"/>
      <c r="F110" s="15"/>
      <c r="G110" s="14"/>
      <c r="I110" s="55"/>
      <c r="R110" s="2"/>
    </row>
    <row r="111" spans="1:18" ht="15" x14ac:dyDescent="0.25">
      <c r="A111"/>
      <c r="B111" s="14"/>
      <c r="C111" s="72"/>
      <c r="D111" s="61"/>
      <c r="E111" s="15"/>
      <c r="F111" s="15"/>
      <c r="G111" s="14"/>
      <c r="I111" s="55"/>
      <c r="R111" s="2"/>
    </row>
    <row r="112" spans="1:18" ht="15" x14ac:dyDescent="0.25">
      <c r="A112"/>
      <c r="B112" s="14"/>
      <c r="C112" s="72"/>
      <c r="D112" s="61"/>
      <c r="E112" s="15"/>
      <c r="F112" s="15"/>
      <c r="G112" s="14"/>
      <c r="I112" s="55"/>
      <c r="R112" s="2"/>
    </row>
    <row r="113" spans="1:18" ht="15" x14ac:dyDescent="0.25">
      <c r="A113"/>
      <c r="B113" s="14"/>
      <c r="C113" s="72"/>
      <c r="D113" s="61"/>
      <c r="E113" s="15"/>
      <c r="F113" s="15"/>
      <c r="G113" s="14"/>
      <c r="I113" s="55"/>
      <c r="R113" s="2"/>
    </row>
    <row r="114" spans="1:18" ht="15" x14ac:dyDescent="0.25">
      <c r="B114" s="14"/>
      <c r="C114" s="72"/>
      <c r="D114" s="61"/>
      <c r="E114" s="15"/>
      <c r="F114" s="15"/>
      <c r="G114" s="14"/>
      <c r="I114" s="55"/>
      <c r="R114" s="2"/>
    </row>
    <row r="115" spans="1:18" ht="15" x14ac:dyDescent="0.25">
      <c r="B115" s="14"/>
      <c r="C115" s="72"/>
      <c r="D115" s="61"/>
      <c r="E115" s="15"/>
      <c r="F115" s="15"/>
      <c r="G115" s="14"/>
      <c r="I115" s="55"/>
      <c r="R115" s="2"/>
    </row>
    <row r="116" spans="1:18" ht="15" x14ac:dyDescent="0.25">
      <c r="B116" s="14"/>
      <c r="C116" s="72"/>
      <c r="D116" s="61"/>
      <c r="E116" s="15"/>
      <c r="F116" s="15"/>
      <c r="G116" s="14"/>
      <c r="I116" s="55"/>
      <c r="R116" s="2"/>
    </row>
    <row r="117" spans="1:18" ht="15" x14ac:dyDescent="0.25">
      <c r="B117" s="14"/>
      <c r="C117" s="72"/>
      <c r="D117" s="61"/>
      <c r="E117" s="15"/>
      <c r="F117" s="15"/>
      <c r="G117" s="14"/>
      <c r="I117" s="55"/>
      <c r="R117" s="2"/>
    </row>
    <row r="118" spans="1:18" ht="15" x14ac:dyDescent="0.25">
      <c r="B118" s="14"/>
      <c r="C118" s="72"/>
      <c r="D118" s="61"/>
      <c r="E118" s="15"/>
      <c r="F118" s="15"/>
      <c r="G118" s="14"/>
      <c r="I118" s="55"/>
      <c r="R118" s="2"/>
    </row>
    <row r="119" spans="1:18" ht="15" x14ac:dyDescent="0.25">
      <c r="B119" s="14"/>
      <c r="C119" s="72"/>
      <c r="D119" s="61"/>
      <c r="E119" s="15"/>
      <c r="F119" s="15"/>
      <c r="G119" s="14"/>
      <c r="I119" s="55"/>
      <c r="R119" s="2"/>
    </row>
    <row r="120" spans="1:18" ht="15" x14ac:dyDescent="0.25">
      <c r="B120" s="14"/>
      <c r="C120" s="72"/>
      <c r="D120" s="61"/>
      <c r="E120" s="15"/>
      <c r="F120" s="15"/>
      <c r="G120" s="14"/>
      <c r="I120" s="55"/>
      <c r="R120" s="2"/>
    </row>
    <row r="121" spans="1:18" ht="15" x14ac:dyDescent="0.25">
      <c r="B121" s="14"/>
      <c r="C121" s="72"/>
      <c r="D121" s="61"/>
      <c r="E121" s="15"/>
      <c r="F121" s="15"/>
      <c r="G121" s="14"/>
      <c r="I121" s="55"/>
      <c r="R121" s="2"/>
    </row>
    <row r="122" spans="1:18" ht="15" x14ac:dyDescent="0.25">
      <c r="B122" s="14"/>
      <c r="C122" s="72"/>
      <c r="D122" s="61"/>
      <c r="E122" s="15"/>
      <c r="F122" s="15"/>
      <c r="G122" s="14"/>
      <c r="I122" s="55"/>
      <c r="R122" s="2"/>
    </row>
    <row r="123" spans="1:18" ht="15" x14ac:dyDescent="0.25">
      <c r="B123" s="14"/>
      <c r="C123" s="72"/>
      <c r="D123" s="61"/>
      <c r="E123" s="15"/>
      <c r="F123" s="15"/>
      <c r="G123" s="14"/>
      <c r="I123" s="55"/>
      <c r="R123" s="2"/>
    </row>
    <row r="124" spans="1:18" ht="15" x14ac:dyDescent="0.25">
      <c r="B124" s="14"/>
      <c r="C124" s="72"/>
      <c r="D124" s="61"/>
      <c r="E124" s="15"/>
      <c r="F124" s="15"/>
      <c r="G124" s="14"/>
      <c r="I124" s="55"/>
      <c r="R124" s="2"/>
    </row>
    <row r="125" spans="1:18" ht="15" x14ac:dyDescent="0.25">
      <c r="B125" s="14"/>
      <c r="C125" s="72"/>
      <c r="D125" s="61"/>
      <c r="E125" s="15"/>
      <c r="F125" s="15"/>
      <c r="G125" s="14"/>
      <c r="I125" s="55"/>
      <c r="R125" s="2"/>
    </row>
    <row r="126" spans="1:18" ht="15" x14ac:dyDescent="0.25">
      <c r="B126" s="14"/>
      <c r="C126" s="72"/>
      <c r="D126" s="61"/>
      <c r="E126" s="15"/>
      <c r="F126" s="15"/>
      <c r="G126" s="14"/>
      <c r="I126" s="55"/>
      <c r="R126" s="2"/>
    </row>
    <row r="127" spans="1:18" ht="15" x14ac:dyDescent="0.25">
      <c r="B127" s="14"/>
      <c r="C127" s="72"/>
      <c r="D127" s="61"/>
      <c r="E127" s="15"/>
      <c r="F127" s="15"/>
      <c r="G127" s="14"/>
      <c r="I127" s="55"/>
      <c r="R127" s="2"/>
    </row>
    <row r="128" spans="1:18" ht="15" x14ac:dyDescent="0.25">
      <c r="B128" s="14"/>
      <c r="C128" s="72"/>
      <c r="D128" s="61"/>
      <c r="E128" s="15"/>
      <c r="F128" s="15"/>
      <c r="G128" s="14"/>
      <c r="I128" s="55"/>
      <c r="R128" s="2"/>
    </row>
    <row r="129" spans="2:18" ht="15" x14ac:dyDescent="0.25">
      <c r="B129" s="14"/>
      <c r="C129" s="72"/>
      <c r="D129" s="61"/>
      <c r="E129" s="15"/>
      <c r="F129" s="15"/>
      <c r="G129" s="14"/>
      <c r="I129" s="55"/>
      <c r="R129" s="2"/>
    </row>
    <row r="130" spans="2:18" ht="15" x14ac:dyDescent="0.25">
      <c r="B130" s="14"/>
      <c r="C130" s="72"/>
      <c r="D130" s="61"/>
      <c r="E130" s="15"/>
      <c r="F130" s="15"/>
      <c r="G130" s="14"/>
      <c r="I130" s="55"/>
      <c r="R130" s="2"/>
    </row>
    <row r="131" spans="2:18" ht="15" x14ac:dyDescent="0.25">
      <c r="B131" s="14"/>
      <c r="C131" s="72"/>
      <c r="D131" s="61"/>
      <c r="E131" s="15"/>
      <c r="F131" s="15"/>
      <c r="G131" s="14"/>
      <c r="I131" s="55"/>
      <c r="R131" s="2"/>
    </row>
    <row r="132" spans="2:18" ht="15" x14ac:dyDescent="0.25">
      <c r="B132" s="14"/>
      <c r="C132" s="72"/>
      <c r="D132" s="61"/>
      <c r="E132" s="15"/>
      <c r="F132" s="15"/>
      <c r="G132" s="14"/>
      <c r="I132" s="55"/>
      <c r="R132" s="2"/>
    </row>
    <row r="133" spans="2:18" ht="15" x14ac:dyDescent="0.25">
      <c r="B133" s="14"/>
      <c r="C133" s="72"/>
      <c r="D133" s="61"/>
      <c r="E133" s="15"/>
      <c r="F133" s="15"/>
      <c r="G133" s="14"/>
      <c r="I133" s="55"/>
      <c r="R133" s="2"/>
    </row>
    <row r="134" spans="2:18" ht="15" x14ac:dyDescent="0.25">
      <c r="B134" s="14"/>
      <c r="C134" s="72"/>
      <c r="D134" s="61"/>
      <c r="E134" s="15"/>
      <c r="F134" s="15"/>
      <c r="G134" s="14"/>
      <c r="I134" s="55"/>
      <c r="R134" s="2"/>
    </row>
    <row r="135" spans="2:18" ht="15" x14ac:dyDescent="0.25">
      <c r="B135" s="14"/>
      <c r="C135" s="72"/>
      <c r="D135" s="61"/>
      <c r="E135" s="15"/>
      <c r="F135" s="15"/>
      <c r="G135" s="14"/>
      <c r="I135" s="55"/>
      <c r="R135" s="2"/>
    </row>
    <row r="136" spans="2:18" ht="15" x14ac:dyDescent="0.25">
      <c r="B136" s="14"/>
      <c r="C136" s="72"/>
      <c r="D136" s="61"/>
      <c r="E136" s="15"/>
      <c r="F136" s="15"/>
      <c r="G136" s="14"/>
      <c r="I136" s="55"/>
      <c r="R136" s="2"/>
    </row>
    <row r="137" spans="2:18" ht="15" x14ac:dyDescent="0.25">
      <c r="B137" s="14"/>
      <c r="C137" s="72"/>
      <c r="D137" s="61"/>
      <c r="E137" s="15"/>
      <c r="F137" s="15"/>
      <c r="G137" s="14"/>
      <c r="I137" s="55"/>
      <c r="R137" s="2"/>
    </row>
    <row r="138" spans="2:18" ht="15" x14ac:dyDescent="0.25">
      <c r="B138" s="14"/>
      <c r="C138" s="72"/>
      <c r="D138" s="61"/>
      <c r="E138" s="15"/>
      <c r="F138" s="15"/>
      <c r="G138" s="14"/>
      <c r="I138" s="55"/>
      <c r="R138" s="2"/>
    </row>
    <row r="139" spans="2:18" ht="15" x14ac:dyDescent="0.25">
      <c r="B139" s="14"/>
      <c r="C139" s="72"/>
      <c r="D139" s="61"/>
      <c r="E139" s="15"/>
      <c r="F139" s="15"/>
      <c r="G139" s="14"/>
      <c r="I139" s="55"/>
      <c r="R139" s="2"/>
    </row>
    <row r="140" spans="2:18" ht="15" x14ac:dyDescent="0.25">
      <c r="B140" s="14"/>
      <c r="C140" s="72"/>
      <c r="D140" s="61"/>
      <c r="E140" s="15"/>
      <c r="F140" s="15"/>
      <c r="G140" s="14"/>
      <c r="I140" s="55"/>
      <c r="R140" s="2"/>
    </row>
    <row r="141" spans="2:18" ht="15" x14ac:dyDescent="0.25">
      <c r="B141" s="14"/>
      <c r="C141" s="72"/>
      <c r="D141" s="61"/>
      <c r="E141" s="15"/>
      <c r="F141" s="15"/>
      <c r="G141" s="14"/>
      <c r="I141" s="55"/>
      <c r="R141" s="2"/>
    </row>
    <row r="142" spans="2:18" ht="15" x14ac:dyDescent="0.25">
      <c r="B142" s="14"/>
      <c r="C142" s="72"/>
      <c r="D142" s="61"/>
      <c r="E142" s="15"/>
      <c r="F142" s="15"/>
      <c r="G142" s="14"/>
      <c r="I142" s="55"/>
      <c r="R142" s="2"/>
    </row>
    <row r="143" spans="2:18" ht="15" x14ac:dyDescent="0.25">
      <c r="B143" s="14"/>
      <c r="C143" s="72"/>
      <c r="D143" s="61"/>
      <c r="E143" s="15"/>
      <c r="F143" s="15"/>
      <c r="G143" s="14"/>
      <c r="I143" s="55"/>
      <c r="R143" s="2"/>
    </row>
    <row r="144" spans="2:18" ht="15" x14ac:dyDescent="0.25">
      <c r="B144" s="14"/>
      <c r="C144" s="72"/>
      <c r="D144" s="61"/>
      <c r="E144" s="15"/>
      <c r="F144" s="15"/>
      <c r="G144" s="14"/>
      <c r="I144" s="55"/>
      <c r="R144" s="2"/>
    </row>
    <row r="145" spans="2:18" ht="15" x14ac:dyDescent="0.25">
      <c r="B145" s="14"/>
      <c r="C145" s="72"/>
      <c r="D145" s="61"/>
      <c r="E145" s="15"/>
      <c r="F145" s="15"/>
      <c r="G145" s="14"/>
      <c r="I145" s="55"/>
      <c r="R145" s="2"/>
    </row>
    <row r="146" spans="2:18" ht="15" x14ac:dyDescent="0.25">
      <c r="B146" s="14"/>
      <c r="C146" s="72"/>
      <c r="D146" s="61"/>
      <c r="E146" s="15"/>
      <c r="F146" s="15"/>
      <c r="G146" s="14"/>
      <c r="I146" s="55"/>
      <c r="R146" s="2"/>
    </row>
    <row r="147" spans="2:18" ht="15" x14ac:dyDescent="0.25">
      <c r="B147" s="14"/>
      <c r="C147" s="72"/>
      <c r="D147" s="61"/>
      <c r="E147" s="15"/>
      <c r="F147" s="15"/>
      <c r="G147" s="14"/>
      <c r="I147" s="55"/>
      <c r="R147" s="2"/>
    </row>
    <row r="148" spans="2:18" ht="15" x14ac:dyDescent="0.25">
      <c r="B148" s="14"/>
      <c r="C148" s="72"/>
      <c r="D148" s="61"/>
      <c r="E148" s="15"/>
      <c r="F148" s="15"/>
      <c r="G148" s="14"/>
      <c r="I148" s="55"/>
      <c r="R148" s="2"/>
    </row>
    <row r="149" spans="2:18" ht="15" x14ac:dyDescent="0.25">
      <c r="B149" s="14"/>
      <c r="C149" s="72"/>
      <c r="D149" s="61"/>
      <c r="E149" s="15"/>
      <c r="F149" s="15"/>
      <c r="G149" s="14"/>
      <c r="I149" s="55"/>
      <c r="R149" s="2"/>
    </row>
    <row r="150" spans="2:18" ht="15" x14ac:dyDescent="0.25">
      <c r="B150" s="14"/>
      <c r="C150" s="72"/>
      <c r="D150" s="61"/>
      <c r="E150" s="15"/>
      <c r="F150" s="15"/>
      <c r="G150" s="14"/>
      <c r="I150" s="55"/>
      <c r="R150" s="2"/>
    </row>
    <row r="151" spans="2:18" ht="15" x14ac:dyDescent="0.25">
      <c r="B151" s="14"/>
      <c r="C151" s="72"/>
      <c r="D151" s="61"/>
      <c r="E151" s="15"/>
      <c r="F151" s="15"/>
      <c r="G151" s="14"/>
      <c r="I151" s="55"/>
      <c r="R151" s="2"/>
    </row>
    <row r="152" spans="2:18" ht="15" x14ac:dyDescent="0.25">
      <c r="B152" s="14"/>
      <c r="C152" s="72"/>
      <c r="D152" s="61"/>
      <c r="E152" s="15"/>
      <c r="F152" s="15"/>
      <c r="G152" s="14"/>
      <c r="I152" s="55"/>
      <c r="R152" s="2"/>
    </row>
    <row r="153" spans="2:18" ht="15" x14ac:dyDescent="0.25">
      <c r="B153" s="14"/>
      <c r="C153" s="72"/>
      <c r="D153" s="61"/>
      <c r="E153" s="15"/>
      <c r="F153" s="15"/>
      <c r="G153" s="14"/>
      <c r="I153" s="55"/>
      <c r="R153" s="2"/>
    </row>
    <row r="154" spans="2:18" ht="15" x14ac:dyDescent="0.25">
      <c r="B154" s="14"/>
      <c r="C154" s="72"/>
      <c r="D154" s="61"/>
      <c r="E154" s="15"/>
      <c r="F154" s="15"/>
      <c r="G154" s="14"/>
      <c r="I154" s="55"/>
      <c r="R154" s="2"/>
    </row>
    <row r="155" spans="2:18" ht="15" x14ac:dyDescent="0.25">
      <c r="B155" s="14"/>
      <c r="C155" s="72"/>
      <c r="D155" s="61"/>
      <c r="E155" s="15"/>
      <c r="F155" s="15"/>
      <c r="G155" s="14"/>
      <c r="I155" s="55"/>
      <c r="R155" s="2"/>
    </row>
    <row r="156" spans="2:18" ht="15" x14ac:dyDescent="0.25">
      <c r="B156" s="14"/>
      <c r="C156" s="72"/>
      <c r="D156" s="61"/>
      <c r="E156" s="15"/>
      <c r="F156" s="15"/>
      <c r="G156" s="14"/>
      <c r="I156" s="55"/>
      <c r="R156" s="2"/>
    </row>
    <row r="157" spans="2:18" ht="15" x14ac:dyDescent="0.25">
      <c r="B157" s="14"/>
      <c r="C157" s="72"/>
      <c r="D157" s="61"/>
      <c r="E157" s="15"/>
      <c r="F157" s="15"/>
      <c r="G157" s="14"/>
      <c r="I157" s="55"/>
      <c r="R157" s="2"/>
    </row>
    <row r="158" spans="2:18" ht="15" x14ac:dyDescent="0.25">
      <c r="B158" s="14"/>
      <c r="C158" s="72"/>
      <c r="D158" s="61"/>
      <c r="E158" s="15"/>
      <c r="F158" s="15"/>
      <c r="G158" s="14"/>
      <c r="I158" s="55"/>
      <c r="R158" s="2"/>
    </row>
    <row r="159" spans="2:18" ht="15" x14ac:dyDescent="0.25">
      <c r="B159" s="14"/>
      <c r="C159" s="72"/>
      <c r="D159" s="61"/>
      <c r="E159" s="15"/>
      <c r="F159" s="15"/>
      <c r="G159" s="14"/>
      <c r="I159" s="55"/>
      <c r="R159" s="2"/>
    </row>
    <row r="160" spans="2:18" ht="15" x14ac:dyDescent="0.25">
      <c r="B160" s="14"/>
      <c r="C160" s="72"/>
      <c r="D160" s="61"/>
      <c r="E160" s="15"/>
      <c r="F160" s="15"/>
      <c r="G160" s="14"/>
      <c r="I160" s="55"/>
      <c r="R160" s="2"/>
    </row>
    <row r="161" spans="2:18" ht="15" x14ac:dyDescent="0.25">
      <c r="B161" s="14"/>
      <c r="C161" s="72"/>
      <c r="D161" s="61"/>
      <c r="E161" s="15"/>
      <c r="F161" s="15"/>
      <c r="G161" s="14"/>
      <c r="I161" s="55"/>
      <c r="R161" s="2"/>
    </row>
    <row r="162" spans="2:18" ht="15" x14ac:dyDescent="0.25">
      <c r="B162" s="14"/>
      <c r="C162" s="72"/>
      <c r="D162" s="61"/>
      <c r="E162" s="15"/>
      <c r="F162" s="15"/>
      <c r="G162" s="14"/>
      <c r="I162" s="55"/>
      <c r="R162" s="2"/>
    </row>
    <row r="163" spans="2:18" ht="15" x14ac:dyDescent="0.25">
      <c r="B163" s="14"/>
      <c r="C163" s="72"/>
      <c r="D163" s="61"/>
      <c r="E163" s="15"/>
      <c r="F163" s="15"/>
      <c r="G163" s="14"/>
      <c r="I163" s="55"/>
      <c r="R163" s="2"/>
    </row>
    <row r="164" spans="2:18" ht="15" x14ac:dyDescent="0.25">
      <c r="B164" s="14"/>
      <c r="C164" s="72"/>
      <c r="D164" s="61"/>
      <c r="E164" s="15"/>
      <c r="F164" s="15"/>
      <c r="G164" s="14"/>
      <c r="I164" s="55"/>
      <c r="R164" s="2"/>
    </row>
    <row r="165" spans="2:18" ht="15" x14ac:dyDescent="0.25">
      <c r="B165" s="14"/>
      <c r="C165" s="72"/>
      <c r="D165" s="61"/>
      <c r="E165" s="15"/>
      <c r="F165" s="15"/>
      <c r="G165" s="14"/>
      <c r="I165" s="55"/>
      <c r="R165" s="2"/>
    </row>
    <row r="166" spans="2:18" ht="15" x14ac:dyDescent="0.25">
      <c r="B166" s="14"/>
      <c r="C166" s="72"/>
      <c r="D166" s="61"/>
      <c r="E166" s="15"/>
      <c r="F166" s="15"/>
      <c r="G166" s="14"/>
      <c r="I166" s="55"/>
      <c r="R166" s="2"/>
    </row>
    <row r="167" spans="2:18" ht="15" x14ac:dyDescent="0.25">
      <c r="B167" s="14"/>
      <c r="C167" s="72"/>
      <c r="D167" s="61"/>
      <c r="E167" s="15"/>
      <c r="F167" s="15"/>
      <c r="G167" s="14"/>
      <c r="I167" s="55"/>
      <c r="R167" s="2"/>
    </row>
    <row r="168" spans="2:18" ht="15" x14ac:dyDescent="0.25">
      <c r="B168" s="14"/>
      <c r="C168" s="72"/>
      <c r="D168" s="61"/>
      <c r="E168" s="15"/>
      <c r="F168" s="15"/>
      <c r="G168" s="14"/>
      <c r="I168" s="55"/>
      <c r="R168" s="2"/>
    </row>
    <row r="169" spans="2:18" ht="15" x14ac:dyDescent="0.25">
      <c r="B169" s="14"/>
      <c r="C169" s="72"/>
      <c r="D169" s="61"/>
      <c r="E169" s="15"/>
      <c r="F169" s="15"/>
      <c r="G169" s="14"/>
      <c r="I169" s="55"/>
      <c r="R169" s="2"/>
    </row>
    <row r="170" spans="2:18" ht="15" x14ac:dyDescent="0.25">
      <c r="B170" s="14"/>
      <c r="C170" s="72"/>
      <c r="D170" s="61"/>
      <c r="E170" s="15"/>
      <c r="F170" s="15"/>
      <c r="G170" s="14"/>
      <c r="I170" s="55"/>
      <c r="R170" s="2"/>
    </row>
    <row r="171" spans="2:18" ht="15" x14ac:dyDescent="0.25">
      <c r="B171" s="14"/>
      <c r="C171" s="72"/>
      <c r="D171" s="61"/>
      <c r="E171" s="15"/>
      <c r="F171" s="15"/>
      <c r="G171" s="14"/>
      <c r="I171" s="55"/>
      <c r="R171" s="2"/>
    </row>
    <row r="172" spans="2:18" ht="15" x14ac:dyDescent="0.25">
      <c r="B172" s="14"/>
      <c r="C172" s="72"/>
      <c r="D172" s="61"/>
      <c r="E172" s="15"/>
      <c r="F172" s="15"/>
      <c r="G172" s="14"/>
      <c r="I172" s="55"/>
      <c r="R172" s="2"/>
    </row>
    <row r="173" spans="2:18" ht="15" x14ac:dyDescent="0.25">
      <c r="B173" s="14"/>
      <c r="C173" s="72"/>
      <c r="D173" s="61"/>
      <c r="E173" s="15"/>
      <c r="F173" s="15"/>
      <c r="G173" s="14"/>
      <c r="I173" s="55"/>
      <c r="R173" s="2"/>
    </row>
    <row r="174" spans="2:18" ht="15" x14ac:dyDescent="0.25">
      <c r="B174" s="14"/>
      <c r="C174" s="72"/>
      <c r="D174" s="61"/>
      <c r="E174" s="15"/>
      <c r="F174" s="15"/>
      <c r="G174" s="14"/>
      <c r="I174" s="55"/>
      <c r="R174" s="2"/>
    </row>
    <row r="175" spans="2:18" ht="15" x14ac:dyDescent="0.25">
      <c r="B175" s="14"/>
      <c r="C175" s="72"/>
      <c r="D175" s="61"/>
      <c r="E175" s="15"/>
      <c r="F175" s="15"/>
      <c r="G175" s="14"/>
      <c r="I175" s="55"/>
      <c r="R175" s="2"/>
    </row>
    <row r="176" spans="2:18" ht="15" x14ac:dyDescent="0.25">
      <c r="B176" s="14"/>
      <c r="C176" s="72"/>
      <c r="D176" s="61"/>
      <c r="E176" s="15"/>
      <c r="F176" s="15"/>
      <c r="G176" s="14"/>
      <c r="I176" s="55"/>
      <c r="R176" s="2"/>
    </row>
    <row r="177" spans="2:18" ht="15" x14ac:dyDescent="0.25">
      <c r="B177" s="14"/>
      <c r="C177" s="72"/>
      <c r="D177" s="61"/>
      <c r="E177" s="15"/>
      <c r="F177" s="15"/>
      <c r="G177" s="14"/>
      <c r="I177" s="55"/>
      <c r="R177" s="2"/>
    </row>
    <row r="178" spans="2:18" ht="15" x14ac:dyDescent="0.25">
      <c r="B178" s="14"/>
      <c r="C178" s="72"/>
      <c r="D178" s="61"/>
      <c r="E178" s="15"/>
      <c r="F178" s="15"/>
      <c r="G178" s="14"/>
      <c r="I178" s="55"/>
      <c r="R178" s="2"/>
    </row>
    <row r="179" spans="2:18" ht="15" x14ac:dyDescent="0.25">
      <c r="B179" s="14"/>
      <c r="C179" s="72"/>
      <c r="D179" s="61"/>
      <c r="E179" s="15"/>
      <c r="F179" s="15"/>
      <c r="G179" s="14"/>
      <c r="I179" s="55"/>
      <c r="R179" s="2"/>
    </row>
    <row r="180" spans="2:18" ht="15" x14ac:dyDescent="0.25">
      <c r="B180" s="14"/>
      <c r="C180" s="72"/>
      <c r="D180" s="61"/>
      <c r="E180" s="15"/>
      <c r="F180" s="15"/>
      <c r="G180" s="14"/>
      <c r="I180" s="55"/>
      <c r="R180" s="2"/>
    </row>
    <row r="181" spans="2:18" ht="15" x14ac:dyDescent="0.25">
      <c r="B181" s="14"/>
      <c r="C181" s="72"/>
      <c r="D181" s="61"/>
      <c r="E181" s="15"/>
      <c r="F181" s="15"/>
      <c r="G181" s="14"/>
      <c r="I181" s="55"/>
      <c r="R181" s="2"/>
    </row>
    <row r="182" spans="2:18" ht="15" x14ac:dyDescent="0.25">
      <c r="B182" s="14"/>
      <c r="C182" s="72"/>
      <c r="D182" s="61"/>
      <c r="E182" s="15"/>
      <c r="F182" s="15"/>
      <c r="G182" s="14"/>
      <c r="I182" s="55"/>
      <c r="R182" s="2"/>
    </row>
    <row r="183" spans="2:18" ht="15" x14ac:dyDescent="0.25">
      <c r="B183" s="14"/>
      <c r="C183" s="72"/>
      <c r="D183" s="61"/>
      <c r="E183" s="15"/>
      <c r="F183" s="15"/>
      <c r="G183" s="14"/>
      <c r="I183" s="55"/>
      <c r="R183" s="2"/>
    </row>
    <row r="184" spans="2:18" ht="15" x14ac:dyDescent="0.25">
      <c r="B184" s="14"/>
      <c r="C184" s="72"/>
      <c r="D184" s="61"/>
      <c r="E184" s="15"/>
      <c r="F184" s="15"/>
      <c r="G184" s="14"/>
      <c r="I184" s="55"/>
      <c r="R184" s="2"/>
    </row>
    <row r="185" spans="2:18" ht="15" x14ac:dyDescent="0.25">
      <c r="B185" s="14"/>
      <c r="C185" s="72"/>
      <c r="D185" s="61"/>
      <c r="E185" s="15"/>
      <c r="F185" s="15"/>
      <c r="G185" s="14"/>
      <c r="I185" s="55"/>
      <c r="R185" s="2"/>
    </row>
    <row r="186" spans="2:18" ht="15" x14ac:dyDescent="0.25">
      <c r="B186" s="14"/>
      <c r="C186" s="72"/>
      <c r="D186" s="61"/>
      <c r="E186" s="15"/>
      <c r="F186" s="15"/>
      <c r="G186" s="14"/>
      <c r="I186" s="55"/>
      <c r="R186" s="2"/>
    </row>
    <row r="187" spans="2:18" ht="15" x14ac:dyDescent="0.25">
      <c r="B187" s="14"/>
      <c r="C187" s="72"/>
      <c r="D187" s="61"/>
      <c r="E187" s="15"/>
      <c r="F187" s="15"/>
      <c r="G187" s="14"/>
      <c r="I187" s="55"/>
      <c r="R187" s="2"/>
    </row>
    <row r="188" spans="2:18" ht="15" x14ac:dyDescent="0.25">
      <c r="B188" s="14"/>
      <c r="C188" s="72"/>
      <c r="D188" s="61"/>
      <c r="E188" s="15"/>
      <c r="F188" s="15"/>
      <c r="G188" s="14"/>
      <c r="I188" s="55"/>
      <c r="R188" s="2"/>
    </row>
    <row r="189" spans="2:18" ht="15" x14ac:dyDescent="0.25">
      <c r="B189" s="14"/>
      <c r="C189" s="72"/>
      <c r="D189" s="61"/>
      <c r="E189" s="15"/>
      <c r="F189" s="15"/>
      <c r="G189" s="14"/>
      <c r="I189" s="55"/>
      <c r="R189" s="2"/>
    </row>
    <row r="190" spans="2:18" ht="15" x14ac:dyDescent="0.25">
      <c r="B190" s="14"/>
      <c r="C190" s="72"/>
      <c r="D190" s="61"/>
      <c r="E190" s="15"/>
      <c r="F190" s="15"/>
      <c r="G190" s="14"/>
      <c r="I190" s="55"/>
      <c r="R190" s="2"/>
    </row>
    <row r="191" spans="2:18" ht="15" x14ac:dyDescent="0.25">
      <c r="B191" s="14"/>
      <c r="C191" s="72"/>
      <c r="D191" s="61"/>
      <c r="E191" s="15"/>
      <c r="F191" s="15"/>
      <c r="G191" s="14"/>
      <c r="I191" s="55"/>
      <c r="R191" s="2"/>
    </row>
    <row r="192" spans="2:18" ht="15" x14ac:dyDescent="0.25">
      <c r="B192" s="14"/>
      <c r="C192" s="72"/>
      <c r="D192" s="61"/>
      <c r="E192" s="15"/>
      <c r="F192" s="15"/>
      <c r="G192" s="14"/>
      <c r="I192" s="55"/>
      <c r="R192" s="2"/>
    </row>
    <row r="193" spans="2:18" ht="15" x14ac:dyDescent="0.25">
      <c r="B193" s="14"/>
      <c r="C193" s="72"/>
      <c r="D193" s="61"/>
      <c r="E193" s="15"/>
      <c r="F193" s="15"/>
      <c r="G193" s="14"/>
      <c r="I193" s="55"/>
      <c r="R193" s="2"/>
    </row>
    <row r="194" spans="2:18" ht="15" x14ac:dyDescent="0.25">
      <c r="B194" s="14"/>
      <c r="C194" s="72"/>
      <c r="D194" s="61"/>
      <c r="E194" s="15"/>
      <c r="F194" s="15"/>
      <c r="G194" s="14"/>
      <c r="I194" s="55"/>
      <c r="R194" s="2"/>
    </row>
    <row r="195" spans="2:18" ht="15" x14ac:dyDescent="0.25">
      <c r="B195" s="14"/>
      <c r="C195" s="72"/>
      <c r="D195" s="61"/>
      <c r="E195" s="15"/>
      <c r="F195" s="15"/>
      <c r="G195" s="14"/>
      <c r="I195" s="55"/>
      <c r="R195" s="2"/>
    </row>
    <row r="196" spans="2:18" ht="15" x14ac:dyDescent="0.25">
      <c r="B196" s="14"/>
      <c r="C196" s="72"/>
      <c r="D196" s="61"/>
      <c r="E196" s="15"/>
      <c r="F196" s="15"/>
      <c r="G196" s="14"/>
      <c r="I196" s="55"/>
      <c r="R196" s="2"/>
    </row>
    <row r="197" spans="2:18" ht="15" x14ac:dyDescent="0.25">
      <c r="B197" s="14"/>
      <c r="C197" s="72"/>
      <c r="D197" s="61"/>
      <c r="E197" s="15"/>
      <c r="F197" s="15"/>
      <c r="G197" s="14"/>
      <c r="I197" s="55"/>
      <c r="R197" s="2"/>
    </row>
    <row r="198" spans="2:18" ht="15" x14ac:dyDescent="0.25">
      <c r="B198" s="14"/>
      <c r="C198" s="72"/>
      <c r="D198" s="61"/>
      <c r="E198" s="15"/>
      <c r="F198" s="15"/>
      <c r="G198" s="14"/>
      <c r="I198" s="55"/>
      <c r="R198" s="2"/>
    </row>
    <row r="199" spans="2:18" ht="15" x14ac:dyDescent="0.25">
      <c r="B199" s="14"/>
      <c r="C199" s="72"/>
      <c r="D199" s="61"/>
      <c r="E199" s="15"/>
      <c r="F199" s="15"/>
      <c r="G199" s="14"/>
      <c r="I199" s="55"/>
      <c r="R199" s="2"/>
    </row>
    <row r="200" spans="2:18" ht="15" x14ac:dyDescent="0.25">
      <c r="B200" s="14"/>
      <c r="C200" s="72"/>
      <c r="D200" s="61"/>
      <c r="E200" s="15"/>
      <c r="F200" s="15"/>
      <c r="G200" s="14"/>
      <c r="I200" s="55"/>
      <c r="R200" s="2"/>
    </row>
    <row r="201" spans="2:18" ht="15" x14ac:dyDescent="0.25">
      <c r="B201" s="14"/>
      <c r="C201" s="72"/>
      <c r="D201" s="61"/>
      <c r="E201" s="15"/>
      <c r="F201" s="15"/>
      <c r="G201" s="14"/>
      <c r="I201" s="55"/>
      <c r="R201" s="2"/>
    </row>
    <row r="202" spans="2:18" ht="15" x14ac:dyDescent="0.25">
      <c r="B202" s="14"/>
      <c r="C202" s="72"/>
      <c r="D202" s="61"/>
      <c r="E202" s="15"/>
      <c r="F202" s="15"/>
      <c r="G202" s="14"/>
      <c r="I202" s="55"/>
      <c r="R202" s="2"/>
    </row>
    <row r="203" spans="2:18" ht="15" x14ac:dyDescent="0.25">
      <c r="B203" s="14"/>
      <c r="C203" s="72"/>
      <c r="D203" s="61"/>
      <c r="E203" s="15"/>
      <c r="F203" s="15"/>
      <c r="G203" s="14"/>
      <c r="I203" s="55"/>
      <c r="R203" s="2"/>
    </row>
    <row r="204" spans="2:18" ht="15" x14ac:dyDescent="0.25">
      <c r="B204" s="14"/>
      <c r="C204" s="72"/>
      <c r="D204" s="61"/>
      <c r="E204" s="15"/>
      <c r="F204" s="15"/>
      <c r="G204" s="14"/>
      <c r="I204" s="55"/>
      <c r="R204" s="2"/>
    </row>
    <row r="205" spans="2:18" ht="15" x14ac:dyDescent="0.25">
      <c r="B205" s="14"/>
      <c r="C205" s="72"/>
      <c r="D205" s="61"/>
      <c r="E205" s="15"/>
      <c r="F205" s="15"/>
      <c r="G205" s="14"/>
      <c r="I205" s="55"/>
      <c r="R205" s="2"/>
    </row>
    <row r="206" spans="2:18" ht="15" x14ac:dyDescent="0.25">
      <c r="B206" s="14"/>
      <c r="C206" s="72"/>
      <c r="D206" s="61"/>
      <c r="E206" s="15"/>
      <c r="F206" s="15"/>
      <c r="G206" s="14"/>
      <c r="I206" s="55"/>
      <c r="R206" s="2"/>
    </row>
    <row r="207" spans="2:18" ht="15" x14ac:dyDescent="0.25">
      <c r="B207" s="14"/>
      <c r="C207" s="72"/>
      <c r="D207" s="61"/>
      <c r="E207" s="15"/>
      <c r="F207" s="15"/>
      <c r="G207" s="14"/>
      <c r="I207" s="55"/>
      <c r="R207" s="2"/>
    </row>
    <row r="208" spans="2:18" ht="15" x14ac:dyDescent="0.25">
      <c r="B208" s="14"/>
      <c r="C208" s="72"/>
      <c r="D208" s="61"/>
      <c r="E208" s="15"/>
      <c r="F208" s="15"/>
      <c r="G208" s="14"/>
      <c r="I208" s="55"/>
      <c r="R208" s="2"/>
    </row>
    <row r="209" spans="2:18" ht="15" x14ac:dyDescent="0.25">
      <c r="B209" s="14"/>
      <c r="C209" s="72"/>
      <c r="D209" s="61"/>
      <c r="E209" s="15"/>
      <c r="F209" s="15"/>
      <c r="G209" s="14"/>
      <c r="I209" s="55"/>
      <c r="R209" s="2"/>
    </row>
    <row r="210" spans="2:18" ht="15" x14ac:dyDescent="0.25">
      <c r="B210" s="14"/>
      <c r="C210" s="72"/>
      <c r="D210" s="61"/>
      <c r="E210" s="15"/>
      <c r="F210" s="15"/>
      <c r="G210" s="14"/>
      <c r="I210" s="55"/>
      <c r="R210" s="2"/>
    </row>
    <row r="211" spans="2:18" ht="15" x14ac:dyDescent="0.25">
      <c r="B211" s="14"/>
      <c r="C211" s="72"/>
      <c r="D211" s="61"/>
      <c r="E211" s="15"/>
      <c r="F211" s="15"/>
      <c r="G211" s="14"/>
      <c r="I211" s="55"/>
      <c r="R211" s="2"/>
    </row>
    <row r="212" spans="2:18" ht="15" x14ac:dyDescent="0.25">
      <c r="B212" s="14"/>
      <c r="C212" s="72"/>
      <c r="D212" s="61"/>
      <c r="E212" s="15"/>
      <c r="F212" s="15"/>
      <c r="G212" s="14"/>
      <c r="I212" s="55"/>
      <c r="R212" s="2"/>
    </row>
    <row r="213" spans="2:18" ht="15" x14ac:dyDescent="0.25">
      <c r="B213" s="14"/>
      <c r="C213" s="72"/>
      <c r="D213" s="61"/>
      <c r="E213" s="15"/>
      <c r="F213" s="15"/>
      <c r="G213" s="14"/>
      <c r="I213" s="55"/>
      <c r="R213" s="2"/>
    </row>
    <row r="214" spans="2:18" ht="15" x14ac:dyDescent="0.25">
      <c r="B214" s="14"/>
      <c r="C214" s="72"/>
      <c r="D214" s="61"/>
      <c r="E214" s="15"/>
      <c r="F214" s="15"/>
      <c r="G214" s="14"/>
      <c r="I214" s="55"/>
      <c r="R214" s="2"/>
    </row>
    <row r="215" spans="2:18" ht="15" x14ac:dyDescent="0.25">
      <c r="B215" s="14"/>
      <c r="C215" s="72"/>
      <c r="D215" s="61"/>
      <c r="E215" s="15"/>
      <c r="F215" s="15"/>
      <c r="G215" s="14"/>
      <c r="I215" s="55"/>
      <c r="R215" s="2"/>
    </row>
    <row r="216" spans="2:18" ht="15" x14ac:dyDescent="0.25">
      <c r="B216" s="14"/>
      <c r="C216" s="72"/>
      <c r="D216" s="61"/>
      <c r="E216" s="15"/>
      <c r="F216" s="15"/>
      <c r="G216" s="14"/>
      <c r="I216" s="55"/>
      <c r="R216" s="2"/>
    </row>
    <row r="217" spans="2:18" ht="15" x14ac:dyDescent="0.25">
      <c r="B217" s="14"/>
      <c r="C217" s="72"/>
      <c r="D217" s="61"/>
      <c r="E217" s="15"/>
      <c r="F217" s="15"/>
      <c r="G217" s="14"/>
      <c r="I217" s="55"/>
      <c r="R217" s="2"/>
    </row>
    <row r="218" spans="2:18" ht="15" x14ac:dyDescent="0.25">
      <c r="B218" s="14"/>
      <c r="C218" s="72"/>
      <c r="D218" s="61"/>
      <c r="E218" s="15"/>
      <c r="F218" s="15"/>
      <c r="G218" s="14"/>
      <c r="I218" s="55"/>
      <c r="R218" s="2"/>
    </row>
    <row r="219" spans="2:18" ht="15" x14ac:dyDescent="0.25">
      <c r="B219" s="14"/>
      <c r="C219" s="72"/>
      <c r="D219" s="61"/>
      <c r="E219" s="15"/>
      <c r="F219" s="15"/>
      <c r="G219" s="14"/>
      <c r="I219" s="55"/>
      <c r="R219" s="2"/>
    </row>
    <row r="220" spans="2:18" ht="15" x14ac:dyDescent="0.25">
      <c r="B220" s="14"/>
      <c r="C220" s="72"/>
      <c r="D220" s="61"/>
      <c r="E220" s="15"/>
      <c r="F220" s="15"/>
      <c r="G220" s="14"/>
      <c r="I220" s="55"/>
      <c r="R220" s="2"/>
    </row>
    <row r="221" spans="2:18" ht="15" x14ac:dyDescent="0.25">
      <c r="B221" s="14"/>
      <c r="D221" s="61"/>
      <c r="E221" s="15"/>
      <c r="F221" s="15"/>
      <c r="G221" s="14"/>
      <c r="I221" s="55"/>
      <c r="J221" s="14"/>
      <c r="K221" s="14"/>
      <c r="N221" s="14"/>
      <c r="O221" s="14"/>
    </row>
    <row r="222" spans="2:18" ht="15" x14ac:dyDescent="0.25">
      <c r="B222" s="14"/>
      <c r="D222" s="61"/>
      <c r="E222" s="15"/>
      <c r="F222" s="15"/>
      <c r="G222" s="14"/>
      <c r="I222" s="55"/>
      <c r="J222" s="14"/>
      <c r="K222" s="14"/>
      <c r="N222" s="14"/>
      <c r="O222" s="14"/>
    </row>
    <row r="223" spans="2:18" ht="15" x14ac:dyDescent="0.25">
      <c r="B223" s="14"/>
      <c r="D223" s="61"/>
      <c r="E223" s="15"/>
      <c r="F223" s="15"/>
      <c r="G223" s="14"/>
      <c r="I223" s="55"/>
      <c r="J223" s="14"/>
      <c r="K223" s="14"/>
      <c r="N223" s="14"/>
      <c r="O223" s="14"/>
    </row>
    <row r="224" spans="2:18" ht="15" x14ac:dyDescent="0.25">
      <c r="B224" s="14"/>
      <c r="D224" s="61"/>
      <c r="E224" s="15"/>
      <c r="F224" s="15"/>
      <c r="G224" s="14"/>
      <c r="I224" s="55"/>
      <c r="J224" s="14"/>
      <c r="K224" s="14"/>
      <c r="N224" s="14"/>
      <c r="O224" s="14"/>
    </row>
    <row r="225" spans="2:15" ht="15" x14ac:dyDescent="0.25">
      <c r="B225" s="14"/>
      <c r="D225" s="61"/>
      <c r="E225" s="15"/>
      <c r="F225" s="15"/>
      <c r="G225" s="14"/>
      <c r="I225" s="55"/>
      <c r="J225" s="14"/>
      <c r="K225" s="14"/>
      <c r="N225" s="14"/>
      <c r="O225" s="14"/>
    </row>
    <row r="226" spans="2:15" ht="15" x14ac:dyDescent="0.25">
      <c r="B226" s="14"/>
      <c r="D226" s="61"/>
      <c r="E226" s="15"/>
      <c r="F226" s="15"/>
      <c r="G226" s="14"/>
      <c r="I226" s="55"/>
      <c r="J226" s="14"/>
      <c r="K226" s="14"/>
      <c r="N226" s="14"/>
      <c r="O226" s="14"/>
    </row>
    <row r="227" spans="2:15" ht="15" x14ac:dyDescent="0.25">
      <c r="B227" s="14"/>
      <c r="D227" s="61"/>
      <c r="E227" s="15"/>
      <c r="F227" s="15"/>
      <c r="G227" s="14"/>
      <c r="I227" s="55"/>
      <c r="J227" s="14"/>
      <c r="K227" s="14"/>
      <c r="N227" s="14"/>
      <c r="O227" s="14"/>
    </row>
    <row r="228" spans="2:15" ht="15" x14ac:dyDescent="0.25">
      <c r="B228" s="14"/>
      <c r="D228" s="61"/>
      <c r="E228" s="15"/>
      <c r="F228" s="15"/>
      <c r="G228" s="14"/>
      <c r="I228" s="55"/>
      <c r="J228" s="14"/>
      <c r="K228" s="14"/>
      <c r="N228" s="14"/>
      <c r="O228" s="14"/>
    </row>
    <row r="229" spans="2:15" ht="15" x14ac:dyDescent="0.25">
      <c r="B229" s="14"/>
      <c r="D229" s="61"/>
      <c r="E229" s="15"/>
      <c r="F229" s="15"/>
      <c r="G229" s="14"/>
      <c r="I229" s="55"/>
      <c r="J229" s="14"/>
      <c r="K229" s="14"/>
      <c r="N229" s="14"/>
      <c r="O229" s="14"/>
    </row>
    <row r="230" spans="2:15" ht="15" x14ac:dyDescent="0.25">
      <c r="B230" s="14"/>
      <c r="D230" s="61"/>
      <c r="E230" s="15"/>
      <c r="F230" s="15"/>
      <c r="G230" s="14"/>
      <c r="I230" s="55"/>
      <c r="J230" s="14"/>
      <c r="K230" s="14"/>
      <c r="N230" s="14"/>
      <c r="O230" s="14"/>
    </row>
    <row r="231" spans="2:15" ht="15" x14ac:dyDescent="0.25">
      <c r="B231" s="14"/>
      <c r="D231" s="61"/>
      <c r="E231" s="15"/>
      <c r="F231" s="15"/>
      <c r="G231" s="14"/>
      <c r="I231" s="55"/>
      <c r="J231" s="14"/>
      <c r="K231" s="14"/>
      <c r="N231" s="14"/>
      <c r="O231" s="14"/>
    </row>
    <row r="232" spans="2:15" ht="15" x14ac:dyDescent="0.25">
      <c r="B232" s="14"/>
      <c r="D232" s="61"/>
      <c r="E232" s="15"/>
      <c r="F232" s="15"/>
      <c r="G232" s="14"/>
      <c r="I232" s="55"/>
      <c r="J232" s="14"/>
      <c r="K232" s="14"/>
      <c r="N232" s="14"/>
      <c r="O232" s="14"/>
    </row>
    <row r="233" spans="2:15" ht="15" x14ac:dyDescent="0.25">
      <c r="B233" s="14"/>
      <c r="D233" s="61"/>
      <c r="E233" s="15"/>
      <c r="F233" s="15"/>
      <c r="G233" s="14"/>
      <c r="I233" s="55"/>
      <c r="J233" s="14"/>
      <c r="K233" s="14"/>
      <c r="N233" s="14"/>
      <c r="O233" s="14"/>
    </row>
    <row r="234" spans="2:15" ht="15" x14ac:dyDescent="0.25">
      <c r="B234" s="14"/>
      <c r="D234" s="61"/>
      <c r="E234" s="15"/>
      <c r="F234" s="15"/>
      <c r="G234" s="14"/>
      <c r="I234" s="55"/>
      <c r="J234" s="14"/>
      <c r="K234" s="14"/>
      <c r="N234" s="14"/>
      <c r="O234" s="14"/>
    </row>
    <row r="235" spans="2:15" ht="15" x14ac:dyDescent="0.25">
      <c r="B235" s="14"/>
      <c r="D235" s="61"/>
      <c r="E235" s="15"/>
      <c r="F235" s="15"/>
      <c r="G235" s="14"/>
      <c r="I235" s="55"/>
      <c r="J235" s="14"/>
      <c r="K235" s="14"/>
      <c r="N235" s="14"/>
      <c r="O235" s="14"/>
    </row>
    <row r="236" spans="2:15" ht="15" x14ac:dyDescent="0.25">
      <c r="B236" s="14"/>
      <c r="D236" s="61"/>
      <c r="E236" s="15"/>
      <c r="F236" s="15"/>
      <c r="G236" s="14"/>
      <c r="I236" s="55"/>
      <c r="J236" s="14"/>
      <c r="K236" s="14"/>
      <c r="N236" s="14"/>
      <c r="O236" s="14"/>
    </row>
    <row r="237" spans="2:15" ht="15" x14ac:dyDescent="0.25">
      <c r="B237" s="14"/>
      <c r="D237" s="61"/>
      <c r="E237" s="15"/>
      <c r="F237" s="15"/>
      <c r="G237" s="14"/>
      <c r="I237" s="55"/>
      <c r="J237" s="14"/>
      <c r="K237" s="14"/>
      <c r="N237" s="14"/>
      <c r="O237" s="14"/>
    </row>
    <row r="238" spans="2:15" ht="15" x14ac:dyDescent="0.25">
      <c r="B238" s="14"/>
      <c r="D238" s="61"/>
      <c r="E238" s="15"/>
      <c r="F238" s="15"/>
      <c r="G238" s="14"/>
      <c r="I238" s="55"/>
      <c r="J238" s="14"/>
      <c r="K238" s="14"/>
      <c r="N238" s="14"/>
      <c r="O238" s="14"/>
    </row>
    <row r="239" spans="2:15" ht="15" x14ac:dyDescent="0.25">
      <c r="B239" s="14"/>
      <c r="D239" s="61"/>
      <c r="E239" s="15"/>
      <c r="F239" s="15"/>
      <c r="G239" s="14"/>
      <c r="I239" s="55"/>
      <c r="J239" s="14"/>
      <c r="K239" s="14"/>
      <c r="N239" s="14"/>
      <c r="O239" s="14"/>
    </row>
    <row r="240" spans="2:15" ht="15" x14ac:dyDescent="0.25">
      <c r="B240" s="14"/>
      <c r="D240" s="61"/>
      <c r="E240" s="15"/>
      <c r="F240" s="15"/>
      <c r="G240" s="14"/>
      <c r="I240" s="55"/>
      <c r="J240" s="14"/>
      <c r="K240" s="14"/>
      <c r="N240" s="14"/>
      <c r="O240" s="14"/>
    </row>
    <row r="241" spans="2:15" ht="15" x14ac:dyDescent="0.25">
      <c r="B241" s="14"/>
      <c r="D241" s="61"/>
      <c r="E241" s="15"/>
      <c r="F241" s="15"/>
      <c r="G241" s="14"/>
      <c r="I241" s="55"/>
      <c r="J241" s="14"/>
      <c r="K241" s="14"/>
      <c r="N241" s="14"/>
      <c r="O241" s="14"/>
    </row>
    <row r="242" spans="2:15" ht="15" x14ac:dyDescent="0.25">
      <c r="B242" s="14"/>
      <c r="D242" s="61"/>
      <c r="E242" s="15"/>
      <c r="F242" s="15"/>
      <c r="G242" s="14"/>
      <c r="I242" s="55"/>
      <c r="J242" s="14"/>
      <c r="K242" s="14"/>
      <c r="N242" s="14"/>
      <c r="O242" s="14"/>
    </row>
    <row r="243" spans="2:15" ht="15" x14ac:dyDescent="0.25">
      <c r="B243" s="14"/>
      <c r="D243" s="61"/>
      <c r="E243" s="15"/>
      <c r="F243" s="15"/>
      <c r="G243" s="14"/>
      <c r="I243" s="55"/>
      <c r="J243" s="14"/>
      <c r="K243" s="14"/>
      <c r="N243" s="14"/>
      <c r="O243" s="14"/>
    </row>
    <row r="244" spans="2:15" ht="15" x14ac:dyDescent="0.25">
      <c r="B244" s="14"/>
      <c r="D244" s="61"/>
      <c r="E244" s="15"/>
      <c r="F244" s="15"/>
      <c r="G244" s="14"/>
      <c r="I244" s="55"/>
      <c r="J244" s="14"/>
      <c r="K244" s="14"/>
      <c r="N244" s="14"/>
      <c r="O244" s="14"/>
    </row>
    <row r="245" spans="2:15" ht="15" x14ac:dyDescent="0.25">
      <c r="B245" s="14"/>
      <c r="D245" s="61"/>
      <c r="E245" s="15"/>
      <c r="F245" s="15"/>
      <c r="G245" s="14"/>
      <c r="I245" s="55"/>
      <c r="J245" s="14"/>
      <c r="K245" s="14"/>
      <c r="N245" s="14"/>
      <c r="O245" s="14"/>
    </row>
    <row r="246" spans="2:15" ht="15" x14ac:dyDescent="0.25">
      <c r="B246" s="14"/>
      <c r="D246" s="61"/>
      <c r="E246" s="15"/>
      <c r="F246" s="15"/>
      <c r="G246" s="14"/>
      <c r="I246" s="55"/>
      <c r="J246" s="14"/>
      <c r="K246" s="14"/>
      <c r="N246" s="14"/>
      <c r="O246" s="14"/>
    </row>
    <row r="247" spans="2:15" ht="15" x14ac:dyDescent="0.25">
      <c r="B247" s="14"/>
      <c r="D247" s="61"/>
      <c r="E247" s="15"/>
      <c r="F247" s="15"/>
      <c r="G247" s="14"/>
      <c r="I247" s="55"/>
      <c r="J247" s="14"/>
      <c r="K247" s="14"/>
      <c r="N247" s="14"/>
      <c r="O247" s="14"/>
    </row>
    <row r="248" spans="2:15" ht="15" x14ac:dyDescent="0.25">
      <c r="B248" s="14"/>
      <c r="D248" s="61"/>
      <c r="E248" s="15"/>
      <c r="F248" s="15"/>
      <c r="G248" s="14"/>
      <c r="I248" s="55"/>
      <c r="J248" s="14"/>
      <c r="K248" s="14"/>
      <c r="N248" s="14"/>
      <c r="O248" s="14"/>
    </row>
    <row r="249" spans="2:15" ht="15" x14ac:dyDescent="0.25">
      <c r="B249" s="14"/>
      <c r="D249" s="61"/>
      <c r="E249" s="15"/>
      <c r="F249" s="15"/>
      <c r="G249" s="14"/>
      <c r="I249" s="55"/>
      <c r="J249" s="14"/>
      <c r="K249" s="14"/>
      <c r="N249" s="14"/>
      <c r="O249" s="14"/>
    </row>
    <row r="250" spans="2:15" ht="15" x14ac:dyDescent="0.25">
      <c r="B250" s="14"/>
      <c r="D250" s="61"/>
      <c r="E250" s="15"/>
      <c r="F250" s="15"/>
      <c r="G250" s="14"/>
      <c r="I250" s="55"/>
      <c r="J250" s="14"/>
      <c r="K250" s="14"/>
      <c r="N250" s="14"/>
      <c r="O250" s="14"/>
    </row>
    <row r="251" spans="2:15" ht="15" x14ac:dyDescent="0.25">
      <c r="B251" s="14"/>
      <c r="D251" s="61"/>
      <c r="E251" s="15"/>
      <c r="F251" s="15"/>
      <c r="G251" s="14"/>
      <c r="I251" s="55"/>
      <c r="J251" s="14"/>
      <c r="K251" s="14"/>
      <c r="N251" s="14"/>
      <c r="O251" s="14"/>
    </row>
    <row r="252" spans="2:15" ht="15" x14ac:dyDescent="0.25">
      <c r="B252" s="14"/>
      <c r="D252" s="61"/>
      <c r="E252" s="15"/>
      <c r="F252" s="15"/>
      <c r="G252" s="14"/>
      <c r="I252" s="55"/>
      <c r="J252" s="14"/>
      <c r="K252" s="14"/>
      <c r="N252" s="14"/>
      <c r="O252" s="14"/>
    </row>
    <row r="253" spans="2:15" ht="15" x14ac:dyDescent="0.25">
      <c r="B253" s="14"/>
      <c r="D253" s="61"/>
      <c r="E253" s="15"/>
      <c r="F253" s="15"/>
      <c r="G253" s="14"/>
      <c r="I253" s="55"/>
      <c r="J253" s="14"/>
      <c r="K253" s="14"/>
      <c r="N253" s="14"/>
      <c r="O253" s="14"/>
    </row>
    <row r="254" spans="2:15" ht="15" x14ac:dyDescent="0.25">
      <c r="B254" s="14"/>
      <c r="D254" s="61"/>
      <c r="E254" s="15"/>
      <c r="F254" s="15"/>
      <c r="G254" s="14"/>
      <c r="I254" s="55"/>
      <c r="J254" s="14"/>
      <c r="K254" s="14"/>
      <c r="N254" s="14"/>
      <c r="O254" s="14"/>
    </row>
    <row r="255" spans="2:15" ht="15" x14ac:dyDescent="0.25">
      <c r="B255" s="14"/>
      <c r="D255" s="61"/>
      <c r="E255" s="15"/>
      <c r="F255" s="15"/>
      <c r="G255" s="14"/>
      <c r="I255" s="55"/>
      <c r="J255" s="14"/>
      <c r="K255" s="14"/>
      <c r="N255" s="14"/>
      <c r="O255" s="14"/>
    </row>
    <row r="256" spans="2:15" ht="15" x14ac:dyDescent="0.25">
      <c r="B256" s="14"/>
      <c r="D256" s="61"/>
      <c r="E256" s="15"/>
      <c r="F256" s="15"/>
      <c r="G256" s="14"/>
      <c r="I256" s="55"/>
      <c r="J256" s="14"/>
      <c r="K256" s="14"/>
      <c r="N256" s="14"/>
      <c r="O256" s="14"/>
    </row>
    <row r="257" spans="2:15" ht="15" x14ac:dyDescent="0.25">
      <c r="B257" s="14"/>
      <c r="D257" s="61"/>
      <c r="E257" s="15"/>
      <c r="F257" s="15"/>
      <c r="G257" s="14"/>
      <c r="I257" s="55"/>
      <c r="J257" s="14"/>
      <c r="K257" s="14"/>
      <c r="N257" s="14"/>
      <c r="O257" s="14"/>
    </row>
    <row r="258" spans="2:15" ht="15" x14ac:dyDescent="0.25">
      <c r="B258" s="14"/>
      <c r="D258" s="61"/>
      <c r="E258" s="15"/>
      <c r="F258" s="15"/>
      <c r="G258" s="14"/>
      <c r="I258" s="55"/>
      <c r="J258" s="14"/>
      <c r="K258" s="14"/>
      <c r="N258" s="14"/>
      <c r="O258" s="14"/>
    </row>
    <row r="259" spans="2:15" ht="15" x14ac:dyDescent="0.25">
      <c r="B259" s="14"/>
      <c r="D259" s="61"/>
      <c r="E259" s="15"/>
      <c r="F259" s="15"/>
      <c r="G259" s="14"/>
      <c r="I259" s="55"/>
      <c r="J259" s="14"/>
      <c r="K259" s="14"/>
      <c r="N259" s="14"/>
      <c r="O259" s="14"/>
    </row>
    <row r="260" spans="2:15" ht="15" x14ac:dyDescent="0.25">
      <c r="B260" s="14"/>
      <c r="D260" s="61"/>
      <c r="E260" s="15"/>
      <c r="F260" s="15"/>
      <c r="G260" s="14"/>
      <c r="I260" s="55"/>
      <c r="J260" s="14"/>
      <c r="K260" s="14"/>
      <c r="N260" s="14"/>
      <c r="O260" s="14"/>
    </row>
    <row r="261" spans="2:15" ht="15" x14ac:dyDescent="0.25">
      <c r="B261" s="14"/>
      <c r="D261" s="61"/>
      <c r="E261" s="15"/>
      <c r="F261" s="15"/>
      <c r="G261" s="14"/>
      <c r="I261" s="55"/>
      <c r="J261" s="14"/>
      <c r="K261" s="14"/>
      <c r="N261" s="14"/>
      <c r="O261" s="14"/>
    </row>
    <row r="262" spans="2:15" ht="15" x14ac:dyDescent="0.25">
      <c r="B262" s="14"/>
      <c r="D262" s="61"/>
      <c r="E262" s="15"/>
      <c r="F262" s="15"/>
      <c r="G262" s="14"/>
      <c r="I262" s="55"/>
      <c r="J262" s="14"/>
      <c r="K262" s="14"/>
      <c r="N262" s="14"/>
      <c r="O262" s="14"/>
    </row>
    <row r="263" spans="2:15" ht="15" x14ac:dyDescent="0.25">
      <c r="B263" s="14"/>
      <c r="D263" s="61"/>
      <c r="E263" s="15"/>
      <c r="F263" s="15"/>
      <c r="G263" s="14"/>
      <c r="I263" s="55"/>
      <c r="J263" s="14"/>
      <c r="K263" s="14"/>
      <c r="N263" s="14"/>
      <c r="O263" s="14"/>
    </row>
    <row r="264" spans="2:15" ht="15" x14ac:dyDescent="0.25">
      <c r="B264" s="14"/>
      <c r="D264" s="61"/>
      <c r="E264" s="15"/>
      <c r="F264" s="15"/>
      <c r="G264" s="14"/>
      <c r="I264" s="55"/>
      <c r="J264" s="14"/>
      <c r="K264" s="14"/>
      <c r="N264" s="14"/>
      <c r="O264" s="14"/>
    </row>
    <row r="265" spans="2:15" ht="15" x14ac:dyDescent="0.25">
      <c r="B265" s="14"/>
      <c r="D265" s="61"/>
      <c r="E265" s="15"/>
      <c r="F265" s="15"/>
      <c r="G265" s="14"/>
      <c r="I265" s="55"/>
      <c r="J265" s="14"/>
      <c r="K265" s="14"/>
      <c r="N265" s="14"/>
      <c r="O265" s="14"/>
    </row>
    <row r="266" spans="2:15" ht="15" x14ac:dyDescent="0.25">
      <c r="B266" s="14"/>
      <c r="D266" s="61"/>
      <c r="E266" s="15"/>
      <c r="F266" s="15"/>
      <c r="G266" s="14"/>
      <c r="I266" s="55"/>
      <c r="J266" s="14"/>
      <c r="K266" s="14"/>
      <c r="N266" s="14"/>
      <c r="O266" s="14"/>
    </row>
    <row r="267" spans="2:15" ht="15" x14ac:dyDescent="0.25">
      <c r="B267" s="14"/>
      <c r="D267" s="61"/>
      <c r="E267" s="15"/>
      <c r="F267" s="15"/>
      <c r="G267" s="14"/>
      <c r="I267" s="55"/>
      <c r="J267" s="14"/>
      <c r="K267" s="14"/>
      <c r="N267" s="14"/>
      <c r="O267" s="14"/>
    </row>
    <row r="268" spans="2:15" ht="15" x14ac:dyDescent="0.25">
      <c r="B268" s="14"/>
      <c r="D268" s="61"/>
      <c r="E268" s="15"/>
      <c r="F268" s="15"/>
      <c r="G268" s="14"/>
      <c r="I268" s="55"/>
      <c r="J268" s="14"/>
      <c r="K268" s="14"/>
      <c r="N268" s="14"/>
      <c r="O268" s="14"/>
    </row>
    <row r="269" spans="2:15" ht="15" x14ac:dyDescent="0.25">
      <c r="B269" s="14"/>
      <c r="D269" s="61"/>
      <c r="E269" s="15"/>
      <c r="F269" s="15"/>
      <c r="G269" s="14"/>
      <c r="I269" s="55"/>
      <c r="J269" s="14"/>
      <c r="K269" s="14"/>
      <c r="N269" s="14"/>
      <c r="O269" s="14"/>
    </row>
    <row r="270" spans="2:15" ht="15" x14ac:dyDescent="0.25">
      <c r="B270" s="14"/>
      <c r="D270" s="61"/>
      <c r="E270" s="15"/>
      <c r="F270" s="15"/>
      <c r="G270" s="14"/>
      <c r="I270" s="55"/>
      <c r="J270" s="14"/>
      <c r="K270" s="14"/>
      <c r="N270" s="14"/>
      <c r="O270" s="14"/>
    </row>
    <row r="271" spans="2:15" ht="15" x14ac:dyDescent="0.25">
      <c r="B271" s="14"/>
      <c r="D271" s="61"/>
      <c r="E271" s="15"/>
      <c r="F271" s="15"/>
      <c r="G271" s="14"/>
      <c r="I271" s="55"/>
      <c r="J271" s="14"/>
      <c r="K271" s="14"/>
      <c r="N271" s="14"/>
      <c r="O271" s="14"/>
    </row>
    <row r="272" spans="2:15" ht="15" x14ac:dyDescent="0.25">
      <c r="B272" s="14"/>
      <c r="D272" s="61"/>
      <c r="E272" s="15"/>
      <c r="F272" s="15"/>
      <c r="G272" s="14"/>
      <c r="I272" s="55"/>
      <c r="J272" s="14"/>
      <c r="K272" s="14"/>
      <c r="N272" s="14"/>
      <c r="O272" s="14"/>
    </row>
    <row r="273" spans="2:15" ht="15" x14ac:dyDescent="0.25">
      <c r="B273" s="14"/>
      <c r="D273" s="61"/>
      <c r="E273" s="15"/>
      <c r="F273" s="15"/>
      <c r="G273" s="14"/>
      <c r="I273" s="55"/>
      <c r="J273" s="14"/>
      <c r="K273" s="14"/>
      <c r="N273" s="14"/>
      <c r="O273" s="14"/>
    </row>
    <row r="274" spans="2:15" ht="15" x14ac:dyDescent="0.25">
      <c r="B274" s="14"/>
      <c r="D274" s="61"/>
      <c r="E274" s="15"/>
      <c r="F274" s="15"/>
      <c r="G274" s="14"/>
      <c r="I274" s="55"/>
      <c r="J274" s="14"/>
      <c r="K274" s="14"/>
      <c r="N274" s="14"/>
      <c r="O274" s="14"/>
    </row>
    <row r="275" spans="2:15" ht="15" x14ac:dyDescent="0.25">
      <c r="B275" s="14"/>
      <c r="D275" s="61"/>
      <c r="E275" s="15"/>
      <c r="F275" s="15"/>
      <c r="G275" s="14"/>
      <c r="I275" s="55"/>
      <c r="J275" s="14"/>
      <c r="K275" s="14"/>
      <c r="N275" s="14"/>
      <c r="O275" s="14"/>
    </row>
    <row r="276" spans="2:15" ht="15" x14ac:dyDescent="0.25">
      <c r="B276" s="14"/>
      <c r="D276" s="61"/>
      <c r="E276" s="15"/>
      <c r="F276" s="15"/>
      <c r="G276" s="14"/>
      <c r="I276" s="55"/>
      <c r="J276" s="14"/>
      <c r="K276" s="14"/>
      <c r="N276" s="14"/>
      <c r="O276" s="14"/>
    </row>
    <row r="277" spans="2:15" ht="15" x14ac:dyDescent="0.25">
      <c r="B277" s="14"/>
      <c r="D277" s="61"/>
      <c r="E277" s="15"/>
      <c r="F277" s="15"/>
      <c r="G277" s="14"/>
      <c r="I277" s="55"/>
      <c r="J277" s="14"/>
      <c r="K277" s="14"/>
      <c r="N277" s="14"/>
      <c r="O277" s="14"/>
    </row>
    <row r="278" spans="2:15" ht="15" x14ac:dyDescent="0.25">
      <c r="B278" s="14"/>
      <c r="D278" s="61"/>
      <c r="E278" s="15"/>
      <c r="F278" s="15"/>
      <c r="G278" s="14"/>
      <c r="I278" s="55"/>
      <c r="J278" s="14"/>
      <c r="K278" s="14"/>
      <c r="N278" s="14"/>
      <c r="O278" s="14"/>
    </row>
    <row r="279" spans="2:15" ht="15" x14ac:dyDescent="0.25">
      <c r="B279" s="14"/>
      <c r="D279" s="61"/>
      <c r="E279" s="15"/>
      <c r="F279" s="15"/>
      <c r="G279" s="14"/>
      <c r="I279" s="55"/>
      <c r="J279" s="14"/>
      <c r="K279" s="14"/>
      <c r="N279" s="14"/>
      <c r="O279" s="14"/>
    </row>
    <row r="280" spans="2:15" ht="15" x14ac:dyDescent="0.25">
      <c r="B280" s="14"/>
      <c r="D280" s="61"/>
      <c r="E280" s="15"/>
      <c r="F280" s="15"/>
      <c r="G280" s="14"/>
      <c r="I280" s="55"/>
      <c r="J280" s="14"/>
      <c r="K280" s="14"/>
      <c r="N280" s="14"/>
      <c r="O280" s="14"/>
    </row>
    <row r="281" spans="2:15" ht="15" x14ac:dyDescent="0.25">
      <c r="B281" s="14"/>
      <c r="D281" s="61"/>
      <c r="E281" s="15"/>
      <c r="F281" s="15"/>
      <c r="G281" s="14"/>
      <c r="I281" s="55"/>
      <c r="J281" s="14"/>
      <c r="K281" s="14"/>
      <c r="N281" s="14"/>
      <c r="O281" s="14"/>
    </row>
    <row r="282" spans="2:15" ht="15" x14ac:dyDescent="0.25">
      <c r="B282" s="14"/>
      <c r="D282" s="61"/>
      <c r="E282" s="15"/>
      <c r="F282" s="15"/>
      <c r="G282" s="14"/>
      <c r="I282" s="55"/>
      <c r="J282" s="14"/>
      <c r="K282" s="14"/>
      <c r="N282" s="14"/>
      <c r="O282" s="14"/>
    </row>
    <row r="283" spans="2:15" ht="15" x14ac:dyDescent="0.25">
      <c r="B283" s="14"/>
      <c r="D283" s="61"/>
      <c r="E283" s="15"/>
      <c r="F283" s="15"/>
      <c r="G283" s="14"/>
      <c r="I283" s="55"/>
      <c r="J283" s="14"/>
      <c r="K283" s="14"/>
      <c r="N283" s="14"/>
      <c r="O283" s="14"/>
    </row>
    <row r="284" spans="2:15" ht="15" x14ac:dyDescent="0.25">
      <c r="B284" s="14"/>
      <c r="D284" s="61"/>
      <c r="E284" s="15"/>
      <c r="F284" s="15"/>
      <c r="G284" s="14"/>
      <c r="I284" s="55"/>
      <c r="J284" s="14"/>
      <c r="K284" s="14"/>
      <c r="N284" s="14"/>
      <c r="O284" s="14"/>
    </row>
    <row r="285" spans="2:15" ht="15" x14ac:dyDescent="0.25">
      <c r="B285" s="14"/>
      <c r="D285" s="61"/>
      <c r="E285" s="15"/>
      <c r="F285" s="15"/>
      <c r="G285" s="14"/>
      <c r="I285" s="55"/>
      <c r="J285" s="14"/>
      <c r="K285" s="14"/>
      <c r="N285" s="14"/>
      <c r="O285" s="14"/>
    </row>
    <row r="286" spans="2:15" ht="15" x14ac:dyDescent="0.25">
      <c r="B286" s="14"/>
      <c r="D286" s="61"/>
      <c r="E286" s="15"/>
      <c r="F286" s="15"/>
      <c r="G286" s="14"/>
      <c r="I286" s="55"/>
      <c r="J286" s="14"/>
      <c r="K286" s="14"/>
      <c r="N286" s="14"/>
      <c r="O286" s="14"/>
    </row>
    <row r="287" spans="2:15" ht="15" x14ac:dyDescent="0.25">
      <c r="B287" s="14"/>
      <c r="D287" s="61"/>
      <c r="E287" s="15"/>
      <c r="F287" s="15"/>
      <c r="G287" s="14"/>
      <c r="I287" s="55"/>
      <c r="J287" s="14"/>
      <c r="K287" s="14"/>
      <c r="N287" s="14"/>
      <c r="O287" s="14"/>
    </row>
    <row r="288" spans="2:15" ht="15" x14ac:dyDescent="0.25">
      <c r="B288" s="14"/>
      <c r="D288" s="61"/>
      <c r="E288" s="15"/>
      <c r="F288" s="15"/>
      <c r="G288" s="14"/>
      <c r="I288" s="55"/>
      <c r="J288" s="14"/>
      <c r="K288" s="14"/>
      <c r="N288" s="14"/>
      <c r="O288" s="14"/>
    </row>
    <row r="289" spans="2:15" ht="15" x14ac:dyDescent="0.25">
      <c r="B289" s="14"/>
      <c r="D289" s="61"/>
      <c r="E289" s="15"/>
      <c r="F289" s="15"/>
      <c r="G289" s="14"/>
      <c r="I289" s="55"/>
      <c r="J289" s="14"/>
      <c r="K289" s="14"/>
      <c r="N289" s="14"/>
      <c r="O289" s="14"/>
    </row>
    <row r="290" spans="2:15" ht="15" x14ac:dyDescent="0.25">
      <c r="B290" s="14"/>
      <c r="D290" s="61"/>
      <c r="E290" s="15"/>
      <c r="F290" s="15"/>
      <c r="G290" s="14"/>
      <c r="I290" s="55"/>
      <c r="J290" s="14"/>
      <c r="K290" s="14"/>
      <c r="N290" s="14"/>
      <c r="O290" s="14"/>
    </row>
    <row r="291" spans="2:15" ht="15" x14ac:dyDescent="0.25">
      <c r="B291" s="14"/>
      <c r="D291" s="61"/>
      <c r="E291" s="15"/>
      <c r="F291" s="15"/>
      <c r="G291" s="14"/>
      <c r="I291" s="55"/>
      <c r="J291" s="14"/>
      <c r="K291" s="14"/>
      <c r="N291" s="14"/>
      <c r="O291" s="14"/>
    </row>
    <row r="292" spans="2:15" ht="15" x14ac:dyDescent="0.25">
      <c r="B292" s="14"/>
      <c r="D292" s="61"/>
      <c r="E292" s="15"/>
      <c r="F292" s="15"/>
      <c r="G292" s="14"/>
      <c r="I292" s="55"/>
      <c r="J292" s="14"/>
      <c r="K292" s="14"/>
      <c r="N292" s="14"/>
      <c r="O292" s="14"/>
    </row>
    <row r="293" spans="2:15" ht="15" x14ac:dyDescent="0.25">
      <c r="B293" s="14"/>
      <c r="D293" s="61"/>
      <c r="E293" s="15"/>
      <c r="F293" s="15"/>
      <c r="G293" s="14"/>
      <c r="I293" s="55"/>
      <c r="J293" s="14"/>
      <c r="K293" s="14"/>
      <c r="N293" s="14"/>
      <c r="O293" s="14"/>
    </row>
    <row r="294" spans="2:15" ht="15" x14ac:dyDescent="0.25">
      <c r="B294" s="14"/>
      <c r="D294" s="61"/>
      <c r="E294" s="15"/>
      <c r="F294" s="15"/>
      <c r="G294" s="14"/>
      <c r="I294" s="55"/>
      <c r="J294" s="14"/>
      <c r="K294" s="14"/>
      <c r="N294" s="14"/>
      <c r="O294" s="14"/>
    </row>
    <row r="295" spans="2:15" ht="15" x14ac:dyDescent="0.25">
      <c r="B295" s="14"/>
      <c r="D295" s="61"/>
      <c r="E295" s="15"/>
      <c r="F295" s="15"/>
      <c r="G295" s="14"/>
      <c r="I295" s="55"/>
      <c r="J295" s="14"/>
      <c r="K295" s="14"/>
      <c r="N295" s="14"/>
      <c r="O295" s="14"/>
    </row>
    <row r="296" spans="2:15" ht="15" x14ac:dyDescent="0.25">
      <c r="B296" s="14"/>
      <c r="D296" s="61"/>
      <c r="E296" s="15"/>
      <c r="F296" s="15"/>
      <c r="G296" s="14"/>
      <c r="I296" s="55"/>
      <c r="J296" s="14"/>
      <c r="K296" s="14"/>
      <c r="N296" s="14"/>
      <c r="O296" s="14"/>
    </row>
    <row r="297" spans="2:15" ht="15" x14ac:dyDescent="0.25">
      <c r="B297" s="14"/>
      <c r="D297" s="61"/>
      <c r="E297" s="15"/>
      <c r="F297" s="15"/>
      <c r="G297" s="14"/>
      <c r="I297" s="55"/>
      <c r="J297" s="14"/>
      <c r="K297" s="14"/>
      <c r="N297" s="14"/>
      <c r="O297" s="14"/>
    </row>
    <row r="298" spans="2:15" ht="15" x14ac:dyDescent="0.25">
      <c r="B298" s="14"/>
      <c r="D298" s="61"/>
      <c r="E298" s="15"/>
      <c r="F298" s="15"/>
      <c r="G298" s="14"/>
      <c r="I298" s="55"/>
      <c r="J298" s="14"/>
      <c r="K298" s="14"/>
      <c r="N298" s="14"/>
      <c r="O298" s="14"/>
    </row>
    <row r="299" spans="2:15" ht="15" x14ac:dyDescent="0.25">
      <c r="B299" s="14"/>
      <c r="D299" s="61"/>
      <c r="E299" s="15"/>
      <c r="F299" s="15"/>
      <c r="G299" s="14"/>
      <c r="I299" s="55"/>
      <c r="J299" s="14"/>
      <c r="K299" s="14"/>
      <c r="N299" s="14"/>
      <c r="O299" s="14"/>
    </row>
    <row r="300" spans="2:15" ht="15" x14ac:dyDescent="0.25">
      <c r="B300" s="14"/>
      <c r="D300" s="61"/>
      <c r="E300" s="15"/>
      <c r="F300" s="15"/>
      <c r="G300" s="14"/>
      <c r="I300" s="55"/>
      <c r="J300" s="14"/>
      <c r="K300" s="14"/>
      <c r="N300" s="14"/>
      <c r="O300" s="14"/>
    </row>
    <row r="301" spans="2:15" ht="15" x14ac:dyDescent="0.25">
      <c r="B301" s="14"/>
      <c r="D301" s="61"/>
      <c r="E301" s="15"/>
      <c r="F301" s="15"/>
      <c r="G301" s="14"/>
      <c r="I301" s="55"/>
      <c r="J301" s="14"/>
      <c r="K301" s="14"/>
      <c r="N301" s="14"/>
      <c r="O301" s="14"/>
    </row>
    <row r="302" spans="2:15" ht="15" x14ac:dyDescent="0.25">
      <c r="B302" s="14"/>
      <c r="D302" s="61"/>
      <c r="E302" s="15"/>
      <c r="F302" s="15"/>
      <c r="G302" s="14"/>
      <c r="I302" s="55"/>
      <c r="J302" s="14"/>
      <c r="K302" s="14"/>
      <c r="N302" s="14"/>
      <c r="O302" s="14"/>
    </row>
    <row r="303" spans="2:15" ht="15" x14ac:dyDescent="0.25">
      <c r="B303" s="14"/>
      <c r="D303" s="61"/>
      <c r="E303" s="15"/>
      <c r="F303" s="15"/>
      <c r="G303" s="14"/>
      <c r="I303" s="55"/>
      <c r="J303" s="14"/>
      <c r="K303" s="14"/>
      <c r="N303" s="14"/>
      <c r="O303" s="14"/>
    </row>
    <row r="304" spans="2:15" ht="15" x14ac:dyDescent="0.25">
      <c r="B304" s="14"/>
      <c r="D304" s="61"/>
      <c r="E304" s="15"/>
      <c r="F304" s="15"/>
      <c r="G304" s="14"/>
      <c r="I304" s="55"/>
      <c r="J304" s="14"/>
      <c r="K304" s="14"/>
      <c r="N304" s="14"/>
      <c r="O304" s="14"/>
    </row>
    <row r="305" spans="2:15" ht="15" x14ac:dyDescent="0.25">
      <c r="B305" s="14"/>
      <c r="D305" s="61"/>
      <c r="E305" s="15"/>
      <c r="F305" s="15"/>
      <c r="G305" s="14"/>
      <c r="I305" s="55"/>
      <c r="J305" s="14"/>
      <c r="K305" s="14"/>
      <c r="N305" s="14"/>
      <c r="O305" s="14"/>
    </row>
    <row r="306" spans="2:15" ht="15" x14ac:dyDescent="0.25">
      <c r="B306" s="14"/>
      <c r="D306" s="61"/>
      <c r="E306" s="15"/>
      <c r="F306" s="15"/>
      <c r="G306" s="14"/>
      <c r="I306" s="55"/>
      <c r="J306" s="14"/>
      <c r="K306" s="14"/>
      <c r="N306" s="14"/>
      <c r="O306" s="14"/>
    </row>
    <row r="307" spans="2:15" ht="15" x14ac:dyDescent="0.25">
      <c r="B307" s="14"/>
      <c r="D307" s="61"/>
      <c r="E307" s="15"/>
      <c r="F307" s="15"/>
      <c r="G307" s="14"/>
      <c r="I307" s="55"/>
      <c r="J307" s="14"/>
      <c r="K307" s="14"/>
      <c r="N307" s="14"/>
      <c r="O307" s="14"/>
    </row>
    <row r="308" spans="2:15" ht="15" x14ac:dyDescent="0.25">
      <c r="B308" s="14"/>
      <c r="D308" s="61"/>
      <c r="E308" s="15"/>
      <c r="F308" s="15"/>
      <c r="G308" s="14"/>
      <c r="I308" s="55"/>
      <c r="J308" s="14"/>
      <c r="K308" s="14"/>
      <c r="N308" s="14"/>
      <c r="O308" s="14"/>
    </row>
    <row r="309" spans="2:15" ht="15" x14ac:dyDescent="0.25">
      <c r="B309" s="14"/>
      <c r="D309" s="61"/>
      <c r="E309" s="15"/>
      <c r="F309" s="15"/>
      <c r="G309" s="14"/>
      <c r="I309" s="55"/>
      <c r="J309" s="14"/>
      <c r="K309" s="14"/>
      <c r="N309" s="14"/>
      <c r="O309" s="14"/>
    </row>
    <row r="310" spans="2:15" ht="15" x14ac:dyDescent="0.25">
      <c r="B310" s="14"/>
      <c r="D310" s="61"/>
      <c r="E310" s="15"/>
      <c r="F310" s="15"/>
      <c r="G310" s="14"/>
      <c r="I310" s="55"/>
      <c r="J310" s="14"/>
      <c r="K310" s="14"/>
      <c r="N310" s="14"/>
      <c r="O310" s="14"/>
    </row>
    <row r="311" spans="2:15" ht="15" x14ac:dyDescent="0.25">
      <c r="B311" s="14"/>
      <c r="D311" s="61"/>
      <c r="E311" s="15"/>
      <c r="F311" s="15"/>
      <c r="G311" s="14"/>
      <c r="I311" s="55"/>
      <c r="J311" s="14"/>
      <c r="K311" s="14"/>
      <c r="N311" s="14"/>
      <c r="O311" s="14"/>
    </row>
    <row r="312" spans="2:15" ht="15" x14ac:dyDescent="0.25">
      <c r="B312" s="14"/>
      <c r="D312" s="61"/>
      <c r="E312" s="15"/>
      <c r="F312" s="15"/>
      <c r="G312" s="14"/>
      <c r="I312" s="55"/>
      <c r="J312" s="14"/>
      <c r="K312" s="14"/>
      <c r="N312" s="14"/>
      <c r="O312" s="14"/>
    </row>
    <row r="313" spans="2:15" ht="15" x14ac:dyDescent="0.25">
      <c r="B313" s="14"/>
      <c r="D313" s="61"/>
      <c r="E313" s="15"/>
      <c r="F313" s="15"/>
      <c r="G313" s="14"/>
      <c r="I313" s="55"/>
      <c r="J313" s="14"/>
      <c r="K313" s="14"/>
      <c r="N313" s="14"/>
      <c r="O313" s="14"/>
    </row>
    <row r="314" spans="2:15" ht="15" x14ac:dyDescent="0.25">
      <c r="B314" s="14"/>
      <c r="D314" s="61"/>
      <c r="E314" s="15"/>
      <c r="F314" s="15"/>
      <c r="G314" s="14"/>
      <c r="I314" s="55"/>
      <c r="J314" s="14"/>
      <c r="K314" s="14"/>
      <c r="N314" s="14"/>
      <c r="O314" s="14"/>
    </row>
    <row r="315" spans="2:15" ht="15" x14ac:dyDescent="0.25">
      <c r="B315" s="14"/>
      <c r="D315" s="61"/>
      <c r="E315" s="15"/>
      <c r="F315" s="15"/>
      <c r="G315" s="14"/>
      <c r="I315" s="55"/>
      <c r="J315" s="14"/>
      <c r="K315" s="14"/>
      <c r="N315" s="14"/>
      <c r="O315" s="14"/>
    </row>
    <row r="316" spans="2:15" ht="15" x14ac:dyDescent="0.25">
      <c r="B316" s="14"/>
      <c r="D316" s="61"/>
      <c r="E316" s="15"/>
      <c r="F316" s="15"/>
      <c r="G316" s="14"/>
      <c r="I316" s="55"/>
      <c r="J316" s="14"/>
      <c r="K316" s="14"/>
      <c r="N316" s="14"/>
      <c r="O316" s="14"/>
    </row>
    <row r="317" spans="2:15" ht="15" x14ac:dyDescent="0.25">
      <c r="B317" s="14"/>
      <c r="D317" s="61"/>
      <c r="E317" s="15"/>
      <c r="F317" s="15"/>
      <c r="G317" s="14"/>
      <c r="I317" s="55"/>
      <c r="J317" s="14"/>
      <c r="K317" s="14"/>
      <c r="N317" s="14"/>
      <c r="O317" s="14"/>
    </row>
    <row r="318" spans="2:15" ht="15" x14ac:dyDescent="0.25">
      <c r="B318" s="14"/>
      <c r="D318" s="61"/>
      <c r="E318" s="15"/>
      <c r="F318" s="15"/>
      <c r="G318" s="14"/>
      <c r="I318" s="55"/>
      <c r="J318" s="14"/>
      <c r="K318" s="14"/>
      <c r="N318" s="14"/>
      <c r="O318" s="14"/>
    </row>
    <row r="319" spans="2:15" ht="15" x14ac:dyDescent="0.25">
      <c r="B319" s="14"/>
      <c r="D319" s="61"/>
      <c r="E319" s="15"/>
      <c r="F319" s="15"/>
      <c r="G319" s="14"/>
      <c r="I319" s="55"/>
      <c r="J319" s="14"/>
      <c r="K319" s="14"/>
      <c r="N319" s="14"/>
      <c r="O319" s="14"/>
    </row>
    <row r="320" spans="2:15" ht="15" x14ac:dyDescent="0.25">
      <c r="B320" s="14"/>
      <c r="D320" s="61"/>
      <c r="E320" s="15"/>
      <c r="F320" s="15"/>
      <c r="G320" s="14"/>
      <c r="I320" s="55"/>
      <c r="J320" s="14"/>
      <c r="K320" s="14"/>
      <c r="N320" s="14"/>
      <c r="O320" s="14"/>
    </row>
    <row r="321" spans="2:15" ht="15" x14ac:dyDescent="0.25">
      <c r="B321" s="14"/>
      <c r="D321" s="61"/>
      <c r="E321" s="15"/>
      <c r="F321" s="15"/>
      <c r="G321" s="14"/>
      <c r="I321" s="55"/>
      <c r="J321" s="14"/>
      <c r="K321" s="14"/>
      <c r="N321" s="14"/>
      <c r="O321" s="14"/>
    </row>
    <row r="322" spans="2:15" ht="15" x14ac:dyDescent="0.25">
      <c r="B322" s="14"/>
      <c r="D322" s="61"/>
      <c r="E322" s="15"/>
      <c r="F322" s="15"/>
      <c r="G322" s="14"/>
      <c r="I322" s="55"/>
      <c r="J322" s="14"/>
      <c r="K322" s="14"/>
      <c r="N322" s="14"/>
      <c r="O322" s="14"/>
    </row>
    <row r="323" spans="2:15" ht="15" x14ac:dyDescent="0.25">
      <c r="B323" s="14"/>
      <c r="D323" s="61"/>
      <c r="E323" s="15"/>
      <c r="F323" s="15"/>
      <c r="G323" s="14"/>
      <c r="I323" s="55"/>
      <c r="J323" s="14"/>
      <c r="K323" s="14"/>
      <c r="N323" s="14"/>
      <c r="O323" s="14"/>
    </row>
    <row r="324" spans="2:15" ht="15" x14ac:dyDescent="0.25">
      <c r="B324" s="14"/>
      <c r="D324" s="61"/>
      <c r="E324" s="15"/>
      <c r="F324" s="15"/>
      <c r="G324" s="14"/>
      <c r="I324" s="55"/>
      <c r="J324" s="14"/>
      <c r="K324" s="14"/>
      <c r="N324" s="14"/>
      <c r="O324" s="14"/>
    </row>
    <row r="325" spans="2:15" ht="15" x14ac:dyDescent="0.25">
      <c r="B325" s="14"/>
      <c r="D325" s="61"/>
      <c r="E325" s="15"/>
      <c r="F325" s="15"/>
      <c r="G325" s="14"/>
      <c r="I325" s="55"/>
      <c r="J325" s="14"/>
      <c r="K325" s="14"/>
      <c r="N325" s="14"/>
      <c r="O325" s="14"/>
    </row>
    <row r="326" spans="2:15" ht="15" x14ac:dyDescent="0.25">
      <c r="B326" s="14"/>
      <c r="D326" s="61"/>
      <c r="E326" s="15"/>
      <c r="F326" s="15"/>
      <c r="G326" s="14"/>
      <c r="I326" s="55"/>
      <c r="J326" s="14"/>
      <c r="K326" s="14"/>
      <c r="N326" s="14"/>
      <c r="O326" s="14"/>
    </row>
    <row r="327" spans="2:15" ht="15" x14ac:dyDescent="0.25">
      <c r="B327" s="14"/>
      <c r="D327" s="61"/>
      <c r="E327" s="15"/>
      <c r="F327" s="15"/>
      <c r="G327" s="14"/>
      <c r="I327" s="55"/>
      <c r="J327" s="14"/>
      <c r="K327" s="14"/>
      <c r="N327" s="14"/>
      <c r="O327" s="14"/>
    </row>
    <row r="328" spans="2:15" ht="15" x14ac:dyDescent="0.25">
      <c r="B328" s="14"/>
      <c r="D328" s="61"/>
      <c r="E328" s="15"/>
      <c r="F328" s="15"/>
      <c r="G328" s="14"/>
      <c r="I328" s="55"/>
      <c r="J328" s="14"/>
      <c r="K328" s="14"/>
      <c r="N328" s="14"/>
      <c r="O328" s="14"/>
    </row>
    <row r="329" spans="2:15" ht="15" x14ac:dyDescent="0.25">
      <c r="B329" s="14"/>
      <c r="D329" s="61"/>
      <c r="E329" s="15"/>
      <c r="F329" s="15"/>
      <c r="G329" s="14"/>
      <c r="I329" s="55"/>
      <c r="J329" s="14"/>
      <c r="K329" s="14"/>
      <c r="N329" s="14"/>
      <c r="O329" s="14"/>
    </row>
    <row r="330" spans="2:15" ht="15" x14ac:dyDescent="0.25">
      <c r="B330" s="14"/>
      <c r="D330" s="61"/>
      <c r="E330" s="15"/>
      <c r="F330" s="15"/>
      <c r="G330" s="14"/>
      <c r="I330" s="55"/>
      <c r="J330" s="14"/>
      <c r="K330" s="14"/>
      <c r="N330" s="14"/>
      <c r="O330" s="14"/>
    </row>
    <row r="331" spans="2:15" ht="15" x14ac:dyDescent="0.25">
      <c r="B331" s="14"/>
      <c r="D331" s="61"/>
      <c r="E331" s="15"/>
      <c r="F331" s="15"/>
      <c r="G331" s="14"/>
      <c r="I331" s="55"/>
      <c r="J331" s="14"/>
      <c r="K331" s="14"/>
      <c r="N331" s="14"/>
      <c r="O331" s="14"/>
    </row>
    <row r="332" spans="2:15" ht="15" x14ac:dyDescent="0.25">
      <c r="B332" s="14"/>
      <c r="D332" s="61"/>
      <c r="E332" s="15"/>
      <c r="F332" s="15"/>
      <c r="G332" s="14"/>
      <c r="I332" s="55"/>
      <c r="J332" s="14"/>
      <c r="K332" s="14"/>
      <c r="N332" s="14"/>
      <c r="O332" s="14"/>
    </row>
    <row r="333" spans="2:15" ht="15" x14ac:dyDescent="0.25">
      <c r="B333" s="14"/>
      <c r="D333" s="61"/>
      <c r="E333" s="15"/>
      <c r="F333" s="15"/>
      <c r="G333" s="14"/>
      <c r="I333" s="55"/>
      <c r="J333" s="14"/>
      <c r="K333" s="14"/>
      <c r="N333" s="14"/>
      <c r="O333" s="14"/>
    </row>
    <row r="334" spans="2:15" ht="15" x14ac:dyDescent="0.25">
      <c r="B334" s="14"/>
      <c r="D334" s="61"/>
      <c r="E334" s="15"/>
      <c r="F334" s="15"/>
      <c r="G334" s="14"/>
      <c r="I334" s="55"/>
      <c r="J334" s="14"/>
      <c r="K334" s="14"/>
      <c r="N334" s="14"/>
      <c r="O334" s="14"/>
    </row>
    <row r="335" spans="2:15" ht="15" x14ac:dyDescent="0.25">
      <c r="B335" s="14"/>
      <c r="D335" s="61"/>
      <c r="E335" s="15"/>
      <c r="F335" s="15"/>
      <c r="G335" s="14"/>
      <c r="I335" s="55"/>
      <c r="J335" s="14"/>
      <c r="K335" s="14"/>
      <c r="N335" s="14"/>
      <c r="O335" s="14"/>
    </row>
    <row r="336" spans="2:15" ht="15" x14ac:dyDescent="0.25">
      <c r="B336" s="14"/>
      <c r="D336" s="61"/>
      <c r="E336" s="15"/>
      <c r="F336" s="15"/>
      <c r="G336" s="14"/>
      <c r="I336" s="55"/>
      <c r="J336" s="14"/>
      <c r="K336" s="14"/>
      <c r="N336" s="14"/>
      <c r="O336" s="14"/>
    </row>
    <row r="337" spans="2:15" ht="15" x14ac:dyDescent="0.25">
      <c r="B337" s="14"/>
      <c r="D337" s="61"/>
      <c r="E337" s="15"/>
      <c r="F337" s="15"/>
      <c r="G337" s="14"/>
      <c r="I337" s="55"/>
      <c r="J337" s="14"/>
      <c r="K337" s="14"/>
      <c r="N337" s="14"/>
      <c r="O337" s="14"/>
    </row>
    <row r="338" spans="2:15" ht="15" x14ac:dyDescent="0.25">
      <c r="B338" s="14"/>
      <c r="D338" s="61"/>
      <c r="E338" s="15"/>
      <c r="F338" s="15"/>
      <c r="G338" s="14"/>
      <c r="I338" s="55"/>
      <c r="J338" s="14"/>
      <c r="K338" s="14"/>
      <c r="N338" s="14"/>
      <c r="O338" s="14"/>
    </row>
    <row r="339" spans="2:15" ht="15" x14ac:dyDescent="0.25">
      <c r="B339" s="14"/>
      <c r="D339" s="61"/>
      <c r="E339" s="15"/>
      <c r="F339" s="15"/>
      <c r="G339" s="14"/>
      <c r="I339" s="55"/>
      <c r="J339" s="14"/>
      <c r="K339" s="14"/>
      <c r="N339" s="14"/>
      <c r="O339" s="14"/>
    </row>
    <row r="340" spans="2:15" ht="15" x14ac:dyDescent="0.25">
      <c r="B340" s="14"/>
      <c r="D340" s="61"/>
      <c r="E340" s="15"/>
      <c r="F340" s="15"/>
      <c r="G340" s="14"/>
      <c r="I340" s="55"/>
      <c r="J340" s="14"/>
      <c r="K340" s="14"/>
      <c r="N340" s="14"/>
      <c r="O340" s="14"/>
    </row>
    <row r="341" spans="2:15" ht="15" x14ac:dyDescent="0.25">
      <c r="B341" s="14"/>
      <c r="D341" s="61"/>
      <c r="E341" s="15"/>
      <c r="F341" s="15"/>
      <c r="G341" s="14"/>
      <c r="I341" s="55"/>
      <c r="J341" s="14"/>
      <c r="K341" s="14"/>
      <c r="N341" s="14"/>
      <c r="O341" s="14"/>
    </row>
    <row r="342" spans="2:15" ht="15" x14ac:dyDescent="0.25">
      <c r="B342" s="14"/>
      <c r="D342" s="61"/>
      <c r="E342" s="15"/>
      <c r="F342" s="15"/>
      <c r="G342" s="14"/>
      <c r="I342" s="55"/>
      <c r="J342" s="14"/>
      <c r="K342" s="14"/>
      <c r="N342" s="14"/>
      <c r="O342" s="14"/>
    </row>
    <row r="343" spans="2:15" ht="15" x14ac:dyDescent="0.25">
      <c r="B343" s="14"/>
      <c r="D343" s="61"/>
      <c r="E343" s="15"/>
      <c r="F343" s="15"/>
      <c r="G343" s="14"/>
      <c r="I343" s="55"/>
      <c r="J343" s="14"/>
      <c r="K343" s="14"/>
      <c r="N343" s="14"/>
      <c r="O343" s="14"/>
    </row>
    <row r="344" spans="2:15" ht="15" x14ac:dyDescent="0.25">
      <c r="B344" s="14"/>
      <c r="D344" s="61"/>
      <c r="E344" s="15"/>
      <c r="F344" s="15"/>
      <c r="G344" s="14"/>
      <c r="I344" s="55"/>
      <c r="J344" s="14"/>
      <c r="K344" s="14"/>
      <c r="N344" s="14"/>
      <c r="O344" s="14"/>
    </row>
    <row r="345" spans="2:15" ht="15" x14ac:dyDescent="0.25">
      <c r="B345" s="14"/>
      <c r="D345" s="61"/>
      <c r="E345" s="15"/>
      <c r="F345" s="15"/>
      <c r="G345" s="14"/>
      <c r="I345" s="55"/>
      <c r="J345" s="14"/>
      <c r="K345" s="14"/>
      <c r="N345" s="14"/>
      <c r="O345" s="14"/>
    </row>
    <row r="346" spans="2:15" ht="15" x14ac:dyDescent="0.25">
      <c r="B346" s="14"/>
      <c r="D346" s="61"/>
      <c r="E346" s="15"/>
      <c r="F346" s="15"/>
      <c r="G346" s="14"/>
      <c r="I346" s="55"/>
      <c r="J346" s="14"/>
      <c r="K346" s="14"/>
      <c r="N346" s="14"/>
      <c r="O346" s="14"/>
    </row>
    <row r="347" spans="2:15" ht="15" x14ac:dyDescent="0.25">
      <c r="B347" s="14"/>
      <c r="D347" s="61"/>
      <c r="E347" s="15"/>
      <c r="F347" s="15"/>
      <c r="G347" s="14"/>
      <c r="I347" s="55"/>
      <c r="J347" s="14"/>
      <c r="K347" s="14"/>
      <c r="N347" s="14"/>
      <c r="O347" s="14"/>
    </row>
    <row r="348" spans="2:15" ht="15" x14ac:dyDescent="0.25">
      <c r="B348" s="14"/>
      <c r="D348" s="61"/>
      <c r="E348" s="15"/>
      <c r="F348" s="15"/>
      <c r="G348" s="14"/>
      <c r="I348" s="55"/>
      <c r="J348" s="14"/>
      <c r="K348" s="14"/>
      <c r="N348" s="14"/>
      <c r="O348" s="14"/>
    </row>
    <row r="349" spans="2:15" ht="15" x14ac:dyDescent="0.25">
      <c r="B349" s="14"/>
      <c r="D349" s="61"/>
      <c r="E349" s="15"/>
      <c r="F349" s="15"/>
      <c r="G349" s="14"/>
      <c r="I349" s="55"/>
      <c r="J349" s="14"/>
      <c r="K349" s="14"/>
      <c r="N349" s="14"/>
      <c r="O349" s="14"/>
    </row>
    <row r="350" spans="2:15" ht="15" x14ac:dyDescent="0.25">
      <c r="B350" s="14"/>
      <c r="D350" s="61"/>
      <c r="E350" s="15"/>
      <c r="F350" s="15"/>
      <c r="G350" s="14"/>
      <c r="I350" s="55"/>
      <c r="J350" s="14"/>
      <c r="K350" s="14"/>
      <c r="N350" s="14"/>
      <c r="O350" s="14"/>
    </row>
    <row r="351" spans="2:15" ht="15" x14ac:dyDescent="0.25">
      <c r="B351" s="14"/>
      <c r="D351" s="61"/>
      <c r="E351" s="15"/>
      <c r="F351" s="15"/>
      <c r="G351" s="14"/>
      <c r="I351" s="55"/>
      <c r="J351" s="14"/>
      <c r="K351" s="14"/>
      <c r="N351" s="14"/>
      <c r="O351" s="14"/>
    </row>
    <row r="352" spans="2:15" ht="15" x14ac:dyDescent="0.25">
      <c r="B352" s="14"/>
      <c r="D352" s="61"/>
      <c r="E352" s="15"/>
      <c r="F352" s="15"/>
      <c r="G352" s="14"/>
      <c r="I352" s="55"/>
      <c r="J352" s="14"/>
      <c r="K352" s="14"/>
      <c r="N352" s="14"/>
      <c r="O352" s="14"/>
    </row>
    <row r="353" spans="2:15" ht="15" x14ac:dyDescent="0.25">
      <c r="B353" s="14"/>
      <c r="D353" s="61"/>
      <c r="E353" s="15"/>
      <c r="F353" s="15"/>
      <c r="G353" s="14"/>
      <c r="I353" s="55"/>
      <c r="J353" s="14"/>
      <c r="K353" s="14"/>
      <c r="N353" s="14"/>
      <c r="O353" s="14"/>
    </row>
    <row r="354" spans="2:15" ht="15" x14ac:dyDescent="0.25">
      <c r="B354" s="14"/>
      <c r="D354" s="61"/>
      <c r="E354" s="15"/>
      <c r="F354" s="15"/>
      <c r="G354" s="14"/>
      <c r="I354" s="55"/>
      <c r="J354" s="14"/>
      <c r="K354" s="14"/>
      <c r="N354" s="14"/>
      <c r="O354" s="14"/>
    </row>
    <row r="355" spans="2:15" ht="15" x14ac:dyDescent="0.25">
      <c r="B355" s="14"/>
      <c r="D355" s="61"/>
      <c r="E355" s="15"/>
      <c r="F355" s="15"/>
      <c r="G355" s="14"/>
      <c r="I355" s="55"/>
      <c r="J355" s="14"/>
      <c r="K355" s="14"/>
      <c r="N355" s="14"/>
      <c r="O355" s="14"/>
    </row>
    <row r="356" spans="2:15" ht="15" x14ac:dyDescent="0.25">
      <c r="B356" s="14"/>
      <c r="D356" s="61"/>
      <c r="E356" s="15"/>
      <c r="F356" s="15"/>
      <c r="G356" s="14"/>
      <c r="I356" s="55"/>
      <c r="J356" s="14"/>
      <c r="K356" s="14"/>
      <c r="N356" s="14"/>
      <c r="O356" s="14"/>
    </row>
    <row r="357" spans="2:15" ht="15" x14ac:dyDescent="0.25">
      <c r="B357" s="14"/>
      <c r="D357" s="61"/>
      <c r="E357" s="15"/>
      <c r="F357" s="15"/>
      <c r="G357" s="14"/>
      <c r="I357" s="55"/>
      <c r="J357" s="14"/>
      <c r="K357" s="14"/>
      <c r="N357" s="14"/>
      <c r="O357" s="14"/>
    </row>
    <row r="358" spans="2:15" ht="15" x14ac:dyDescent="0.25">
      <c r="B358" s="14"/>
      <c r="D358" s="61"/>
      <c r="E358" s="15"/>
      <c r="F358" s="15"/>
      <c r="G358" s="14"/>
      <c r="I358" s="55"/>
      <c r="J358" s="14"/>
      <c r="K358" s="14"/>
      <c r="N358" s="14"/>
      <c r="O358" s="14"/>
    </row>
    <row r="359" spans="2:15" ht="15" x14ac:dyDescent="0.25">
      <c r="B359" s="14"/>
      <c r="D359" s="61"/>
      <c r="E359" s="15"/>
      <c r="F359" s="15"/>
      <c r="G359" s="14"/>
      <c r="I359" s="55"/>
      <c r="J359" s="14"/>
      <c r="K359" s="14"/>
      <c r="N359" s="14"/>
      <c r="O359" s="14"/>
    </row>
    <row r="360" spans="2:15" ht="15" x14ac:dyDescent="0.25">
      <c r="B360" s="14"/>
      <c r="D360" s="61"/>
      <c r="E360" s="15"/>
      <c r="F360" s="15"/>
      <c r="G360" s="14"/>
      <c r="I360" s="55"/>
      <c r="J360" s="14"/>
      <c r="K360" s="14"/>
      <c r="N360" s="14"/>
      <c r="O360" s="14"/>
    </row>
    <row r="361" spans="2:15" ht="15" x14ac:dyDescent="0.25">
      <c r="B361" s="14"/>
      <c r="D361" s="61"/>
      <c r="E361" s="15"/>
      <c r="F361" s="15"/>
      <c r="G361" s="14"/>
      <c r="I361" s="55"/>
      <c r="J361" s="14"/>
      <c r="K361" s="14"/>
      <c r="N361" s="14"/>
      <c r="O361" s="14"/>
    </row>
    <row r="362" spans="2:15" ht="15" x14ac:dyDescent="0.25">
      <c r="B362" s="14"/>
      <c r="D362" s="61"/>
      <c r="E362" s="15"/>
      <c r="F362" s="15"/>
      <c r="G362" s="14"/>
      <c r="I362" s="55"/>
      <c r="J362" s="14"/>
      <c r="K362" s="14"/>
      <c r="N362" s="14"/>
      <c r="O362" s="14"/>
    </row>
    <row r="363" spans="2:15" ht="15" x14ac:dyDescent="0.25">
      <c r="B363" s="14"/>
      <c r="D363" s="61"/>
      <c r="E363" s="15"/>
      <c r="F363" s="15"/>
      <c r="G363" s="14"/>
      <c r="I363" s="55"/>
      <c r="J363" s="14"/>
      <c r="K363" s="14"/>
      <c r="N363" s="14"/>
      <c r="O363" s="14"/>
    </row>
    <row r="364" spans="2:15" ht="15" x14ac:dyDescent="0.25">
      <c r="B364" s="14"/>
      <c r="D364" s="61"/>
      <c r="E364" s="15"/>
      <c r="F364" s="15"/>
      <c r="G364" s="14"/>
      <c r="I364" s="55"/>
      <c r="J364" s="14"/>
      <c r="K364" s="14"/>
      <c r="N364" s="14"/>
      <c r="O364" s="14"/>
    </row>
    <row r="365" spans="2:15" ht="15" x14ac:dyDescent="0.25">
      <c r="B365" s="14"/>
      <c r="D365" s="61"/>
      <c r="E365" s="15"/>
      <c r="F365" s="15"/>
      <c r="G365" s="14"/>
      <c r="I365" s="55"/>
      <c r="J365" s="14"/>
      <c r="K365" s="14"/>
      <c r="N365" s="14"/>
      <c r="O365" s="14"/>
    </row>
    <row r="366" spans="2:15" ht="15" x14ac:dyDescent="0.25">
      <c r="B366" s="14"/>
      <c r="D366" s="61"/>
      <c r="E366" s="15"/>
      <c r="F366" s="15"/>
      <c r="G366" s="14"/>
      <c r="I366" s="55"/>
      <c r="J366" s="14"/>
      <c r="K366" s="14"/>
      <c r="N366" s="14"/>
      <c r="O366" s="14"/>
    </row>
    <row r="367" spans="2:15" ht="15" x14ac:dyDescent="0.25">
      <c r="B367" s="14"/>
      <c r="D367" s="61"/>
      <c r="E367" s="15"/>
      <c r="F367" s="15"/>
      <c r="G367" s="14"/>
      <c r="I367" s="55"/>
      <c r="J367" s="14"/>
      <c r="K367" s="14"/>
      <c r="N367" s="14"/>
      <c r="O367" s="14"/>
    </row>
    <row r="368" spans="2:15" ht="15" x14ac:dyDescent="0.25">
      <c r="B368" s="14"/>
      <c r="D368" s="61"/>
      <c r="E368" s="15"/>
      <c r="F368" s="15"/>
      <c r="G368" s="14"/>
      <c r="I368" s="55"/>
      <c r="J368" s="14"/>
      <c r="K368" s="14"/>
      <c r="N368" s="14"/>
      <c r="O368" s="14"/>
    </row>
    <row r="369" spans="2:15" ht="15" x14ac:dyDescent="0.25">
      <c r="B369" s="14"/>
      <c r="D369" s="61"/>
      <c r="E369" s="15"/>
      <c r="F369" s="15"/>
      <c r="G369" s="14"/>
      <c r="I369" s="55"/>
      <c r="J369" s="14"/>
      <c r="K369" s="14"/>
      <c r="N369" s="14"/>
      <c r="O369" s="14"/>
    </row>
    <row r="370" spans="2:15" ht="15" x14ac:dyDescent="0.25">
      <c r="B370" s="14"/>
      <c r="D370" s="61"/>
      <c r="E370" s="15"/>
      <c r="F370" s="15"/>
      <c r="G370" s="14"/>
      <c r="I370" s="55"/>
      <c r="J370" s="14"/>
      <c r="K370" s="14"/>
      <c r="N370" s="14"/>
      <c r="O370" s="14"/>
    </row>
    <row r="371" spans="2:15" ht="15" x14ac:dyDescent="0.25">
      <c r="B371" s="14"/>
      <c r="D371" s="61"/>
      <c r="E371" s="15"/>
      <c r="F371" s="15"/>
      <c r="G371" s="14"/>
      <c r="I371" s="55"/>
      <c r="J371" s="14"/>
      <c r="K371" s="14"/>
      <c r="N371" s="14"/>
      <c r="O371" s="14"/>
    </row>
    <row r="372" spans="2:15" ht="15" x14ac:dyDescent="0.25">
      <c r="B372" s="14"/>
      <c r="D372" s="61"/>
      <c r="E372" s="15"/>
      <c r="F372" s="15"/>
      <c r="G372" s="14"/>
      <c r="I372" s="55"/>
      <c r="J372" s="14"/>
      <c r="K372" s="14"/>
      <c r="N372" s="14"/>
      <c r="O372" s="14"/>
    </row>
    <row r="373" spans="2:15" ht="15" x14ac:dyDescent="0.25">
      <c r="B373" s="14"/>
      <c r="D373" s="61"/>
      <c r="E373" s="15"/>
      <c r="F373" s="15"/>
      <c r="G373" s="14"/>
      <c r="I373" s="55"/>
      <c r="J373" s="14"/>
      <c r="K373" s="14"/>
      <c r="N373" s="14"/>
      <c r="O373" s="14"/>
    </row>
    <row r="374" spans="2:15" ht="15" x14ac:dyDescent="0.25">
      <c r="B374" s="14"/>
      <c r="D374" s="61"/>
      <c r="E374" s="15"/>
      <c r="F374" s="15"/>
      <c r="G374" s="14"/>
      <c r="I374" s="55"/>
      <c r="J374" s="14"/>
      <c r="K374" s="14"/>
      <c r="N374" s="14"/>
      <c r="O374" s="14"/>
    </row>
    <row r="375" spans="2:15" ht="15" x14ac:dyDescent="0.25">
      <c r="B375" s="14"/>
      <c r="D375" s="61"/>
      <c r="E375" s="15"/>
      <c r="F375" s="15"/>
      <c r="G375" s="14"/>
      <c r="I375" s="55"/>
      <c r="J375" s="14"/>
      <c r="K375" s="14"/>
      <c r="N375" s="14"/>
      <c r="O375" s="14"/>
    </row>
    <row r="376" spans="2:15" ht="15" x14ac:dyDescent="0.25">
      <c r="B376" s="14"/>
      <c r="D376" s="61"/>
      <c r="E376" s="15"/>
      <c r="F376" s="15"/>
      <c r="G376" s="14"/>
      <c r="I376" s="55"/>
      <c r="J376" s="14"/>
      <c r="K376" s="14"/>
      <c r="N376" s="14"/>
      <c r="O376" s="14"/>
    </row>
    <row r="377" spans="2:15" ht="15" x14ac:dyDescent="0.25">
      <c r="B377" s="14"/>
      <c r="D377" s="61"/>
      <c r="E377" s="15"/>
      <c r="F377" s="15"/>
      <c r="G377" s="14"/>
      <c r="I377" s="55"/>
      <c r="J377" s="14"/>
      <c r="K377" s="14"/>
      <c r="N377" s="14"/>
      <c r="O377" s="14"/>
    </row>
    <row r="378" spans="2:15" ht="15" x14ac:dyDescent="0.25">
      <c r="B378" s="14"/>
      <c r="D378" s="61"/>
      <c r="E378" s="15"/>
      <c r="F378" s="15"/>
      <c r="G378" s="14"/>
      <c r="I378" s="55"/>
      <c r="J378" s="14"/>
      <c r="K378" s="14"/>
      <c r="N378" s="14"/>
      <c r="O378" s="14"/>
    </row>
    <row r="379" spans="2:15" ht="15" x14ac:dyDescent="0.25">
      <c r="B379" s="14"/>
      <c r="D379" s="61"/>
      <c r="E379" s="15"/>
      <c r="F379" s="15"/>
      <c r="G379" s="14"/>
      <c r="I379" s="55"/>
      <c r="J379" s="14"/>
      <c r="K379" s="14"/>
      <c r="N379" s="14"/>
      <c r="O379" s="14"/>
    </row>
    <row r="380" spans="2:15" ht="15" x14ac:dyDescent="0.25">
      <c r="B380" s="14"/>
      <c r="D380" s="61"/>
      <c r="E380" s="15"/>
      <c r="F380" s="15"/>
      <c r="G380" s="14"/>
      <c r="I380" s="55"/>
      <c r="J380" s="14"/>
      <c r="K380" s="14"/>
      <c r="N380" s="14"/>
      <c r="O380" s="14"/>
    </row>
    <row r="381" spans="2:15" ht="15" x14ac:dyDescent="0.25">
      <c r="B381" s="14"/>
      <c r="D381" s="61"/>
      <c r="E381" s="15"/>
      <c r="F381" s="15"/>
      <c r="G381" s="14"/>
      <c r="I381" s="55"/>
      <c r="J381" s="14"/>
      <c r="K381" s="14"/>
      <c r="N381" s="14"/>
      <c r="O381" s="14"/>
    </row>
    <row r="382" spans="2:15" ht="15" x14ac:dyDescent="0.25">
      <c r="B382" s="14"/>
      <c r="D382" s="61"/>
      <c r="E382" s="15"/>
      <c r="F382" s="15"/>
      <c r="G382" s="14"/>
      <c r="I382" s="55"/>
      <c r="J382" s="14"/>
      <c r="K382" s="14"/>
      <c r="N382" s="14"/>
      <c r="O382" s="14"/>
    </row>
    <row r="383" spans="2:15" ht="15" x14ac:dyDescent="0.25">
      <c r="B383" s="14"/>
      <c r="D383" s="61"/>
      <c r="E383" s="15"/>
      <c r="F383" s="15"/>
      <c r="G383" s="14"/>
      <c r="I383" s="55"/>
      <c r="J383" s="14"/>
      <c r="K383" s="14"/>
      <c r="N383" s="14"/>
      <c r="O383" s="14"/>
    </row>
    <row r="384" spans="2:15" ht="15" x14ac:dyDescent="0.25">
      <c r="B384" s="14"/>
      <c r="D384" s="61"/>
      <c r="E384" s="15"/>
      <c r="F384" s="15"/>
      <c r="G384" s="14"/>
      <c r="I384" s="55"/>
      <c r="J384" s="14"/>
      <c r="K384" s="14"/>
      <c r="N384" s="14"/>
      <c r="O384" s="14"/>
    </row>
    <row r="385" spans="2:15" ht="15" x14ac:dyDescent="0.25">
      <c r="B385" s="14"/>
      <c r="D385" s="61"/>
      <c r="E385" s="15"/>
      <c r="F385" s="15"/>
      <c r="G385" s="14"/>
      <c r="I385" s="55"/>
      <c r="J385" s="14"/>
      <c r="K385" s="14"/>
      <c r="N385" s="14"/>
      <c r="O385" s="14"/>
    </row>
    <row r="386" spans="2:15" ht="15" x14ac:dyDescent="0.25">
      <c r="B386" s="14"/>
      <c r="D386" s="61"/>
      <c r="E386" s="15"/>
      <c r="F386" s="15"/>
      <c r="G386" s="14"/>
      <c r="I386" s="55"/>
      <c r="J386" s="14"/>
      <c r="K386" s="14"/>
      <c r="N386" s="14"/>
      <c r="O386" s="14"/>
    </row>
    <row r="387" spans="2:15" ht="15" x14ac:dyDescent="0.25">
      <c r="B387" s="14"/>
      <c r="D387" s="61"/>
      <c r="E387" s="15"/>
      <c r="F387" s="15"/>
      <c r="G387" s="14"/>
      <c r="I387" s="55"/>
      <c r="J387" s="14"/>
      <c r="K387" s="14"/>
      <c r="N387" s="14"/>
      <c r="O387" s="14"/>
    </row>
    <row r="388" spans="2:15" ht="15" x14ac:dyDescent="0.25">
      <c r="B388" s="14"/>
      <c r="D388" s="61"/>
      <c r="E388" s="15"/>
      <c r="F388" s="15"/>
      <c r="G388" s="14"/>
      <c r="I388" s="55"/>
      <c r="J388" s="14"/>
      <c r="K388" s="14"/>
      <c r="N388" s="14"/>
      <c r="O388" s="14"/>
    </row>
    <row r="389" spans="2:15" ht="15" x14ac:dyDescent="0.25">
      <c r="B389" s="14"/>
      <c r="D389" s="61"/>
      <c r="E389" s="15"/>
      <c r="F389" s="15"/>
      <c r="G389" s="14"/>
      <c r="I389" s="55"/>
      <c r="J389" s="14"/>
      <c r="K389" s="14"/>
      <c r="N389" s="14"/>
      <c r="O389" s="14"/>
    </row>
    <row r="390" spans="2:15" ht="15" x14ac:dyDescent="0.25">
      <c r="B390" s="14"/>
      <c r="D390" s="61"/>
      <c r="E390" s="15"/>
      <c r="F390" s="15"/>
      <c r="G390" s="14"/>
      <c r="I390" s="55"/>
      <c r="J390" s="14"/>
      <c r="K390" s="14"/>
      <c r="N390" s="14"/>
      <c r="O390" s="14"/>
    </row>
    <row r="391" spans="2:15" ht="15" x14ac:dyDescent="0.25">
      <c r="B391" s="14"/>
      <c r="D391" s="61"/>
      <c r="E391" s="15"/>
      <c r="F391" s="15"/>
      <c r="G391" s="14"/>
      <c r="I391" s="55"/>
      <c r="J391" s="14"/>
      <c r="K391" s="14"/>
      <c r="N391" s="14"/>
      <c r="O391" s="14"/>
    </row>
    <row r="392" spans="2:15" ht="15" x14ac:dyDescent="0.25">
      <c r="B392" s="14"/>
      <c r="D392" s="61"/>
      <c r="E392" s="15"/>
      <c r="F392" s="15"/>
      <c r="G392" s="14"/>
      <c r="I392" s="55"/>
      <c r="J392" s="14"/>
      <c r="K392" s="14"/>
      <c r="N392" s="14"/>
      <c r="O392" s="14"/>
    </row>
    <row r="393" spans="2:15" ht="15" x14ac:dyDescent="0.25">
      <c r="B393" s="14"/>
      <c r="D393" s="61"/>
      <c r="E393" s="15"/>
      <c r="F393" s="15"/>
      <c r="G393" s="14"/>
      <c r="I393" s="55"/>
      <c r="J393" s="14"/>
      <c r="K393" s="14"/>
      <c r="N393" s="14"/>
      <c r="O393" s="14"/>
    </row>
    <row r="394" spans="2:15" ht="15" x14ac:dyDescent="0.25">
      <c r="B394" s="14"/>
      <c r="D394" s="61"/>
      <c r="E394" s="15"/>
      <c r="F394" s="15"/>
      <c r="G394" s="14"/>
      <c r="I394" s="55"/>
      <c r="J394" s="14"/>
      <c r="K394" s="14"/>
      <c r="N394" s="14"/>
      <c r="O394" s="14"/>
    </row>
    <row r="395" spans="2:15" ht="15" x14ac:dyDescent="0.25">
      <c r="B395" s="14"/>
      <c r="D395" s="61"/>
      <c r="E395" s="15"/>
      <c r="F395" s="15"/>
      <c r="G395" s="14"/>
      <c r="I395" s="55"/>
      <c r="J395" s="14"/>
      <c r="K395" s="14"/>
      <c r="N395" s="14"/>
      <c r="O395" s="14"/>
    </row>
    <row r="396" spans="2:15" ht="15" x14ac:dyDescent="0.25">
      <c r="B396" s="14"/>
      <c r="D396" s="61"/>
      <c r="E396" s="15"/>
      <c r="F396" s="15"/>
      <c r="G396" s="14"/>
      <c r="I396" s="55"/>
      <c r="J396" s="14"/>
      <c r="K396" s="14"/>
      <c r="N396" s="14"/>
      <c r="O396" s="14"/>
    </row>
    <row r="397" spans="2:15" ht="15" x14ac:dyDescent="0.25">
      <c r="B397" s="14"/>
      <c r="D397" s="61"/>
      <c r="E397" s="15"/>
      <c r="F397" s="15"/>
      <c r="G397" s="14"/>
      <c r="I397" s="55"/>
      <c r="J397" s="14"/>
      <c r="K397" s="14"/>
      <c r="N397" s="14"/>
      <c r="O397" s="14"/>
    </row>
    <row r="398" spans="2:15" ht="15" x14ac:dyDescent="0.25">
      <c r="B398" s="14"/>
      <c r="D398" s="61"/>
      <c r="E398" s="15"/>
      <c r="F398" s="15"/>
      <c r="G398" s="14"/>
      <c r="I398" s="55"/>
      <c r="J398" s="14"/>
      <c r="K398" s="14"/>
      <c r="N398" s="14"/>
      <c r="O398" s="14"/>
    </row>
    <row r="399" spans="2:15" ht="15" x14ac:dyDescent="0.25">
      <c r="B399" s="14"/>
      <c r="D399" s="61"/>
      <c r="E399" s="15"/>
      <c r="F399" s="15"/>
      <c r="G399" s="14"/>
      <c r="I399" s="55"/>
      <c r="J399" s="14"/>
      <c r="K399" s="14"/>
      <c r="N399" s="14"/>
      <c r="O399" s="14"/>
    </row>
    <row r="400" spans="2:15" ht="15" x14ac:dyDescent="0.25">
      <c r="B400" s="14"/>
      <c r="D400" s="61"/>
      <c r="E400" s="15"/>
      <c r="F400" s="15"/>
      <c r="G400" s="14"/>
      <c r="I400" s="55"/>
      <c r="J400" s="14"/>
      <c r="K400" s="14"/>
      <c r="N400" s="14"/>
      <c r="O400" s="14"/>
    </row>
    <row r="401" spans="2:15" ht="15" x14ac:dyDescent="0.25">
      <c r="B401" s="14"/>
      <c r="D401" s="61"/>
      <c r="E401" s="15"/>
      <c r="F401" s="15"/>
      <c r="G401" s="14"/>
      <c r="I401" s="55"/>
      <c r="J401" s="14"/>
      <c r="K401" s="14"/>
      <c r="N401" s="14"/>
      <c r="O401" s="14"/>
    </row>
    <row r="402" spans="2:15" ht="15" x14ac:dyDescent="0.25">
      <c r="B402" s="14"/>
      <c r="D402" s="61"/>
      <c r="E402" s="15"/>
      <c r="F402" s="15"/>
      <c r="G402" s="14"/>
      <c r="I402" s="55"/>
      <c r="J402" s="14"/>
      <c r="K402" s="14"/>
      <c r="N402" s="14"/>
      <c r="O402" s="14"/>
    </row>
    <row r="403" spans="2:15" ht="15" x14ac:dyDescent="0.25">
      <c r="B403" s="14"/>
      <c r="D403" s="61"/>
      <c r="E403" s="15"/>
      <c r="F403" s="15"/>
      <c r="G403" s="14"/>
      <c r="I403" s="55"/>
      <c r="J403" s="14"/>
      <c r="K403" s="14"/>
      <c r="N403" s="14"/>
      <c r="O403" s="14"/>
    </row>
    <row r="404" spans="2:15" ht="15" x14ac:dyDescent="0.25">
      <c r="B404" s="14"/>
      <c r="D404" s="61"/>
      <c r="E404" s="15"/>
      <c r="F404" s="15"/>
      <c r="G404" s="14"/>
      <c r="I404" s="55"/>
      <c r="J404" s="14"/>
      <c r="K404" s="14"/>
      <c r="N404" s="14"/>
      <c r="O404" s="14"/>
    </row>
    <row r="405" spans="2:15" ht="15" x14ac:dyDescent="0.25">
      <c r="B405" s="14"/>
      <c r="D405" s="61"/>
      <c r="E405" s="15"/>
      <c r="F405" s="15"/>
      <c r="G405" s="14"/>
      <c r="I405" s="55"/>
      <c r="J405" s="14"/>
      <c r="K405" s="14"/>
      <c r="N405" s="14"/>
      <c r="O405" s="14"/>
    </row>
    <row r="406" spans="2:15" ht="15" x14ac:dyDescent="0.25">
      <c r="B406" s="14"/>
      <c r="D406" s="61"/>
      <c r="E406" s="15"/>
      <c r="F406" s="15"/>
      <c r="G406" s="14"/>
      <c r="I406" s="55"/>
      <c r="J406" s="14"/>
      <c r="K406" s="14"/>
      <c r="N406" s="14"/>
      <c r="O406" s="14"/>
    </row>
    <row r="407" spans="2:15" ht="15" x14ac:dyDescent="0.25">
      <c r="B407" s="14"/>
      <c r="D407" s="61"/>
      <c r="E407" s="15"/>
      <c r="F407" s="15"/>
      <c r="G407" s="14"/>
      <c r="I407" s="55"/>
      <c r="J407" s="14"/>
      <c r="K407" s="14"/>
      <c r="N407" s="14"/>
      <c r="O407" s="14"/>
    </row>
    <row r="408" spans="2:15" ht="15" x14ac:dyDescent="0.25">
      <c r="B408" s="14"/>
      <c r="D408" s="61"/>
      <c r="E408" s="15"/>
      <c r="F408" s="15"/>
      <c r="G408" s="14"/>
      <c r="I408" s="55"/>
      <c r="J408" s="14"/>
      <c r="K408" s="14"/>
      <c r="N408" s="14"/>
      <c r="O408" s="14"/>
    </row>
    <row r="409" spans="2:15" ht="15" x14ac:dyDescent="0.25">
      <c r="B409" s="14"/>
      <c r="D409" s="61"/>
      <c r="E409" s="15"/>
      <c r="F409" s="15"/>
      <c r="G409" s="14"/>
      <c r="I409" s="55"/>
      <c r="J409" s="14"/>
      <c r="K409" s="14"/>
      <c r="N409" s="14"/>
      <c r="O409" s="14"/>
    </row>
    <row r="410" spans="2:15" ht="15" x14ac:dyDescent="0.25">
      <c r="B410" s="14"/>
      <c r="D410" s="61"/>
      <c r="E410" s="15"/>
      <c r="F410" s="15"/>
      <c r="G410" s="14"/>
      <c r="I410" s="55"/>
      <c r="J410" s="14"/>
      <c r="K410" s="14"/>
      <c r="N410" s="14"/>
      <c r="O410" s="14"/>
    </row>
    <row r="411" spans="2:15" ht="15" x14ac:dyDescent="0.25">
      <c r="B411" s="14"/>
      <c r="D411" s="61"/>
      <c r="E411" s="15"/>
      <c r="F411" s="15"/>
      <c r="G411" s="14"/>
      <c r="I411" s="55"/>
      <c r="J411" s="14"/>
      <c r="K411" s="14"/>
      <c r="N411" s="14"/>
      <c r="O411" s="14"/>
    </row>
    <row r="412" spans="2:15" ht="15" x14ac:dyDescent="0.25">
      <c r="B412" s="14"/>
      <c r="D412" s="61"/>
      <c r="E412" s="15"/>
      <c r="F412" s="15"/>
      <c r="G412" s="14"/>
      <c r="I412" s="55"/>
      <c r="J412" s="14"/>
      <c r="K412" s="14"/>
      <c r="N412" s="14"/>
      <c r="O412" s="14"/>
    </row>
    <row r="413" spans="2:15" ht="15" x14ac:dyDescent="0.25">
      <c r="B413" s="14"/>
      <c r="D413" s="61"/>
      <c r="E413" s="15"/>
      <c r="F413" s="15"/>
      <c r="G413" s="14"/>
      <c r="I413" s="55"/>
      <c r="J413" s="14"/>
      <c r="K413" s="14"/>
      <c r="N413" s="14"/>
      <c r="O413" s="14"/>
    </row>
    <row r="414" spans="2:15" ht="15" x14ac:dyDescent="0.25">
      <c r="B414" s="14"/>
      <c r="D414" s="61"/>
      <c r="E414" s="15"/>
      <c r="F414" s="15"/>
      <c r="G414" s="14"/>
      <c r="I414" s="55"/>
      <c r="J414" s="14"/>
      <c r="K414" s="14"/>
      <c r="N414" s="14"/>
      <c r="O414" s="14"/>
    </row>
    <row r="415" spans="2:15" ht="15" x14ac:dyDescent="0.25">
      <c r="B415" s="14"/>
      <c r="D415" s="61"/>
      <c r="E415" s="15"/>
      <c r="F415" s="15"/>
      <c r="G415" s="14"/>
      <c r="I415" s="55"/>
      <c r="J415" s="14"/>
      <c r="K415" s="14"/>
      <c r="N415" s="14"/>
      <c r="O415" s="14"/>
    </row>
    <row r="416" spans="2:15" ht="15" x14ac:dyDescent="0.25">
      <c r="B416" s="14"/>
      <c r="D416" s="61"/>
      <c r="E416" s="15"/>
      <c r="F416" s="15"/>
      <c r="G416" s="14"/>
      <c r="I416" s="55"/>
      <c r="J416" s="14"/>
      <c r="K416" s="14"/>
      <c r="N416" s="14"/>
      <c r="O416" s="14"/>
    </row>
    <row r="417" spans="2:15" ht="15" x14ac:dyDescent="0.25">
      <c r="B417" s="14"/>
      <c r="D417" s="61"/>
      <c r="E417" s="15"/>
      <c r="F417" s="15"/>
      <c r="G417" s="14"/>
      <c r="I417" s="55"/>
      <c r="J417" s="14"/>
      <c r="K417" s="14"/>
      <c r="N417" s="14"/>
      <c r="O417" s="14"/>
    </row>
    <row r="418" spans="2:15" ht="15" x14ac:dyDescent="0.25">
      <c r="B418" s="14"/>
      <c r="D418" s="61"/>
      <c r="E418" s="15"/>
      <c r="F418" s="15"/>
      <c r="G418" s="14"/>
      <c r="I418" s="55"/>
      <c r="J418" s="14"/>
      <c r="K418" s="14"/>
      <c r="N418" s="14"/>
      <c r="O418" s="14"/>
    </row>
    <row r="419" spans="2:15" ht="15" x14ac:dyDescent="0.25">
      <c r="B419" s="14"/>
      <c r="D419" s="61"/>
      <c r="E419" s="15"/>
      <c r="F419" s="15"/>
      <c r="G419" s="14"/>
      <c r="I419" s="55"/>
      <c r="J419" s="14"/>
      <c r="K419" s="14"/>
      <c r="N419" s="14"/>
      <c r="O419" s="14"/>
    </row>
    <row r="420" spans="2:15" ht="15" x14ac:dyDescent="0.25">
      <c r="B420" s="14"/>
      <c r="D420" s="61"/>
      <c r="E420" s="15"/>
      <c r="F420" s="15"/>
      <c r="G420" s="14"/>
      <c r="I420" s="55"/>
      <c r="J420" s="14"/>
      <c r="K420" s="14"/>
      <c r="N420" s="14"/>
      <c r="O420" s="14"/>
    </row>
    <row r="421" spans="2:15" ht="15" x14ac:dyDescent="0.25">
      <c r="B421" s="14"/>
      <c r="D421" s="61"/>
      <c r="E421" s="15"/>
      <c r="F421" s="15"/>
      <c r="G421" s="14"/>
      <c r="I421" s="55"/>
      <c r="J421" s="14"/>
      <c r="K421" s="14"/>
      <c r="N421" s="14"/>
      <c r="O421" s="14"/>
    </row>
    <row r="422" spans="2:15" ht="15" x14ac:dyDescent="0.25">
      <c r="B422" s="14"/>
      <c r="D422" s="61"/>
      <c r="E422" s="15"/>
      <c r="F422" s="15"/>
      <c r="G422" s="14"/>
      <c r="I422" s="55"/>
      <c r="J422" s="14"/>
      <c r="K422" s="14"/>
      <c r="N422" s="14"/>
      <c r="O422" s="14"/>
    </row>
    <row r="423" spans="2:15" ht="15" x14ac:dyDescent="0.25">
      <c r="B423" s="14"/>
      <c r="D423" s="61"/>
      <c r="E423" s="15"/>
      <c r="F423" s="15"/>
      <c r="G423" s="14"/>
      <c r="I423" s="55"/>
      <c r="J423" s="14"/>
      <c r="K423" s="14"/>
      <c r="N423" s="14"/>
      <c r="O423" s="14"/>
    </row>
    <row r="424" spans="2:15" ht="15" x14ac:dyDescent="0.25">
      <c r="B424" s="14"/>
      <c r="D424" s="61"/>
      <c r="E424" s="15"/>
      <c r="F424" s="15"/>
      <c r="G424" s="14"/>
      <c r="I424" s="55"/>
      <c r="J424" s="14"/>
      <c r="K424" s="14"/>
      <c r="N424" s="14"/>
      <c r="O424" s="14"/>
    </row>
    <row r="425" spans="2:15" ht="15" x14ac:dyDescent="0.25">
      <c r="B425" s="14"/>
      <c r="D425" s="61"/>
      <c r="E425" s="15"/>
      <c r="F425" s="15"/>
      <c r="G425" s="14"/>
      <c r="I425" s="55"/>
      <c r="J425" s="14"/>
      <c r="K425" s="14"/>
      <c r="N425" s="14"/>
      <c r="O425" s="14"/>
    </row>
    <row r="426" spans="2:15" ht="15" x14ac:dyDescent="0.25">
      <c r="B426" s="14"/>
      <c r="D426" s="61"/>
      <c r="E426" s="15"/>
      <c r="F426" s="15"/>
      <c r="G426" s="14"/>
      <c r="I426" s="55"/>
      <c r="J426" s="14"/>
      <c r="K426" s="14"/>
      <c r="N426" s="14"/>
      <c r="O426" s="14"/>
    </row>
    <row r="427" spans="2:15" ht="15" x14ac:dyDescent="0.25">
      <c r="B427" s="14"/>
      <c r="D427" s="61"/>
      <c r="E427" s="15"/>
      <c r="F427" s="15"/>
      <c r="G427" s="14"/>
      <c r="I427" s="55"/>
      <c r="J427" s="14"/>
      <c r="K427" s="14"/>
      <c r="N427" s="14"/>
      <c r="O427" s="14"/>
    </row>
    <row r="428" spans="2:15" ht="15" x14ac:dyDescent="0.25">
      <c r="B428" s="14"/>
      <c r="D428" s="61"/>
      <c r="E428" s="15"/>
      <c r="F428" s="15"/>
      <c r="G428" s="14"/>
      <c r="I428" s="55"/>
      <c r="J428" s="14"/>
      <c r="K428" s="14"/>
      <c r="N428" s="14"/>
      <c r="O428" s="14"/>
    </row>
    <row r="429" spans="2:15" ht="15" x14ac:dyDescent="0.25">
      <c r="B429" s="14"/>
      <c r="D429" s="61"/>
      <c r="E429" s="15"/>
      <c r="F429" s="15"/>
      <c r="G429" s="14"/>
      <c r="I429" s="55"/>
      <c r="J429" s="14"/>
      <c r="K429" s="14"/>
      <c r="N429" s="14"/>
      <c r="O429" s="14"/>
    </row>
    <row r="430" spans="2:15" ht="15" x14ac:dyDescent="0.25">
      <c r="B430" s="14"/>
      <c r="D430" s="61"/>
      <c r="E430" s="15"/>
      <c r="F430" s="15"/>
      <c r="G430" s="14"/>
      <c r="I430" s="55"/>
      <c r="J430" s="14"/>
      <c r="K430" s="14"/>
      <c r="N430" s="14"/>
      <c r="O430" s="14"/>
    </row>
    <row r="431" spans="2:15" ht="15" x14ac:dyDescent="0.25">
      <c r="B431" s="14"/>
      <c r="D431" s="61"/>
      <c r="E431" s="15"/>
      <c r="F431" s="15"/>
      <c r="G431" s="14"/>
      <c r="I431" s="55"/>
      <c r="J431" s="14"/>
      <c r="K431" s="14"/>
      <c r="N431" s="14"/>
      <c r="O431" s="14"/>
    </row>
    <row r="432" spans="2:15" ht="15" x14ac:dyDescent="0.25">
      <c r="B432" s="14"/>
      <c r="D432" s="61"/>
      <c r="E432" s="15"/>
      <c r="F432" s="15"/>
      <c r="G432" s="14"/>
      <c r="I432" s="55"/>
      <c r="J432" s="14"/>
      <c r="K432" s="14"/>
      <c r="N432" s="14"/>
      <c r="O432" s="14"/>
    </row>
    <row r="433" spans="2:15" ht="15" x14ac:dyDescent="0.25">
      <c r="B433" s="14"/>
      <c r="D433" s="61"/>
      <c r="E433" s="15"/>
      <c r="F433" s="15"/>
      <c r="G433" s="14"/>
      <c r="I433" s="55"/>
      <c r="J433" s="14"/>
      <c r="K433" s="14"/>
      <c r="N433" s="14"/>
      <c r="O433" s="14"/>
    </row>
    <row r="434" spans="2:15" ht="15" x14ac:dyDescent="0.25">
      <c r="B434" s="14"/>
      <c r="D434" s="61"/>
      <c r="E434" s="15"/>
      <c r="F434" s="15"/>
      <c r="G434" s="14"/>
      <c r="I434" s="55"/>
      <c r="J434" s="14"/>
      <c r="K434" s="14"/>
      <c r="N434" s="14"/>
      <c r="O434" s="14"/>
    </row>
    <row r="435" spans="2:15" ht="15" x14ac:dyDescent="0.25">
      <c r="B435" s="14"/>
      <c r="D435" s="61"/>
      <c r="E435" s="15"/>
      <c r="F435" s="15"/>
      <c r="G435" s="14"/>
      <c r="I435" s="55"/>
      <c r="J435" s="14"/>
      <c r="K435" s="14"/>
      <c r="N435" s="14"/>
      <c r="O435" s="14"/>
    </row>
    <row r="436" spans="2:15" ht="15" x14ac:dyDescent="0.25">
      <c r="B436" s="14"/>
      <c r="D436" s="61"/>
      <c r="E436" s="15"/>
      <c r="F436" s="15"/>
      <c r="G436" s="14"/>
      <c r="I436" s="55"/>
      <c r="J436" s="14"/>
      <c r="K436" s="14"/>
      <c r="N436" s="14"/>
      <c r="O436" s="14"/>
    </row>
    <row r="437" spans="2:15" ht="15" x14ac:dyDescent="0.25">
      <c r="B437" s="14"/>
      <c r="D437" s="61"/>
      <c r="E437" s="15"/>
      <c r="F437" s="15"/>
      <c r="G437" s="14"/>
      <c r="I437" s="55"/>
      <c r="J437" s="14"/>
      <c r="K437" s="14"/>
      <c r="N437" s="14"/>
      <c r="O437" s="14"/>
    </row>
    <row r="438" spans="2:15" ht="15" x14ac:dyDescent="0.25">
      <c r="B438" s="14"/>
      <c r="D438" s="61"/>
      <c r="E438" s="15"/>
      <c r="F438" s="15"/>
      <c r="G438" s="14"/>
      <c r="I438" s="55"/>
      <c r="J438" s="14"/>
      <c r="K438" s="14"/>
      <c r="N438" s="14"/>
      <c r="O438" s="14"/>
    </row>
    <row r="439" spans="2:15" ht="15" x14ac:dyDescent="0.25">
      <c r="B439" s="14"/>
      <c r="D439" s="61"/>
      <c r="E439" s="15"/>
      <c r="F439" s="15"/>
      <c r="G439" s="14"/>
      <c r="I439" s="55"/>
      <c r="J439" s="14"/>
      <c r="K439" s="14"/>
      <c r="N439" s="14"/>
      <c r="O439" s="14"/>
    </row>
    <row r="440" spans="2:15" ht="15" x14ac:dyDescent="0.25">
      <c r="B440" s="14"/>
      <c r="D440" s="61"/>
      <c r="E440" s="15"/>
      <c r="F440" s="15"/>
      <c r="G440" s="14"/>
      <c r="I440" s="55"/>
      <c r="J440" s="14"/>
      <c r="K440" s="14"/>
      <c r="N440" s="14"/>
      <c r="O440" s="14"/>
    </row>
    <row r="441" spans="2:15" ht="15" x14ac:dyDescent="0.25">
      <c r="B441" s="14"/>
      <c r="D441" s="61"/>
      <c r="E441" s="15"/>
      <c r="F441" s="15"/>
      <c r="G441" s="14"/>
      <c r="I441" s="55"/>
      <c r="J441" s="14"/>
      <c r="K441" s="14"/>
      <c r="N441" s="14"/>
      <c r="O441" s="14"/>
    </row>
    <row r="442" spans="2:15" ht="15" x14ac:dyDescent="0.25">
      <c r="B442" s="14"/>
      <c r="D442" s="61"/>
      <c r="E442" s="15"/>
      <c r="F442" s="15"/>
      <c r="G442" s="14"/>
      <c r="I442" s="55"/>
      <c r="J442" s="14"/>
      <c r="K442" s="14"/>
      <c r="N442" s="14"/>
      <c r="O442" s="14"/>
    </row>
    <row r="443" spans="2:15" ht="15" x14ac:dyDescent="0.25">
      <c r="B443" s="14"/>
      <c r="D443" s="61"/>
      <c r="E443" s="15"/>
      <c r="F443" s="15"/>
      <c r="G443" s="14"/>
      <c r="I443" s="55"/>
      <c r="J443" s="14"/>
      <c r="K443" s="14"/>
      <c r="N443" s="14"/>
      <c r="O443" s="14"/>
    </row>
    <row r="444" spans="2:15" ht="15" x14ac:dyDescent="0.25">
      <c r="B444" s="14"/>
      <c r="D444" s="61"/>
      <c r="E444" s="15"/>
      <c r="F444" s="15"/>
      <c r="G444" s="14"/>
      <c r="I444" s="55"/>
      <c r="J444" s="14"/>
      <c r="K444" s="14"/>
      <c r="N444" s="14"/>
      <c r="O444" s="14"/>
    </row>
    <row r="445" spans="2:15" ht="15" x14ac:dyDescent="0.25">
      <c r="B445" s="14"/>
      <c r="D445" s="61"/>
      <c r="E445" s="15"/>
      <c r="F445" s="15"/>
      <c r="G445" s="14"/>
      <c r="I445" s="55"/>
      <c r="J445" s="14"/>
      <c r="K445" s="14"/>
      <c r="N445" s="14"/>
      <c r="O445" s="14"/>
    </row>
    <row r="446" spans="2:15" ht="15" x14ac:dyDescent="0.25">
      <c r="B446" s="14"/>
      <c r="D446" s="61"/>
      <c r="E446" s="15"/>
      <c r="F446" s="15"/>
      <c r="G446" s="14"/>
      <c r="I446" s="55"/>
      <c r="J446" s="14"/>
      <c r="K446" s="14"/>
      <c r="N446" s="14"/>
      <c r="O446" s="14"/>
    </row>
    <row r="447" spans="2:15" ht="15" x14ac:dyDescent="0.25">
      <c r="B447" s="14"/>
      <c r="D447" s="61"/>
      <c r="E447" s="15"/>
      <c r="F447" s="15"/>
      <c r="G447" s="14"/>
      <c r="I447" s="55"/>
      <c r="J447" s="14"/>
      <c r="K447" s="14"/>
      <c r="N447" s="14"/>
      <c r="O447" s="14"/>
    </row>
    <row r="448" spans="2:15" ht="15" x14ac:dyDescent="0.25">
      <c r="B448" s="14"/>
      <c r="D448" s="61"/>
      <c r="E448" s="15"/>
      <c r="F448" s="15"/>
      <c r="G448" s="14"/>
      <c r="I448" s="55"/>
      <c r="J448" s="14"/>
      <c r="K448" s="14"/>
      <c r="N448" s="14"/>
      <c r="O448" s="14"/>
    </row>
    <row r="449" spans="2:15" ht="15" x14ac:dyDescent="0.25">
      <c r="B449" s="14"/>
      <c r="D449" s="61"/>
      <c r="E449" s="15"/>
      <c r="F449" s="15"/>
      <c r="G449" s="14"/>
      <c r="I449" s="55"/>
      <c r="J449" s="14"/>
      <c r="K449" s="14"/>
      <c r="N449" s="14"/>
      <c r="O449" s="14"/>
    </row>
    <row r="450" spans="2:15" ht="15" x14ac:dyDescent="0.25">
      <c r="B450" s="14"/>
      <c r="D450" s="61"/>
      <c r="E450" s="15"/>
      <c r="F450" s="15"/>
      <c r="G450" s="14"/>
      <c r="I450" s="55"/>
      <c r="J450" s="14"/>
      <c r="K450" s="14"/>
      <c r="N450" s="14"/>
      <c r="O450" s="14"/>
    </row>
    <row r="451" spans="2:15" ht="15" x14ac:dyDescent="0.25">
      <c r="B451" s="14"/>
      <c r="D451" s="61"/>
      <c r="E451" s="15"/>
      <c r="F451" s="15"/>
      <c r="G451" s="14"/>
      <c r="I451" s="55"/>
      <c r="J451" s="14"/>
      <c r="K451" s="14"/>
      <c r="N451" s="14"/>
      <c r="O451" s="14"/>
    </row>
    <row r="452" spans="2:15" ht="15" x14ac:dyDescent="0.25">
      <c r="B452" s="14"/>
      <c r="D452" s="61"/>
      <c r="E452" s="15"/>
      <c r="F452" s="15"/>
      <c r="G452" s="14"/>
      <c r="I452" s="55"/>
      <c r="J452" s="14"/>
      <c r="K452" s="14"/>
      <c r="N452" s="14"/>
      <c r="O452" s="14"/>
    </row>
    <row r="453" spans="2:15" ht="15" x14ac:dyDescent="0.25">
      <c r="B453" s="14"/>
      <c r="D453" s="61"/>
      <c r="E453" s="15"/>
      <c r="F453" s="15"/>
      <c r="G453" s="14"/>
      <c r="I453" s="55"/>
      <c r="J453" s="14"/>
      <c r="K453" s="14"/>
      <c r="N453" s="14"/>
      <c r="O453" s="14"/>
    </row>
    <row r="454" spans="2:15" ht="15" x14ac:dyDescent="0.25">
      <c r="B454" s="14"/>
      <c r="D454" s="61"/>
      <c r="E454" s="15"/>
      <c r="F454" s="15"/>
      <c r="G454" s="14"/>
      <c r="I454" s="55"/>
      <c r="J454" s="14"/>
      <c r="K454" s="14"/>
      <c r="N454" s="14"/>
      <c r="O454" s="14"/>
    </row>
    <row r="455" spans="2:15" ht="15" x14ac:dyDescent="0.25">
      <c r="B455" s="14"/>
      <c r="D455" s="61"/>
      <c r="E455" s="15"/>
      <c r="F455" s="15"/>
      <c r="G455" s="14"/>
      <c r="I455" s="55"/>
      <c r="J455" s="14"/>
      <c r="K455" s="14"/>
      <c r="N455" s="14"/>
      <c r="O455" s="14"/>
    </row>
    <row r="456" spans="2:15" ht="15" x14ac:dyDescent="0.25">
      <c r="B456" s="14"/>
      <c r="D456" s="61"/>
      <c r="E456" s="15"/>
      <c r="F456" s="15"/>
      <c r="G456" s="14"/>
      <c r="I456" s="55"/>
      <c r="J456" s="14"/>
      <c r="K456" s="14"/>
      <c r="N456" s="14"/>
      <c r="O456" s="14"/>
    </row>
    <row r="457" spans="2:15" ht="15" x14ac:dyDescent="0.25">
      <c r="B457" s="14"/>
      <c r="D457" s="61"/>
      <c r="E457" s="15"/>
      <c r="F457" s="15"/>
      <c r="G457" s="14"/>
      <c r="I457" s="55"/>
      <c r="J457" s="14"/>
      <c r="K457" s="14"/>
      <c r="N457" s="14"/>
      <c r="O457" s="14"/>
    </row>
    <row r="458" spans="2:15" ht="15" x14ac:dyDescent="0.25">
      <c r="B458" s="14"/>
      <c r="D458" s="61"/>
      <c r="E458" s="15"/>
      <c r="F458" s="15"/>
      <c r="G458" s="14"/>
      <c r="I458" s="55"/>
      <c r="J458" s="14"/>
      <c r="K458" s="14"/>
      <c r="N458" s="14"/>
      <c r="O458" s="14"/>
    </row>
    <row r="459" spans="2:15" ht="15" x14ac:dyDescent="0.25">
      <c r="B459" s="14"/>
      <c r="D459" s="61"/>
      <c r="E459" s="15"/>
      <c r="F459" s="15"/>
      <c r="G459" s="14"/>
      <c r="I459" s="55"/>
      <c r="J459" s="14"/>
      <c r="K459" s="14"/>
      <c r="N459" s="14"/>
      <c r="O459" s="14"/>
    </row>
    <row r="460" spans="2:15" ht="15" x14ac:dyDescent="0.25">
      <c r="B460" s="14"/>
      <c r="D460" s="61"/>
      <c r="E460" s="15"/>
      <c r="F460" s="15"/>
      <c r="G460" s="14"/>
      <c r="I460" s="55"/>
      <c r="J460" s="14"/>
      <c r="K460" s="14"/>
      <c r="N460" s="14"/>
      <c r="O460" s="14"/>
    </row>
    <row r="461" spans="2:15" ht="15" x14ac:dyDescent="0.25">
      <c r="B461" s="14"/>
      <c r="D461" s="61"/>
      <c r="E461" s="15"/>
      <c r="F461" s="15"/>
      <c r="G461" s="14"/>
      <c r="I461" s="55"/>
      <c r="J461" s="14"/>
      <c r="K461" s="14"/>
      <c r="N461" s="14"/>
      <c r="O461" s="14"/>
    </row>
    <row r="462" spans="2:15" ht="15" x14ac:dyDescent="0.25">
      <c r="B462" s="14"/>
      <c r="D462" s="61"/>
      <c r="E462" s="15"/>
      <c r="F462" s="15"/>
      <c r="G462" s="14"/>
      <c r="I462" s="55"/>
      <c r="J462" s="14"/>
      <c r="K462" s="14"/>
      <c r="N462" s="14"/>
      <c r="O462" s="14"/>
    </row>
    <row r="463" spans="2:15" ht="15" x14ac:dyDescent="0.25">
      <c r="B463" s="14"/>
      <c r="D463" s="61"/>
      <c r="E463" s="15"/>
      <c r="F463" s="15"/>
      <c r="G463" s="14"/>
      <c r="I463" s="55"/>
      <c r="J463" s="14"/>
      <c r="K463" s="14"/>
      <c r="N463" s="14"/>
      <c r="O463" s="14"/>
    </row>
    <row r="464" spans="2:15" ht="15" x14ac:dyDescent="0.25">
      <c r="B464" s="14"/>
      <c r="D464" s="61"/>
      <c r="E464" s="15"/>
      <c r="F464" s="15"/>
      <c r="G464" s="14"/>
      <c r="I464" s="55"/>
      <c r="J464" s="14"/>
      <c r="K464" s="14"/>
      <c r="N464" s="14"/>
      <c r="O464" s="14"/>
    </row>
    <row r="465" spans="2:15" ht="15" x14ac:dyDescent="0.25">
      <c r="B465" s="14"/>
      <c r="D465" s="61"/>
      <c r="E465" s="15"/>
      <c r="F465" s="15"/>
      <c r="G465" s="14"/>
      <c r="I465" s="55"/>
      <c r="J465" s="14"/>
      <c r="K465" s="14"/>
      <c r="N465" s="14"/>
      <c r="O465" s="14"/>
    </row>
    <row r="466" spans="2:15" ht="15" x14ac:dyDescent="0.25">
      <c r="B466" s="14"/>
      <c r="D466" s="61"/>
      <c r="E466" s="15"/>
      <c r="F466" s="15"/>
      <c r="G466" s="14"/>
      <c r="I466" s="55"/>
      <c r="J466" s="14"/>
      <c r="K466" s="14"/>
      <c r="N466" s="14"/>
      <c r="O466" s="14"/>
    </row>
    <row r="467" spans="2:15" ht="15" x14ac:dyDescent="0.25">
      <c r="B467" s="14"/>
      <c r="D467" s="61"/>
      <c r="E467" s="15"/>
      <c r="F467" s="15"/>
      <c r="G467" s="14"/>
      <c r="I467" s="55"/>
      <c r="J467" s="14"/>
      <c r="K467" s="14"/>
      <c r="N467" s="14"/>
      <c r="O467" s="14"/>
    </row>
    <row r="468" spans="2:15" ht="15" x14ac:dyDescent="0.25">
      <c r="B468" s="14"/>
      <c r="D468" s="61"/>
      <c r="E468" s="15"/>
      <c r="F468" s="15"/>
      <c r="G468" s="14"/>
      <c r="I468" s="55"/>
      <c r="J468" s="14"/>
      <c r="K468" s="14"/>
      <c r="N468" s="14"/>
      <c r="O468" s="14"/>
    </row>
    <row r="469" spans="2:15" ht="15" x14ac:dyDescent="0.25">
      <c r="B469" s="14"/>
      <c r="D469" s="61"/>
      <c r="E469" s="15"/>
      <c r="F469" s="15"/>
      <c r="G469" s="14"/>
      <c r="I469" s="55"/>
      <c r="J469" s="14"/>
      <c r="K469" s="14"/>
      <c r="N469" s="14"/>
      <c r="O469" s="14"/>
    </row>
    <row r="470" spans="2:15" ht="15" x14ac:dyDescent="0.25">
      <c r="B470" s="14"/>
      <c r="D470" s="61"/>
      <c r="E470" s="15"/>
      <c r="F470" s="15"/>
      <c r="G470" s="14"/>
      <c r="I470" s="55"/>
      <c r="J470" s="14"/>
      <c r="K470" s="14"/>
      <c r="N470" s="14"/>
      <c r="O470" s="14"/>
    </row>
    <row r="471" spans="2:15" ht="15" x14ac:dyDescent="0.25">
      <c r="B471" s="14"/>
      <c r="D471" s="61"/>
      <c r="E471" s="15"/>
      <c r="F471" s="15"/>
      <c r="G471" s="14"/>
      <c r="I471" s="55"/>
      <c r="J471" s="14"/>
      <c r="K471" s="14"/>
      <c r="N471" s="14"/>
      <c r="O471" s="14"/>
    </row>
    <row r="472" spans="2:15" ht="15" x14ac:dyDescent="0.25">
      <c r="B472" s="14"/>
      <c r="D472" s="61"/>
      <c r="E472" s="15"/>
      <c r="F472" s="15"/>
      <c r="G472" s="14"/>
      <c r="I472" s="55"/>
      <c r="J472" s="14"/>
      <c r="K472" s="14"/>
      <c r="N472" s="14"/>
      <c r="O472" s="14"/>
    </row>
    <row r="473" spans="2:15" ht="15" x14ac:dyDescent="0.25">
      <c r="B473" s="14"/>
      <c r="D473" s="61"/>
      <c r="E473" s="15"/>
      <c r="F473" s="15"/>
      <c r="G473" s="14"/>
      <c r="I473" s="55"/>
      <c r="J473" s="14"/>
      <c r="K473" s="14"/>
      <c r="N473" s="14"/>
      <c r="O473" s="14"/>
    </row>
    <row r="474" spans="2:15" ht="15" x14ac:dyDescent="0.25">
      <c r="B474" s="14"/>
      <c r="D474" s="61"/>
      <c r="E474" s="15"/>
      <c r="F474" s="15"/>
      <c r="G474" s="14"/>
      <c r="I474" s="55"/>
      <c r="J474" s="14"/>
      <c r="K474" s="14"/>
      <c r="N474" s="14"/>
      <c r="O474" s="14"/>
    </row>
    <row r="475" spans="2:15" ht="15" x14ac:dyDescent="0.25">
      <c r="B475" s="14"/>
      <c r="D475" s="61"/>
      <c r="E475" s="15"/>
      <c r="F475" s="15"/>
      <c r="G475" s="14"/>
      <c r="I475" s="55"/>
      <c r="J475" s="14"/>
      <c r="K475" s="14"/>
      <c r="N475" s="14"/>
      <c r="O475" s="14"/>
    </row>
    <row r="476" spans="2:15" ht="15" x14ac:dyDescent="0.25">
      <c r="B476" s="14"/>
      <c r="D476" s="61"/>
      <c r="E476" s="15"/>
      <c r="F476" s="15"/>
      <c r="G476" s="14"/>
      <c r="I476" s="55"/>
      <c r="J476" s="14"/>
      <c r="K476" s="14"/>
      <c r="N476" s="14"/>
      <c r="O476" s="14"/>
    </row>
    <row r="477" spans="2:15" ht="15" x14ac:dyDescent="0.25">
      <c r="B477" s="14"/>
      <c r="D477" s="61"/>
      <c r="E477" s="15"/>
      <c r="F477" s="15"/>
      <c r="G477" s="14"/>
      <c r="I477" s="55"/>
      <c r="J477" s="14"/>
      <c r="K477" s="14"/>
      <c r="N477" s="14"/>
      <c r="O477" s="14"/>
    </row>
    <row r="478" spans="2:15" ht="15" x14ac:dyDescent="0.25">
      <c r="B478" s="14"/>
      <c r="D478" s="61"/>
      <c r="E478" s="15"/>
      <c r="F478" s="15"/>
      <c r="G478" s="14"/>
      <c r="I478" s="55"/>
      <c r="J478" s="14"/>
      <c r="K478" s="14"/>
      <c r="N478" s="14"/>
      <c r="O478" s="14"/>
    </row>
    <row r="479" spans="2:15" ht="15" x14ac:dyDescent="0.25">
      <c r="B479" s="14"/>
      <c r="D479" s="61"/>
      <c r="E479" s="15"/>
      <c r="F479" s="15"/>
      <c r="G479" s="14"/>
      <c r="I479" s="55"/>
      <c r="J479" s="14"/>
      <c r="K479" s="14"/>
      <c r="N479" s="14"/>
      <c r="O479" s="14"/>
    </row>
    <row r="480" spans="2:15" ht="15" x14ac:dyDescent="0.25">
      <c r="B480" s="14"/>
      <c r="D480" s="61"/>
      <c r="E480" s="15"/>
      <c r="F480" s="15"/>
      <c r="G480" s="14"/>
      <c r="I480" s="55"/>
      <c r="J480" s="14"/>
      <c r="K480" s="14"/>
      <c r="N480" s="14"/>
      <c r="O480" s="14"/>
    </row>
    <row r="481" spans="2:15" ht="15" x14ac:dyDescent="0.25">
      <c r="B481" s="14"/>
      <c r="D481" s="61"/>
      <c r="E481" s="15"/>
      <c r="F481" s="15"/>
      <c r="G481" s="14"/>
      <c r="I481" s="55"/>
      <c r="J481" s="14"/>
      <c r="K481" s="14"/>
      <c r="N481" s="14"/>
      <c r="O481" s="14"/>
    </row>
    <row r="482" spans="2:15" ht="15" x14ac:dyDescent="0.25">
      <c r="B482" s="14"/>
      <c r="D482" s="61"/>
      <c r="E482" s="15"/>
      <c r="F482" s="15"/>
      <c r="G482" s="14"/>
      <c r="I482" s="55"/>
      <c r="J482" s="14"/>
      <c r="K482" s="14"/>
      <c r="N482" s="14"/>
      <c r="O482" s="14"/>
    </row>
    <row r="483" spans="2:15" ht="15" x14ac:dyDescent="0.25">
      <c r="B483" s="14"/>
      <c r="D483" s="61"/>
      <c r="E483" s="15"/>
      <c r="F483" s="15"/>
      <c r="G483" s="14"/>
      <c r="I483" s="55"/>
      <c r="J483" s="14"/>
      <c r="K483" s="14"/>
      <c r="N483" s="14"/>
      <c r="O483" s="14"/>
    </row>
    <row r="484" spans="2:15" ht="15" x14ac:dyDescent="0.25">
      <c r="B484" s="14"/>
      <c r="D484" s="61"/>
      <c r="E484" s="15"/>
      <c r="F484" s="15"/>
      <c r="G484" s="14"/>
      <c r="I484" s="55"/>
      <c r="J484" s="14"/>
      <c r="K484" s="14"/>
      <c r="N484" s="14"/>
      <c r="O484" s="14"/>
    </row>
    <row r="485" spans="2:15" ht="15" x14ac:dyDescent="0.25">
      <c r="B485" s="14"/>
      <c r="D485" s="61"/>
      <c r="E485" s="15"/>
      <c r="F485" s="15"/>
      <c r="G485" s="14"/>
      <c r="I485" s="55"/>
      <c r="J485" s="14"/>
      <c r="K485" s="14"/>
      <c r="N485" s="14"/>
      <c r="O485" s="14"/>
    </row>
    <row r="486" spans="2:15" ht="15" x14ac:dyDescent="0.25">
      <c r="B486" s="14"/>
      <c r="D486" s="61"/>
      <c r="E486" s="15"/>
      <c r="F486" s="15"/>
      <c r="G486" s="14"/>
      <c r="I486" s="55"/>
      <c r="J486" s="14"/>
      <c r="K486" s="14"/>
      <c r="N486" s="14"/>
      <c r="O486" s="14"/>
    </row>
    <row r="487" spans="2:15" ht="15" x14ac:dyDescent="0.25">
      <c r="B487" s="14"/>
      <c r="D487" s="61"/>
      <c r="E487" s="15"/>
      <c r="F487" s="15"/>
      <c r="G487" s="14"/>
      <c r="I487" s="55"/>
      <c r="J487" s="14"/>
      <c r="K487" s="14"/>
      <c r="N487" s="14"/>
      <c r="O487" s="14"/>
    </row>
    <row r="488" spans="2:15" ht="15" x14ac:dyDescent="0.25">
      <c r="B488" s="14"/>
      <c r="D488" s="61"/>
      <c r="E488" s="15"/>
      <c r="F488" s="15"/>
      <c r="G488" s="14"/>
      <c r="I488" s="55"/>
      <c r="J488" s="14"/>
      <c r="K488" s="14"/>
      <c r="N488" s="14"/>
      <c r="O488" s="14"/>
    </row>
    <row r="489" spans="2:15" ht="15" x14ac:dyDescent="0.25">
      <c r="B489" s="14"/>
      <c r="D489" s="61"/>
      <c r="E489" s="15"/>
      <c r="F489" s="15"/>
      <c r="G489" s="14"/>
      <c r="I489" s="55"/>
      <c r="J489" s="14"/>
      <c r="K489" s="14"/>
      <c r="N489" s="14"/>
      <c r="O489" s="14"/>
    </row>
    <row r="490" spans="2:15" ht="15" x14ac:dyDescent="0.25">
      <c r="B490" s="14"/>
      <c r="D490" s="61"/>
      <c r="E490" s="15"/>
      <c r="F490" s="15"/>
      <c r="G490" s="14"/>
      <c r="I490" s="55"/>
      <c r="J490" s="14"/>
      <c r="K490" s="14"/>
      <c r="N490" s="14"/>
      <c r="O490" s="14"/>
    </row>
    <row r="491" spans="2:15" ht="15" x14ac:dyDescent="0.25">
      <c r="B491" s="14"/>
      <c r="D491" s="61"/>
      <c r="E491" s="15"/>
      <c r="F491" s="15"/>
      <c r="G491" s="14"/>
      <c r="I491" s="55"/>
      <c r="J491" s="14"/>
      <c r="K491" s="14"/>
      <c r="N491" s="14"/>
      <c r="O491" s="14"/>
    </row>
    <row r="492" spans="2:15" ht="15" x14ac:dyDescent="0.25">
      <c r="B492" s="14"/>
      <c r="D492" s="61"/>
      <c r="E492" s="15"/>
      <c r="F492" s="15"/>
      <c r="G492" s="14"/>
      <c r="I492" s="55"/>
      <c r="J492" s="14"/>
      <c r="K492" s="14"/>
      <c r="N492" s="14"/>
      <c r="O492" s="14"/>
    </row>
    <row r="493" spans="2:15" ht="15" x14ac:dyDescent="0.25">
      <c r="B493" s="14"/>
      <c r="D493" s="61"/>
      <c r="E493" s="15"/>
      <c r="F493" s="15"/>
      <c r="G493" s="14"/>
      <c r="I493" s="55"/>
      <c r="J493" s="14"/>
      <c r="K493" s="14"/>
      <c r="N493" s="14"/>
      <c r="O493" s="14"/>
    </row>
    <row r="494" spans="2:15" ht="15" x14ac:dyDescent="0.25">
      <c r="B494" s="14"/>
      <c r="D494" s="61"/>
      <c r="E494" s="15"/>
      <c r="F494" s="15"/>
      <c r="G494" s="14"/>
      <c r="I494" s="55"/>
      <c r="J494" s="14"/>
      <c r="K494" s="14"/>
      <c r="N494" s="14"/>
      <c r="O494" s="14"/>
    </row>
    <row r="495" spans="2:15" ht="15" x14ac:dyDescent="0.25">
      <c r="B495" s="14"/>
      <c r="D495" s="61"/>
      <c r="E495" s="15"/>
      <c r="F495" s="15"/>
      <c r="G495" s="14"/>
      <c r="I495" s="55"/>
      <c r="J495" s="14"/>
      <c r="K495" s="14"/>
      <c r="N495" s="14"/>
      <c r="O495" s="14"/>
    </row>
    <row r="496" spans="2:15" ht="15" x14ac:dyDescent="0.25">
      <c r="B496" s="14"/>
      <c r="D496" s="61"/>
      <c r="E496" s="15"/>
      <c r="F496" s="15"/>
      <c r="G496" s="14"/>
      <c r="I496" s="55"/>
      <c r="J496" s="14"/>
      <c r="K496" s="14"/>
      <c r="N496" s="14"/>
      <c r="O496" s="14"/>
    </row>
    <row r="497" spans="2:15" ht="15" x14ac:dyDescent="0.25">
      <c r="B497" s="14"/>
      <c r="D497" s="61"/>
      <c r="E497" s="15"/>
      <c r="F497" s="15"/>
      <c r="G497" s="14"/>
      <c r="I497" s="55"/>
      <c r="J497" s="14"/>
      <c r="K497" s="14"/>
      <c r="N497" s="14"/>
      <c r="O497" s="14"/>
    </row>
    <row r="498" spans="2:15" ht="15" x14ac:dyDescent="0.25">
      <c r="B498" s="14"/>
      <c r="D498" s="61"/>
      <c r="E498" s="15"/>
      <c r="F498" s="15"/>
      <c r="G498" s="14"/>
      <c r="I498" s="55"/>
      <c r="J498" s="14"/>
      <c r="K498" s="14"/>
      <c r="N498" s="14"/>
      <c r="O498" s="14"/>
    </row>
    <row r="499" spans="2:15" ht="15" x14ac:dyDescent="0.25">
      <c r="B499" s="14"/>
      <c r="D499" s="61"/>
      <c r="E499" s="15"/>
      <c r="F499" s="15"/>
      <c r="G499" s="14"/>
      <c r="I499" s="55"/>
      <c r="J499" s="14"/>
      <c r="K499" s="14"/>
      <c r="N499" s="14"/>
      <c r="O499" s="14"/>
    </row>
    <row r="500" spans="2:15" ht="15" x14ac:dyDescent="0.25">
      <c r="B500" s="14"/>
      <c r="D500" s="61"/>
      <c r="E500" s="15"/>
      <c r="F500" s="15"/>
      <c r="G500" s="14"/>
      <c r="I500" s="55"/>
      <c r="J500" s="14"/>
      <c r="K500" s="14"/>
      <c r="N500" s="14"/>
      <c r="O500" s="14"/>
    </row>
    <row r="501" spans="2:15" ht="15" x14ac:dyDescent="0.25">
      <c r="B501" s="14"/>
      <c r="D501" s="61"/>
      <c r="E501" s="15"/>
      <c r="F501" s="15"/>
      <c r="G501" s="14"/>
      <c r="I501" s="55"/>
      <c r="J501" s="14"/>
      <c r="K501" s="14"/>
      <c r="N501" s="14"/>
      <c r="O501" s="14"/>
    </row>
    <row r="502" spans="2:15" ht="15" x14ac:dyDescent="0.25">
      <c r="B502" s="14"/>
      <c r="D502" s="61"/>
      <c r="E502" s="15"/>
      <c r="F502" s="15"/>
      <c r="G502" s="14"/>
      <c r="I502" s="55"/>
      <c r="J502" s="14"/>
      <c r="K502" s="14"/>
      <c r="N502" s="14"/>
      <c r="O502" s="14"/>
    </row>
    <row r="503" spans="2:15" ht="15" x14ac:dyDescent="0.25">
      <c r="B503" s="14"/>
      <c r="D503" s="61"/>
      <c r="E503" s="15"/>
      <c r="F503" s="15"/>
      <c r="G503" s="14"/>
      <c r="I503" s="55"/>
      <c r="J503" s="14"/>
      <c r="K503" s="14"/>
      <c r="N503" s="14"/>
      <c r="O503" s="14"/>
    </row>
    <row r="504" spans="2:15" ht="15" x14ac:dyDescent="0.25">
      <c r="B504" s="14"/>
      <c r="D504" s="61"/>
      <c r="E504" s="15"/>
      <c r="F504" s="15"/>
      <c r="G504" s="14"/>
      <c r="I504" s="55"/>
      <c r="J504" s="14"/>
      <c r="K504" s="14"/>
      <c r="N504" s="14"/>
      <c r="O504" s="14"/>
    </row>
    <row r="505" spans="2:15" ht="15" x14ac:dyDescent="0.25">
      <c r="B505" s="14"/>
      <c r="D505" s="61"/>
      <c r="E505" s="15"/>
      <c r="F505" s="15"/>
      <c r="G505" s="14"/>
      <c r="I505" s="55"/>
      <c r="J505" s="14"/>
      <c r="K505" s="14"/>
      <c r="N505" s="14"/>
      <c r="O505" s="14"/>
    </row>
    <row r="506" spans="2:15" ht="15" x14ac:dyDescent="0.25">
      <c r="B506" s="14"/>
      <c r="D506" s="61"/>
      <c r="E506" s="15"/>
      <c r="F506" s="15"/>
      <c r="G506" s="14"/>
      <c r="I506" s="55"/>
      <c r="J506" s="14"/>
      <c r="K506" s="14"/>
      <c r="N506" s="14"/>
      <c r="O506" s="14"/>
    </row>
    <row r="507" spans="2:15" ht="15" x14ac:dyDescent="0.25">
      <c r="B507" s="14"/>
      <c r="D507" s="61"/>
      <c r="E507" s="15"/>
      <c r="F507" s="15"/>
      <c r="G507" s="14"/>
      <c r="I507" s="55"/>
      <c r="J507" s="14"/>
      <c r="K507" s="14"/>
      <c r="N507" s="14"/>
      <c r="O507" s="14"/>
    </row>
    <row r="508" spans="2:15" ht="15" x14ac:dyDescent="0.25">
      <c r="B508" s="14"/>
      <c r="D508" s="61"/>
      <c r="E508" s="15"/>
      <c r="F508" s="15"/>
      <c r="G508" s="14"/>
      <c r="I508" s="55"/>
      <c r="J508" s="14"/>
      <c r="K508" s="14"/>
      <c r="N508" s="14"/>
      <c r="O508" s="14"/>
    </row>
    <row r="509" spans="2:15" ht="15" x14ac:dyDescent="0.25">
      <c r="B509" s="14"/>
      <c r="D509" s="61"/>
      <c r="E509" s="15"/>
      <c r="F509" s="15"/>
      <c r="G509" s="14"/>
      <c r="I509" s="55"/>
      <c r="J509" s="14"/>
      <c r="K509" s="14"/>
      <c r="N509" s="14"/>
      <c r="O509" s="14"/>
    </row>
    <row r="510" spans="2:15" ht="15" x14ac:dyDescent="0.25">
      <c r="B510" s="14"/>
      <c r="D510" s="61"/>
      <c r="E510" s="15"/>
      <c r="F510" s="15"/>
      <c r="G510" s="14"/>
      <c r="I510" s="55"/>
      <c r="J510" s="14"/>
      <c r="K510" s="14"/>
      <c r="N510" s="14"/>
      <c r="O510" s="14"/>
    </row>
    <row r="511" spans="2:15" ht="15" x14ac:dyDescent="0.25">
      <c r="B511" s="14"/>
      <c r="D511" s="61"/>
      <c r="E511" s="15"/>
      <c r="F511" s="15"/>
      <c r="G511" s="14"/>
      <c r="I511" s="55"/>
      <c r="J511" s="14"/>
      <c r="K511" s="14"/>
      <c r="N511" s="14"/>
      <c r="O511" s="14"/>
    </row>
    <row r="512" spans="2:15" ht="15" x14ac:dyDescent="0.25">
      <c r="B512" s="14"/>
      <c r="D512" s="61"/>
      <c r="E512" s="15"/>
      <c r="F512" s="15"/>
      <c r="G512" s="14"/>
      <c r="I512" s="55"/>
      <c r="J512" s="14"/>
      <c r="K512" s="14"/>
      <c r="N512" s="14"/>
      <c r="O512" s="14"/>
    </row>
    <row r="513" spans="2:15" ht="15" x14ac:dyDescent="0.25">
      <c r="B513" s="14"/>
      <c r="D513" s="61"/>
      <c r="E513" s="15"/>
      <c r="F513" s="15"/>
      <c r="G513" s="14"/>
      <c r="I513" s="55"/>
      <c r="J513" s="14"/>
      <c r="K513" s="14"/>
      <c r="N513" s="14"/>
      <c r="O513" s="14"/>
    </row>
    <row r="514" spans="2:15" ht="15" x14ac:dyDescent="0.25">
      <c r="B514" s="14"/>
      <c r="D514" s="61"/>
      <c r="E514" s="15"/>
      <c r="F514" s="15"/>
      <c r="G514" s="14"/>
      <c r="I514" s="55"/>
      <c r="J514" s="14"/>
      <c r="K514" s="14"/>
      <c r="N514" s="14"/>
      <c r="O514" s="14"/>
    </row>
    <row r="515" spans="2:15" ht="15" x14ac:dyDescent="0.25">
      <c r="B515" s="14"/>
      <c r="D515" s="61"/>
      <c r="E515" s="15"/>
      <c r="F515" s="15"/>
      <c r="G515" s="14"/>
      <c r="I515" s="55"/>
      <c r="J515" s="14"/>
      <c r="K515" s="14"/>
      <c r="N515" s="14"/>
      <c r="O515" s="14"/>
    </row>
    <row r="516" spans="2:15" ht="15" x14ac:dyDescent="0.25">
      <c r="B516" s="14"/>
      <c r="D516" s="61"/>
      <c r="E516" s="15"/>
      <c r="F516" s="15"/>
      <c r="G516" s="14"/>
      <c r="I516" s="55"/>
      <c r="J516" s="14"/>
      <c r="K516" s="14"/>
      <c r="N516" s="14"/>
      <c r="O516" s="14"/>
    </row>
    <row r="517" spans="2:15" ht="15" x14ac:dyDescent="0.25">
      <c r="B517" s="14"/>
      <c r="D517" s="61"/>
      <c r="E517" s="15"/>
      <c r="F517" s="15"/>
      <c r="G517" s="14"/>
      <c r="I517" s="55"/>
      <c r="J517" s="14"/>
      <c r="K517" s="14"/>
      <c r="N517" s="14"/>
      <c r="O517" s="14"/>
    </row>
    <row r="518" spans="2:15" ht="15" x14ac:dyDescent="0.25">
      <c r="B518" s="14"/>
      <c r="D518" s="61"/>
      <c r="E518" s="15"/>
      <c r="F518" s="15"/>
      <c r="G518" s="14"/>
      <c r="I518" s="55"/>
      <c r="J518" s="14"/>
      <c r="K518" s="14"/>
      <c r="N518" s="14"/>
      <c r="O518" s="14"/>
    </row>
    <row r="519" spans="2:15" ht="15" x14ac:dyDescent="0.25">
      <c r="B519" s="14"/>
      <c r="D519" s="61"/>
      <c r="E519" s="15"/>
      <c r="F519" s="15"/>
      <c r="G519" s="14"/>
      <c r="I519" s="55"/>
      <c r="J519" s="14"/>
      <c r="K519" s="14"/>
      <c r="N519" s="14"/>
      <c r="O519" s="14"/>
    </row>
    <row r="520" spans="2:15" ht="15" x14ac:dyDescent="0.25">
      <c r="B520" s="14"/>
      <c r="D520" s="61"/>
      <c r="E520" s="15"/>
      <c r="F520" s="15"/>
      <c r="G520" s="14"/>
      <c r="I520" s="55"/>
      <c r="J520" s="14"/>
      <c r="K520" s="14"/>
      <c r="N520" s="14"/>
      <c r="O520" s="14"/>
    </row>
    <row r="521" spans="2:15" ht="15" x14ac:dyDescent="0.25">
      <c r="B521" s="14"/>
      <c r="D521" s="61"/>
      <c r="E521" s="15"/>
      <c r="F521" s="15"/>
      <c r="G521" s="14"/>
      <c r="I521" s="55"/>
      <c r="J521" s="14"/>
      <c r="K521" s="14"/>
      <c r="N521" s="14"/>
      <c r="O521" s="14"/>
    </row>
    <row r="522" spans="2:15" ht="15" x14ac:dyDescent="0.25">
      <c r="B522" s="14"/>
      <c r="D522" s="61"/>
      <c r="E522" s="15"/>
      <c r="F522" s="15"/>
      <c r="G522" s="14"/>
      <c r="I522" s="55"/>
      <c r="J522" s="14"/>
      <c r="K522" s="14"/>
      <c r="N522" s="14"/>
      <c r="O522" s="14"/>
    </row>
    <row r="523" spans="2:15" ht="15" x14ac:dyDescent="0.25">
      <c r="B523" s="14"/>
      <c r="D523" s="61"/>
      <c r="E523" s="15"/>
      <c r="F523" s="15"/>
      <c r="G523" s="14"/>
      <c r="I523" s="55"/>
      <c r="J523" s="14"/>
      <c r="K523" s="14"/>
      <c r="N523" s="14"/>
      <c r="O523" s="14"/>
    </row>
    <row r="524" spans="2:15" ht="15" x14ac:dyDescent="0.25">
      <c r="B524" s="14"/>
      <c r="D524" s="61"/>
      <c r="E524" s="15"/>
      <c r="F524" s="15"/>
      <c r="G524" s="14"/>
      <c r="I524" s="55"/>
      <c r="J524" s="14"/>
      <c r="K524" s="14"/>
      <c r="N524" s="14"/>
      <c r="O524" s="14"/>
    </row>
    <row r="525" spans="2:15" ht="15" x14ac:dyDescent="0.25">
      <c r="B525" s="14"/>
      <c r="D525" s="61"/>
      <c r="E525" s="15"/>
      <c r="F525" s="15"/>
      <c r="G525" s="14"/>
      <c r="I525" s="55"/>
      <c r="J525" s="14"/>
      <c r="K525" s="14"/>
      <c r="N525" s="14"/>
      <c r="O525" s="14"/>
    </row>
    <row r="526" spans="2:15" ht="15" x14ac:dyDescent="0.25">
      <c r="B526" s="14"/>
      <c r="D526" s="61"/>
      <c r="E526" s="15"/>
      <c r="F526" s="15"/>
      <c r="G526" s="14"/>
      <c r="I526" s="55"/>
      <c r="J526" s="14"/>
      <c r="K526" s="14"/>
      <c r="N526" s="14"/>
      <c r="O526" s="14"/>
    </row>
    <row r="527" spans="2:15" ht="15" x14ac:dyDescent="0.25">
      <c r="B527" s="14"/>
      <c r="D527" s="61"/>
      <c r="E527" s="15"/>
      <c r="F527" s="15"/>
      <c r="G527" s="14"/>
      <c r="I527" s="55"/>
      <c r="J527" s="14"/>
      <c r="K527" s="14"/>
      <c r="N527" s="14"/>
      <c r="O527" s="14"/>
    </row>
    <row r="528" spans="2:15" ht="15" x14ac:dyDescent="0.25">
      <c r="B528" s="14"/>
      <c r="D528" s="61"/>
      <c r="E528" s="15"/>
      <c r="F528" s="15"/>
      <c r="G528" s="14"/>
      <c r="I528" s="55"/>
      <c r="J528" s="14"/>
      <c r="K528" s="14"/>
      <c r="N528" s="14"/>
      <c r="O528" s="14"/>
    </row>
    <row r="529" spans="2:15" ht="15" x14ac:dyDescent="0.25">
      <c r="B529" s="14"/>
      <c r="D529" s="61"/>
      <c r="E529" s="15"/>
      <c r="F529" s="15"/>
      <c r="G529" s="14"/>
      <c r="I529" s="55"/>
      <c r="J529" s="14"/>
      <c r="K529" s="14"/>
      <c r="N529" s="14"/>
      <c r="O529" s="14"/>
    </row>
    <row r="530" spans="2:15" ht="15" x14ac:dyDescent="0.25">
      <c r="B530" s="14"/>
      <c r="D530" s="61"/>
      <c r="E530" s="15"/>
      <c r="F530" s="15"/>
      <c r="G530" s="14"/>
      <c r="I530" s="55"/>
      <c r="J530" s="14"/>
      <c r="K530" s="14"/>
      <c r="N530" s="14"/>
      <c r="O530" s="14"/>
    </row>
    <row r="531" spans="2:15" ht="15" x14ac:dyDescent="0.25">
      <c r="B531" s="14"/>
      <c r="D531" s="61"/>
      <c r="E531" s="15"/>
      <c r="F531" s="15"/>
      <c r="G531" s="14"/>
      <c r="I531" s="55"/>
      <c r="J531" s="14"/>
      <c r="K531" s="14"/>
      <c r="N531" s="14"/>
      <c r="O531" s="14"/>
    </row>
    <row r="532" spans="2:15" ht="15" x14ac:dyDescent="0.25">
      <c r="B532" s="14"/>
      <c r="D532" s="61"/>
      <c r="E532" s="15"/>
      <c r="F532" s="15"/>
      <c r="G532" s="14"/>
      <c r="I532" s="55"/>
      <c r="J532" s="14"/>
      <c r="K532" s="14"/>
      <c r="N532" s="14"/>
      <c r="O532" s="14"/>
    </row>
    <row r="533" spans="2:15" ht="15" x14ac:dyDescent="0.25">
      <c r="B533" s="14"/>
      <c r="D533" s="61"/>
      <c r="E533" s="15"/>
      <c r="F533" s="15"/>
      <c r="G533" s="14"/>
      <c r="I533" s="55"/>
      <c r="J533" s="14"/>
      <c r="K533" s="14"/>
      <c r="N533" s="14"/>
      <c r="O533" s="14"/>
    </row>
    <row r="534" spans="2:15" ht="15" x14ac:dyDescent="0.25">
      <c r="B534" s="14"/>
      <c r="D534" s="61"/>
      <c r="E534" s="15"/>
      <c r="F534" s="15"/>
      <c r="G534" s="14"/>
      <c r="I534" s="55"/>
      <c r="J534" s="14"/>
      <c r="K534" s="14"/>
      <c r="N534" s="14"/>
      <c r="O534" s="14"/>
    </row>
    <row r="535" spans="2:15" ht="15" x14ac:dyDescent="0.25">
      <c r="B535" s="14"/>
      <c r="D535" s="61"/>
      <c r="E535" s="15"/>
      <c r="F535" s="15"/>
      <c r="G535" s="14"/>
      <c r="I535" s="55"/>
      <c r="J535" s="14"/>
      <c r="K535" s="14"/>
      <c r="N535" s="14"/>
      <c r="O535" s="14"/>
    </row>
    <row r="536" spans="2:15" ht="15" x14ac:dyDescent="0.25">
      <c r="B536" s="14"/>
      <c r="D536" s="61"/>
      <c r="E536" s="15"/>
      <c r="F536" s="15"/>
      <c r="G536" s="14"/>
      <c r="I536" s="55"/>
      <c r="J536" s="14"/>
      <c r="K536" s="14"/>
      <c r="N536" s="14"/>
      <c r="O536" s="14"/>
    </row>
    <row r="537" spans="2:15" ht="15" x14ac:dyDescent="0.25">
      <c r="B537" s="14"/>
      <c r="D537" s="61"/>
      <c r="E537" s="15"/>
      <c r="F537" s="15"/>
      <c r="G537" s="14"/>
      <c r="I537" s="55"/>
      <c r="J537" s="14"/>
      <c r="K537" s="14"/>
      <c r="N537" s="14"/>
      <c r="O537" s="14"/>
    </row>
    <row r="538" spans="2:15" ht="15" x14ac:dyDescent="0.25">
      <c r="B538" s="14"/>
      <c r="D538" s="61"/>
      <c r="E538" s="15"/>
      <c r="F538" s="15"/>
      <c r="G538" s="14"/>
      <c r="I538" s="55"/>
      <c r="J538" s="14"/>
      <c r="K538" s="14"/>
      <c r="N538" s="14"/>
      <c r="O538" s="14"/>
    </row>
    <row r="539" spans="2:15" ht="15" x14ac:dyDescent="0.25">
      <c r="B539" s="14"/>
      <c r="D539" s="61"/>
      <c r="E539" s="15"/>
      <c r="F539" s="15"/>
      <c r="G539" s="14"/>
      <c r="I539" s="55"/>
      <c r="J539" s="14"/>
      <c r="K539" s="14"/>
      <c r="N539" s="14"/>
      <c r="O539" s="14"/>
    </row>
    <row r="540" spans="2:15" ht="15" x14ac:dyDescent="0.25">
      <c r="B540" s="14"/>
      <c r="D540" s="61"/>
      <c r="E540" s="15"/>
      <c r="F540" s="15"/>
      <c r="G540" s="14"/>
      <c r="I540" s="55"/>
      <c r="J540" s="14"/>
      <c r="K540" s="14"/>
      <c r="N540" s="14"/>
      <c r="O540" s="14"/>
    </row>
    <row r="541" spans="2:15" ht="15" x14ac:dyDescent="0.25">
      <c r="B541" s="14"/>
      <c r="D541" s="61"/>
      <c r="E541" s="15"/>
      <c r="F541" s="15"/>
      <c r="G541" s="14"/>
      <c r="I541" s="55"/>
      <c r="J541" s="14"/>
      <c r="K541" s="14"/>
      <c r="N541" s="14"/>
      <c r="O541" s="14"/>
    </row>
    <row r="542" spans="2:15" ht="15" x14ac:dyDescent="0.25">
      <c r="B542" s="14"/>
      <c r="D542" s="61"/>
      <c r="E542" s="15"/>
      <c r="F542" s="15"/>
      <c r="G542" s="14"/>
      <c r="I542" s="55"/>
      <c r="J542" s="14"/>
      <c r="K542" s="14"/>
      <c r="N542" s="14"/>
      <c r="O542" s="14"/>
    </row>
    <row r="543" spans="2:15" ht="15" x14ac:dyDescent="0.25">
      <c r="B543" s="14"/>
      <c r="D543" s="61"/>
      <c r="E543" s="15"/>
      <c r="F543" s="15"/>
      <c r="G543" s="14"/>
      <c r="I543" s="55"/>
      <c r="J543" s="14"/>
      <c r="K543" s="14"/>
      <c r="N543" s="14"/>
      <c r="O543" s="14"/>
    </row>
    <row r="544" spans="2:15" ht="15" x14ac:dyDescent="0.25">
      <c r="B544" s="14"/>
      <c r="D544" s="61"/>
      <c r="E544" s="15"/>
      <c r="F544" s="15"/>
      <c r="G544" s="14"/>
      <c r="I544" s="55"/>
      <c r="J544" s="14"/>
      <c r="K544" s="14"/>
      <c r="N544" s="14"/>
      <c r="O544" s="14"/>
    </row>
    <row r="545" spans="2:15" ht="15" x14ac:dyDescent="0.25">
      <c r="B545" s="14"/>
      <c r="D545" s="61"/>
      <c r="E545" s="15"/>
      <c r="F545" s="15"/>
      <c r="G545" s="14"/>
      <c r="I545" s="55"/>
      <c r="J545" s="14"/>
      <c r="K545" s="14"/>
      <c r="N545" s="14"/>
      <c r="O545" s="14"/>
    </row>
    <row r="546" spans="2:15" ht="15" x14ac:dyDescent="0.25">
      <c r="B546" s="14"/>
      <c r="D546" s="61"/>
      <c r="E546" s="15"/>
      <c r="F546" s="15"/>
      <c r="G546" s="14"/>
      <c r="I546" s="55"/>
      <c r="J546" s="14"/>
      <c r="K546" s="14"/>
      <c r="N546" s="14"/>
      <c r="O546" s="14"/>
    </row>
    <row r="547" spans="2:15" ht="15" x14ac:dyDescent="0.25">
      <c r="B547" s="14"/>
      <c r="D547" s="61"/>
      <c r="E547" s="15"/>
      <c r="F547" s="15"/>
      <c r="G547" s="14"/>
      <c r="I547" s="55"/>
      <c r="J547" s="14"/>
      <c r="K547" s="14"/>
      <c r="N547" s="14"/>
      <c r="O547" s="14"/>
    </row>
    <row r="548" spans="2:15" ht="15" x14ac:dyDescent="0.25">
      <c r="B548" s="14"/>
      <c r="D548" s="61"/>
      <c r="E548" s="15"/>
      <c r="F548" s="15"/>
      <c r="G548" s="14"/>
      <c r="I548" s="55"/>
      <c r="J548" s="14"/>
      <c r="K548" s="14"/>
      <c r="N548" s="14"/>
      <c r="O548" s="14"/>
    </row>
    <row r="549" spans="2:15" ht="15" x14ac:dyDescent="0.25">
      <c r="B549" s="14"/>
      <c r="D549" s="61"/>
      <c r="E549" s="15"/>
      <c r="F549" s="15"/>
      <c r="G549" s="14"/>
      <c r="I549" s="55"/>
      <c r="J549" s="14"/>
      <c r="K549" s="14"/>
      <c r="N549" s="14"/>
      <c r="O549" s="14"/>
    </row>
    <row r="550" spans="2:15" ht="15" x14ac:dyDescent="0.25">
      <c r="B550" s="14"/>
      <c r="D550" s="61"/>
      <c r="E550" s="15"/>
      <c r="F550" s="15"/>
      <c r="G550" s="14"/>
      <c r="I550" s="55"/>
      <c r="J550" s="14"/>
      <c r="K550" s="14"/>
      <c r="N550" s="14"/>
      <c r="O550" s="14"/>
    </row>
    <row r="551" spans="2:15" ht="15" x14ac:dyDescent="0.25">
      <c r="B551" s="14"/>
      <c r="D551" s="61"/>
      <c r="E551" s="15"/>
      <c r="F551" s="15"/>
      <c r="G551" s="14"/>
      <c r="I551" s="55"/>
      <c r="J551" s="14"/>
      <c r="K551" s="14"/>
      <c r="N551" s="14"/>
      <c r="O551" s="14"/>
    </row>
    <row r="552" spans="2:15" ht="15" x14ac:dyDescent="0.25">
      <c r="B552" s="14"/>
      <c r="D552" s="61"/>
      <c r="E552" s="15"/>
      <c r="F552" s="15"/>
      <c r="G552" s="14"/>
      <c r="I552" s="55"/>
      <c r="J552" s="14"/>
      <c r="K552" s="14"/>
      <c r="N552" s="14"/>
      <c r="O552" s="14"/>
    </row>
    <row r="553" spans="2:15" ht="15" x14ac:dyDescent="0.25">
      <c r="B553" s="14"/>
      <c r="D553" s="61"/>
      <c r="E553" s="15"/>
      <c r="F553" s="15"/>
      <c r="G553" s="14"/>
      <c r="I553" s="55"/>
      <c r="J553" s="14"/>
      <c r="K553" s="14"/>
      <c r="N553" s="14"/>
      <c r="O553" s="14"/>
    </row>
    <row r="554" spans="2:15" ht="15" x14ac:dyDescent="0.25">
      <c r="B554" s="14"/>
      <c r="D554" s="61"/>
      <c r="E554" s="15"/>
      <c r="F554" s="15"/>
      <c r="G554" s="14"/>
      <c r="I554" s="55"/>
      <c r="J554" s="14"/>
      <c r="K554" s="14"/>
      <c r="N554" s="14"/>
      <c r="O554" s="14"/>
    </row>
    <row r="555" spans="2:15" ht="15" x14ac:dyDescent="0.25">
      <c r="B555" s="14"/>
      <c r="D555" s="61"/>
      <c r="E555" s="15"/>
      <c r="F555" s="15"/>
      <c r="G555" s="14"/>
      <c r="I555" s="55"/>
      <c r="J555" s="14"/>
      <c r="K555" s="14"/>
      <c r="N555" s="14"/>
      <c r="O555" s="14"/>
    </row>
    <row r="556" spans="2:15" ht="15" x14ac:dyDescent="0.25">
      <c r="B556" s="14"/>
      <c r="D556" s="61"/>
      <c r="E556" s="15"/>
      <c r="F556" s="15"/>
      <c r="G556" s="14"/>
      <c r="I556" s="55"/>
      <c r="J556" s="14"/>
      <c r="K556" s="14"/>
      <c r="N556" s="14"/>
      <c r="O556" s="14"/>
    </row>
    <row r="557" spans="2:15" ht="15" x14ac:dyDescent="0.25">
      <c r="B557" s="14"/>
      <c r="D557" s="61"/>
      <c r="E557" s="15"/>
      <c r="F557" s="15"/>
      <c r="G557" s="14"/>
      <c r="I557" s="55"/>
      <c r="J557" s="14"/>
      <c r="K557" s="14"/>
      <c r="N557" s="14"/>
      <c r="O557" s="14"/>
    </row>
    <row r="558" spans="2:15" ht="15" x14ac:dyDescent="0.25">
      <c r="B558" s="14"/>
      <c r="D558" s="61"/>
      <c r="E558" s="15"/>
      <c r="F558" s="15"/>
      <c r="G558" s="14"/>
      <c r="I558" s="55"/>
      <c r="J558" s="14"/>
      <c r="K558" s="14"/>
      <c r="N558" s="14"/>
      <c r="O558" s="14"/>
    </row>
    <row r="559" spans="2:15" ht="15" x14ac:dyDescent="0.25">
      <c r="B559" s="14"/>
      <c r="D559" s="61"/>
      <c r="E559" s="15"/>
      <c r="F559" s="15"/>
      <c r="G559" s="14"/>
      <c r="I559" s="55"/>
      <c r="J559" s="14"/>
      <c r="K559" s="14"/>
      <c r="N559" s="14"/>
      <c r="O559" s="14"/>
    </row>
    <row r="560" spans="2:15" ht="15" x14ac:dyDescent="0.25">
      <c r="B560" s="14"/>
      <c r="D560" s="61"/>
      <c r="E560" s="15"/>
      <c r="F560" s="15"/>
      <c r="G560" s="14"/>
      <c r="I560" s="55"/>
      <c r="J560" s="14"/>
      <c r="K560" s="14"/>
      <c r="N560" s="14"/>
      <c r="O560" s="14"/>
    </row>
    <row r="561" spans="2:15" ht="15" x14ac:dyDescent="0.25">
      <c r="B561" s="14"/>
      <c r="D561" s="61"/>
      <c r="E561" s="15"/>
      <c r="F561" s="15"/>
      <c r="G561" s="14"/>
      <c r="I561" s="55"/>
      <c r="J561" s="14"/>
      <c r="K561" s="14"/>
      <c r="N561" s="14"/>
      <c r="O561" s="14"/>
    </row>
    <row r="562" spans="2:15" ht="15" x14ac:dyDescent="0.25">
      <c r="B562" s="14"/>
      <c r="D562" s="61"/>
      <c r="E562" s="15"/>
      <c r="F562" s="15"/>
      <c r="G562" s="14"/>
      <c r="I562" s="55"/>
      <c r="J562" s="14"/>
      <c r="K562" s="14"/>
      <c r="N562" s="14"/>
      <c r="O562" s="14"/>
    </row>
    <row r="563" spans="2:15" ht="15" x14ac:dyDescent="0.25">
      <c r="B563" s="14"/>
      <c r="D563" s="61"/>
      <c r="E563" s="15"/>
      <c r="F563" s="15"/>
      <c r="G563" s="14"/>
      <c r="I563" s="55"/>
      <c r="J563" s="14"/>
      <c r="K563" s="14"/>
      <c r="N563" s="14"/>
      <c r="O563" s="14"/>
    </row>
    <row r="564" spans="2:15" ht="15" x14ac:dyDescent="0.25">
      <c r="B564" s="14"/>
      <c r="D564" s="61"/>
      <c r="E564" s="15"/>
      <c r="F564" s="15"/>
      <c r="G564" s="14"/>
      <c r="I564" s="55"/>
      <c r="J564" s="14"/>
      <c r="K564" s="14"/>
      <c r="N564" s="14"/>
      <c r="O564" s="14"/>
    </row>
    <row r="565" spans="2:15" ht="15" x14ac:dyDescent="0.25">
      <c r="B565" s="14"/>
      <c r="D565" s="61"/>
      <c r="E565" s="15"/>
      <c r="F565" s="15"/>
      <c r="G565" s="14"/>
      <c r="I565" s="55"/>
      <c r="J565" s="14"/>
      <c r="K565" s="14"/>
      <c r="N565" s="14"/>
      <c r="O565" s="14"/>
    </row>
    <row r="566" spans="2:15" ht="15" x14ac:dyDescent="0.25">
      <c r="B566" s="14"/>
      <c r="D566" s="61"/>
      <c r="E566" s="15"/>
      <c r="F566" s="15"/>
      <c r="G566" s="14"/>
      <c r="I566" s="55"/>
      <c r="J566" s="14"/>
      <c r="K566" s="14"/>
      <c r="N566" s="14"/>
      <c r="O566" s="14"/>
    </row>
    <row r="567" spans="2:15" ht="15" x14ac:dyDescent="0.25">
      <c r="B567" s="14"/>
      <c r="D567" s="61"/>
      <c r="E567" s="15"/>
      <c r="F567" s="15"/>
      <c r="G567" s="14"/>
      <c r="I567" s="55"/>
      <c r="J567" s="14"/>
      <c r="K567" s="14"/>
      <c r="N567" s="14"/>
      <c r="O567" s="14"/>
    </row>
    <row r="568" spans="2:15" ht="15" x14ac:dyDescent="0.25">
      <c r="B568" s="14"/>
      <c r="D568" s="61"/>
      <c r="E568" s="15"/>
      <c r="F568" s="15"/>
      <c r="G568" s="14"/>
      <c r="I568" s="55"/>
      <c r="J568" s="14"/>
      <c r="K568" s="14"/>
      <c r="N568" s="14"/>
      <c r="O568" s="14"/>
    </row>
    <row r="569" spans="2:15" ht="15" x14ac:dyDescent="0.25">
      <c r="B569" s="14"/>
      <c r="D569" s="61"/>
      <c r="E569" s="15"/>
      <c r="F569" s="15"/>
      <c r="G569" s="14"/>
      <c r="I569" s="55"/>
      <c r="J569" s="14"/>
      <c r="K569" s="14"/>
      <c r="N569" s="14"/>
      <c r="O569" s="14"/>
    </row>
    <row r="570" spans="2:15" ht="15" x14ac:dyDescent="0.25">
      <c r="B570" s="14"/>
      <c r="D570" s="61"/>
      <c r="E570" s="15"/>
      <c r="F570" s="15"/>
      <c r="G570" s="14"/>
      <c r="I570" s="55"/>
      <c r="J570" s="14"/>
      <c r="K570" s="14"/>
      <c r="N570" s="14"/>
      <c r="O570" s="14"/>
    </row>
    <row r="571" spans="2:15" ht="15" x14ac:dyDescent="0.25">
      <c r="B571" s="14"/>
      <c r="D571" s="61"/>
      <c r="E571" s="15"/>
      <c r="F571" s="15"/>
      <c r="G571" s="14"/>
      <c r="I571" s="55"/>
      <c r="J571" s="14"/>
      <c r="K571" s="14"/>
      <c r="N571" s="14"/>
      <c r="O571" s="14"/>
    </row>
    <row r="572" spans="2:15" ht="15" x14ac:dyDescent="0.25">
      <c r="B572" s="14"/>
      <c r="D572" s="61"/>
      <c r="E572" s="15"/>
      <c r="F572" s="15"/>
      <c r="G572" s="14"/>
      <c r="I572" s="55"/>
      <c r="J572" s="14"/>
      <c r="K572" s="14"/>
      <c r="N572" s="14"/>
      <c r="O572" s="14"/>
    </row>
    <row r="573" spans="2:15" ht="15" x14ac:dyDescent="0.25">
      <c r="B573" s="14"/>
      <c r="D573" s="61"/>
      <c r="E573" s="15"/>
      <c r="F573" s="15"/>
      <c r="G573" s="14"/>
      <c r="I573" s="55"/>
      <c r="J573" s="14"/>
      <c r="K573" s="14"/>
      <c r="N573" s="14"/>
      <c r="O573" s="14"/>
    </row>
    <row r="574" spans="2:15" ht="15" x14ac:dyDescent="0.25">
      <c r="B574" s="14"/>
      <c r="D574" s="61"/>
      <c r="E574" s="15"/>
      <c r="F574" s="15"/>
      <c r="G574" s="14"/>
      <c r="I574" s="55"/>
      <c r="J574" s="14"/>
      <c r="K574" s="14"/>
      <c r="N574" s="14"/>
      <c r="O574" s="14"/>
    </row>
    <row r="575" spans="2:15" ht="15" x14ac:dyDescent="0.25">
      <c r="B575" s="14"/>
      <c r="D575" s="61"/>
      <c r="E575" s="15"/>
      <c r="F575" s="15"/>
      <c r="G575" s="14"/>
      <c r="I575" s="55"/>
      <c r="J575" s="14"/>
      <c r="K575" s="14"/>
      <c r="N575" s="14"/>
      <c r="O575" s="14"/>
    </row>
    <row r="576" spans="2:15" ht="15" x14ac:dyDescent="0.25">
      <c r="B576" s="14"/>
      <c r="D576" s="61"/>
      <c r="E576" s="15"/>
      <c r="F576" s="15"/>
      <c r="G576" s="14"/>
      <c r="I576" s="55"/>
      <c r="J576" s="14"/>
      <c r="K576" s="14"/>
      <c r="N576" s="14"/>
      <c r="O576" s="14"/>
    </row>
    <row r="577" spans="2:15" ht="15" x14ac:dyDescent="0.25">
      <c r="B577" s="14"/>
      <c r="D577" s="61"/>
      <c r="E577" s="15"/>
      <c r="F577" s="15"/>
      <c r="G577" s="14"/>
      <c r="I577" s="55"/>
      <c r="J577" s="14"/>
      <c r="K577" s="14"/>
      <c r="N577" s="14"/>
      <c r="O577" s="14"/>
    </row>
    <row r="578" spans="2:15" ht="15" x14ac:dyDescent="0.25">
      <c r="B578" s="14"/>
      <c r="D578" s="61"/>
      <c r="E578" s="15"/>
      <c r="F578" s="15"/>
      <c r="G578" s="14"/>
      <c r="I578" s="55"/>
      <c r="J578" s="14"/>
      <c r="K578" s="14"/>
      <c r="N578" s="14"/>
      <c r="O578" s="14"/>
    </row>
    <row r="579" spans="2:15" ht="15" x14ac:dyDescent="0.25">
      <c r="B579" s="14"/>
      <c r="D579" s="61"/>
      <c r="E579" s="15"/>
      <c r="F579" s="15"/>
      <c r="G579" s="14"/>
      <c r="I579" s="55"/>
      <c r="J579" s="14"/>
      <c r="K579" s="14"/>
      <c r="N579" s="14"/>
      <c r="O579" s="14"/>
    </row>
    <row r="580" spans="2:15" ht="15" x14ac:dyDescent="0.25">
      <c r="B580" s="14"/>
      <c r="D580" s="61"/>
      <c r="E580" s="15"/>
      <c r="F580" s="15"/>
      <c r="G580" s="14"/>
      <c r="I580" s="55"/>
      <c r="J580" s="14"/>
      <c r="K580" s="14"/>
      <c r="N580" s="14"/>
      <c r="O580" s="14"/>
    </row>
    <row r="581" spans="2:15" ht="15" x14ac:dyDescent="0.25">
      <c r="B581" s="14"/>
      <c r="D581" s="61"/>
      <c r="E581" s="15"/>
      <c r="F581" s="15"/>
      <c r="G581" s="14"/>
      <c r="I581" s="55"/>
      <c r="J581" s="14"/>
      <c r="K581" s="14"/>
      <c r="N581" s="14"/>
      <c r="O581" s="14"/>
    </row>
    <row r="582" spans="2:15" ht="15" x14ac:dyDescent="0.25">
      <c r="B582" s="14"/>
      <c r="D582" s="61"/>
      <c r="E582" s="15"/>
      <c r="F582" s="15"/>
      <c r="G582" s="14"/>
      <c r="I582" s="55"/>
      <c r="J582" s="14"/>
      <c r="K582" s="14"/>
      <c r="N582" s="14"/>
      <c r="O582" s="14"/>
    </row>
    <row r="583" spans="2:15" ht="15" x14ac:dyDescent="0.25">
      <c r="B583" s="14"/>
      <c r="D583" s="61"/>
      <c r="E583" s="15"/>
      <c r="F583" s="15"/>
      <c r="G583" s="14"/>
      <c r="I583" s="55"/>
      <c r="J583" s="14"/>
      <c r="K583" s="14"/>
      <c r="N583" s="14"/>
      <c r="O583" s="14"/>
    </row>
    <row r="584" spans="2:15" ht="15" x14ac:dyDescent="0.25">
      <c r="B584" s="14"/>
      <c r="D584" s="61"/>
      <c r="E584" s="15"/>
      <c r="F584" s="15"/>
      <c r="G584" s="14"/>
      <c r="I584" s="55"/>
      <c r="J584" s="14"/>
      <c r="K584" s="14"/>
      <c r="N584" s="14"/>
      <c r="O584" s="14"/>
    </row>
    <row r="585" spans="2:15" ht="15" x14ac:dyDescent="0.25">
      <c r="B585" s="14"/>
      <c r="D585" s="61"/>
      <c r="E585" s="15"/>
      <c r="F585" s="15"/>
      <c r="G585" s="14"/>
      <c r="I585" s="55"/>
      <c r="J585" s="14"/>
      <c r="K585" s="14"/>
      <c r="N585" s="14"/>
      <c r="O585" s="14"/>
    </row>
    <row r="586" spans="2:15" ht="15" x14ac:dyDescent="0.25">
      <c r="B586" s="14"/>
      <c r="D586" s="61"/>
      <c r="E586" s="15"/>
      <c r="F586" s="15"/>
      <c r="G586" s="14"/>
      <c r="I586" s="55"/>
      <c r="J586" s="14"/>
      <c r="K586" s="14"/>
      <c r="N586" s="14"/>
      <c r="O586" s="14"/>
    </row>
    <row r="587" spans="2:15" ht="15" x14ac:dyDescent="0.25">
      <c r="B587" s="14"/>
      <c r="D587" s="61"/>
      <c r="E587" s="15"/>
      <c r="F587" s="15"/>
      <c r="G587" s="14"/>
      <c r="I587" s="55"/>
      <c r="J587" s="14"/>
      <c r="K587" s="14"/>
      <c r="N587" s="14"/>
      <c r="O587" s="14"/>
    </row>
    <row r="588" spans="2:15" ht="15" x14ac:dyDescent="0.25">
      <c r="B588" s="14"/>
      <c r="D588" s="61"/>
      <c r="E588" s="15"/>
      <c r="F588" s="15"/>
      <c r="G588" s="14"/>
      <c r="I588" s="55"/>
      <c r="J588" s="14"/>
      <c r="K588" s="14"/>
      <c r="N588" s="14"/>
      <c r="O588" s="14"/>
    </row>
    <row r="589" spans="2:15" ht="15" x14ac:dyDescent="0.25">
      <c r="B589" s="14"/>
      <c r="D589" s="61"/>
      <c r="E589" s="15"/>
      <c r="F589" s="15"/>
      <c r="G589" s="14"/>
      <c r="I589" s="55"/>
      <c r="J589" s="14"/>
      <c r="K589" s="14"/>
      <c r="N589" s="14"/>
      <c r="O589" s="14"/>
    </row>
    <row r="590" spans="2:15" ht="15" x14ac:dyDescent="0.25">
      <c r="B590" s="14"/>
      <c r="D590" s="61"/>
      <c r="E590" s="15"/>
      <c r="F590" s="15"/>
      <c r="G590" s="14"/>
      <c r="I590" s="55"/>
      <c r="J590" s="14"/>
      <c r="K590" s="14"/>
      <c r="N590" s="14"/>
      <c r="O590" s="14"/>
    </row>
    <row r="591" spans="2:15" ht="15" x14ac:dyDescent="0.25">
      <c r="B591" s="14"/>
      <c r="D591" s="61"/>
      <c r="E591" s="15"/>
      <c r="F591" s="15"/>
      <c r="G591" s="14"/>
      <c r="I591" s="55"/>
      <c r="J591" s="14"/>
      <c r="K591" s="14"/>
      <c r="N591" s="14"/>
      <c r="O591" s="14"/>
    </row>
    <row r="592" spans="2:15" ht="15" x14ac:dyDescent="0.25">
      <c r="B592" s="14"/>
      <c r="D592" s="61"/>
      <c r="E592" s="15"/>
      <c r="F592" s="15"/>
      <c r="G592" s="14"/>
      <c r="I592" s="55"/>
      <c r="J592" s="14"/>
      <c r="K592" s="14"/>
      <c r="N592" s="14"/>
      <c r="O592" s="14"/>
    </row>
    <row r="593" spans="2:15" ht="15" x14ac:dyDescent="0.25">
      <c r="B593" s="14"/>
      <c r="D593" s="61"/>
      <c r="E593" s="15"/>
      <c r="F593" s="15"/>
      <c r="G593" s="14"/>
      <c r="I593" s="55"/>
      <c r="J593" s="14"/>
      <c r="K593" s="14"/>
      <c r="N593" s="14"/>
      <c r="O593" s="14"/>
    </row>
    <row r="594" spans="2:15" ht="15" x14ac:dyDescent="0.25">
      <c r="B594" s="14"/>
      <c r="D594" s="61"/>
      <c r="E594" s="15"/>
      <c r="F594" s="15"/>
      <c r="G594" s="14"/>
      <c r="I594" s="55"/>
      <c r="J594" s="14"/>
      <c r="K594" s="14"/>
      <c r="N594" s="14"/>
      <c r="O594" s="14"/>
    </row>
    <row r="595" spans="2:15" ht="15" x14ac:dyDescent="0.25">
      <c r="B595" s="14"/>
      <c r="D595" s="61"/>
      <c r="E595" s="15"/>
      <c r="F595" s="15"/>
      <c r="G595" s="14"/>
      <c r="I595" s="55"/>
      <c r="J595" s="14"/>
      <c r="K595" s="14"/>
      <c r="N595" s="14"/>
      <c r="O595" s="14"/>
    </row>
    <row r="596" spans="2:15" ht="15" x14ac:dyDescent="0.25">
      <c r="B596" s="14"/>
      <c r="D596" s="61"/>
      <c r="E596" s="15"/>
      <c r="F596" s="15"/>
      <c r="G596" s="14"/>
      <c r="I596" s="55"/>
      <c r="J596" s="14"/>
      <c r="K596" s="14"/>
      <c r="N596" s="14"/>
      <c r="O596" s="14"/>
    </row>
    <row r="597" spans="2:15" ht="15" x14ac:dyDescent="0.25">
      <c r="B597" s="14"/>
      <c r="D597" s="61"/>
      <c r="E597" s="15"/>
      <c r="F597" s="15"/>
      <c r="G597" s="14"/>
      <c r="I597" s="55"/>
      <c r="J597" s="14"/>
      <c r="K597" s="14"/>
      <c r="N597" s="14"/>
      <c r="O597" s="14"/>
    </row>
    <row r="598" spans="2:15" ht="15" x14ac:dyDescent="0.25">
      <c r="B598" s="14"/>
      <c r="D598" s="61"/>
      <c r="E598" s="15"/>
      <c r="F598" s="15"/>
      <c r="G598" s="14"/>
      <c r="I598" s="55"/>
      <c r="J598" s="14"/>
      <c r="K598" s="14"/>
      <c r="N598" s="14"/>
      <c r="O598" s="14"/>
    </row>
    <row r="599" spans="2:15" ht="15" x14ac:dyDescent="0.25">
      <c r="B599" s="14"/>
      <c r="D599" s="61"/>
      <c r="E599" s="15"/>
      <c r="F599" s="15"/>
      <c r="G599" s="14"/>
      <c r="I599" s="55"/>
      <c r="J599" s="14"/>
      <c r="K599" s="14"/>
      <c r="N599" s="14"/>
      <c r="O599" s="14"/>
    </row>
    <row r="600" spans="2:15" ht="15" x14ac:dyDescent="0.25">
      <c r="B600" s="14"/>
      <c r="D600" s="61"/>
      <c r="E600" s="15"/>
      <c r="F600" s="15"/>
      <c r="G600" s="14"/>
      <c r="I600" s="55"/>
      <c r="J600" s="14"/>
      <c r="K600" s="14"/>
      <c r="N600" s="14"/>
      <c r="O600" s="14"/>
    </row>
    <row r="601" spans="2:15" ht="15" x14ac:dyDescent="0.25">
      <c r="B601" s="14"/>
      <c r="D601" s="61"/>
      <c r="E601" s="15"/>
      <c r="F601" s="15"/>
      <c r="G601" s="14"/>
      <c r="I601" s="55"/>
      <c r="J601" s="14"/>
      <c r="K601" s="14"/>
      <c r="N601" s="14"/>
      <c r="O601" s="14"/>
    </row>
    <row r="602" spans="2:15" ht="15" x14ac:dyDescent="0.25">
      <c r="B602" s="14"/>
      <c r="D602" s="61"/>
      <c r="E602" s="15"/>
      <c r="F602" s="15"/>
      <c r="G602" s="14"/>
      <c r="I602" s="55"/>
      <c r="J602" s="14"/>
      <c r="K602" s="14"/>
      <c r="N602" s="14"/>
      <c r="O602" s="14"/>
    </row>
    <row r="603" spans="2:15" ht="15" x14ac:dyDescent="0.25">
      <c r="B603" s="14"/>
      <c r="D603" s="61"/>
      <c r="E603" s="15"/>
      <c r="F603" s="15"/>
      <c r="G603" s="14"/>
      <c r="I603" s="55"/>
      <c r="J603" s="14"/>
      <c r="K603" s="14"/>
      <c r="N603" s="14"/>
      <c r="O603" s="14"/>
    </row>
    <row r="604" spans="2:15" ht="15" x14ac:dyDescent="0.25">
      <c r="B604" s="14"/>
      <c r="D604" s="61"/>
      <c r="E604" s="15"/>
      <c r="F604" s="15"/>
      <c r="G604" s="14"/>
      <c r="I604" s="55"/>
      <c r="J604" s="14"/>
      <c r="K604" s="14"/>
      <c r="N604" s="14"/>
      <c r="O604" s="14"/>
    </row>
    <row r="605" spans="2:15" ht="15" x14ac:dyDescent="0.25">
      <c r="B605" s="14"/>
      <c r="D605" s="61"/>
      <c r="E605" s="15"/>
      <c r="F605" s="15"/>
      <c r="G605" s="14"/>
      <c r="I605" s="55"/>
      <c r="J605" s="14"/>
      <c r="K605" s="14"/>
      <c r="N605" s="14"/>
      <c r="O605" s="14"/>
    </row>
    <row r="606" spans="2:15" ht="15" x14ac:dyDescent="0.25">
      <c r="B606" s="14"/>
      <c r="D606" s="61"/>
      <c r="E606" s="15"/>
      <c r="F606" s="15"/>
      <c r="G606" s="14"/>
      <c r="I606" s="55"/>
      <c r="J606" s="14"/>
      <c r="K606" s="14"/>
      <c r="N606" s="14"/>
      <c r="O606" s="14"/>
    </row>
    <row r="607" spans="2:15" ht="15" x14ac:dyDescent="0.25">
      <c r="B607" s="14"/>
      <c r="D607" s="61"/>
      <c r="E607" s="15"/>
      <c r="F607" s="15"/>
      <c r="G607" s="14"/>
      <c r="I607" s="55"/>
      <c r="J607" s="14"/>
      <c r="K607" s="14"/>
      <c r="N607" s="14"/>
      <c r="O607" s="14"/>
    </row>
    <row r="608" spans="2:15" ht="15" x14ac:dyDescent="0.25">
      <c r="B608" s="14"/>
      <c r="D608" s="61"/>
      <c r="E608" s="15"/>
      <c r="F608" s="15"/>
      <c r="G608" s="14"/>
      <c r="I608" s="55"/>
      <c r="J608" s="14"/>
      <c r="K608" s="14"/>
      <c r="N608" s="14"/>
      <c r="O608" s="14"/>
    </row>
    <row r="609" spans="2:15" ht="15" x14ac:dyDescent="0.25">
      <c r="B609" s="14"/>
      <c r="D609" s="61"/>
      <c r="E609" s="15"/>
      <c r="F609" s="15"/>
      <c r="G609" s="14"/>
      <c r="I609" s="55"/>
      <c r="J609" s="14"/>
      <c r="K609" s="14"/>
      <c r="N609" s="14"/>
      <c r="O609" s="14"/>
    </row>
    <row r="610" spans="2:15" ht="15" x14ac:dyDescent="0.25">
      <c r="B610" s="14"/>
      <c r="D610" s="61"/>
      <c r="E610" s="15"/>
      <c r="F610" s="15"/>
      <c r="G610" s="14"/>
      <c r="I610" s="55"/>
      <c r="J610" s="14"/>
      <c r="K610" s="14"/>
      <c r="N610" s="14"/>
      <c r="O610" s="14"/>
    </row>
    <row r="611" spans="2:15" ht="15" x14ac:dyDescent="0.25">
      <c r="B611" s="14"/>
      <c r="D611" s="61"/>
      <c r="E611" s="15"/>
      <c r="F611" s="15"/>
      <c r="G611" s="14"/>
      <c r="I611" s="55"/>
      <c r="J611" s="14"/>
      <c r="K611" s="14"/>
      <c r="N611" s="14"/>
      <c r="O611" s="14"/>
    </row>
    <row r="612" spans="2:15" ht="15" x14ac:dyDescent="0.25">
      <c r="B612" s="14"/>
      <c r="D612" s="61"/>
      <c r="E612" s="15"/>
      <c r="F612" s="15"/>
      <c r="G612" s="14"/>
      <c r="I612" s="55"/>
      <c r="J612" s="14"/>
      <c r="K612" s="14"/>
      <c r="N612" s="14"/>
      <c r="O612" s="14"/>
    </row>
    <row r="613" spans="2:15" ht="15" x14ac:dyDescent="0.25">
      <c r="B613" s="14"/>
      <c r="D613" s="61"/>
      <c r="E613" s="15"/>
      <c r="F613" s="15"/>
      <c r="G613" s="14"/>
      <c r="I613" s="55"/>
      <c r="J613" s="14"/>
      <c r="K613" s="14"/>
      <c r="N613" s="14"/>
      <c r="O613" s="14"/>
    </row>
    <row r="614" spans="2:15" ht="15" x14ac:dyDescent="0.25">
      <c r="B614" s="14"/>
      <c r="D614" s="61"/>
      <c r="E614" s="15"/>
      <c r="F614" s="15"/>
      <c r="G614" s="14"/>
      <c r="I614" s="55"/>
      <c r="J614" s="14"/>
      <c r="K614" s="14"/>
      <c r="N614" s="14"/>
      <c r="O614" s="14"/>
    </row>
    <row r="615" spans="2:15" ht="15" x14ac:dyDescent="0.25">
      <c r="B615" s="14"/>
      <c r="D615" s="61"/>
      <c r="E615" s="15"/>
      <c r="F615" s="15"/>
      <c r="G615" s="14"/>
      <c r="I615" s="55"/>
      <c r="J615" s="14"/>
      <c r="K615" s="14"/>
      <c r="N615" s="14"/>
      <c r="O615" s="14"/>
    </row>
    <row r="616" spans="2:15" ht="15" x14ac:dyDescent="0.25">
      <c r="B616" s="14"/>
      <c r="D616" s="61"/>
      <c r="E616" s="15"/>
      <c r="F616" s="15"/>
      <c r="G616" s="14"/>
      <c r="I616" s="55"/>
      <c r="J616" s="14"/>
      <c r="K616" s="14"/>
      <c r="N616" s="14"/>
      <c r="O616" s="14"/>
    </row>
    <row r="617" spans="2:15" ht="15" x14ac:dyDescent="0.25">
      <c r="B617" s="14"/>
      <c r="D617" s="61"/>
      <c r="E617" s="15"/>
      <c r="F617" s="15"/>
      <c r="G617" s="14"/>
      <c r="I617" s="55"/>
      <c r="J617" s="14"/>
      <c r="K617" s="14"/>
      <c r="N617" s="14"/>
      <c r="O617" s="14"/>
    </row>
    <row r="618" spans="2:15" ht="15" x14ac:dyDescent="0.25">
      <c r="B618" s="14"/>
      <c r="D618" s="61"/>
      <c r="E618" s="15"/>
      <c r="F618" s="15"/>
      <c r="G618" s="14"/>
      <c r="I618" s="55"/>
      <c r="J618" s="14"/>
      <c r="K618" s="14"/>
      <c r="N618" s="14"/>
      <c r="O618" s="14"/>
    </row>
    <row r="619" spans="2:15" ht="15" x14ac:dyDescent="0.25">
      <c r="B619" s="14"/>
      <c r="D619" s="61"/>
      <c r="E619" s="15"/>
      <c r="F619" s="15"/>
      <c r="G619" s="14"/>
      <c r="I619" s="55"/>
      <c r="J619" s="14"/>
      <c r="K619" s="14"/>
      <c r="N619" s="14"/>
      <c r="O619" s="14"/>
    </row>
    <row r="620" spans="2:15" ht="15" x14ac:dyDescent="0.25">
      <c r="B620" s="14"/>
      <c r="D620" s="61"/>
      <c r="E620" s="15"/>
      <c r="F620" s="15"/>
      <c r="G620" s="14"/>
      <c r="I620" s="55"/>
      <c r="J620" s="14"/>
      <c r="K620" s="14"/>
      <c r="N620" s="14"/>
      <c r="O620" s="14"/>
    </row>
    <row r="621" spans="2:15" ht="15" x14ac:dyDescent="0.25">
      <c r="B621" s="14"/>
      <c r="D621" s="61"/>
      <c r="E621" s="15"/>
      <c r="F621" s="15"/>
      <c r="G621" s="14"/>
      <c r="I621" s="55"/>
      <c r="J621" s="14"/>
      <c r="K621" s="14"/>
      <c r="N621" s="14"/>
      <c r="O621" s="14"/>
    </row>
    <row r="622" spans="2:15" ht="15" x14ac:dyDescent="0.25">
      <c r="B622" s="14"/>
      <c r="D622" s="61"/>
      <c r="E622" s="15"/>
      <c r="F622" s="15"/>
      <c r="G622" s="14"/>
      <c r="I622" s="55"/>
      <c r="J622" s="14"/>
      <c r="K622" s="14"/>
      <c r="N622" s="14"/>
      <c r="O622" s="14"/>
    </row>
    <row r="623" spans="2:15" ht="15" x14ac:dyDescent="0.25">
      <c r="B623" s="14"/>
      <c r="D623" s="61"/>
      <c r="E623" s="15"/>
      <c r="F623" s="15"/>
      <c r="G623" s="14"/>
      <c r="I623" s="55"/>
      <c r="J623" s="14"/>
      <c r="K623" s="14"/>
      <c r="N623" s="14"/>
      <c r="O623" s="14"/>
    </row>
    <row r="624" spans="2:15" ht="15" x14ac:dyDescent="0.25">
      <c r="B624" s="14"/>
      <c r="D624" s="61"/>
      <c r="E624" s="15"/>
      <c r="F624" s="15"/>
      <c r="G624" s="14"/>
      <c r="I624" s="55"/>
      <c r="J624" s="14"/>
      <c r="K624" s="14"/>
      <c r="N624" s="14"/>
      <c r="O624" s="14"/>
    </row>
    <row r="625" spans="2:15" ht="15" x14ac:dyDescent="0.25">
      <c r="B625" s="14"/>
      <c r="D625" s="61"/>
      <c r="E625" s="15"/>
      <c r="F625" s="15"/>
      <c r="G625" s="14"/>
      <c r="I625" s="55"/>
      <c r="J625" s="14"/>
      <c r="K625" s="14"/>
      <c r="N625" s="14"/>
      <c r="O625" s="14"/>
    </row>
    <row r="626" spans="2:15" ht="15" x14ac:dyDescent="0.25">
      <c r="B626" s="14"/>
      <c r="D626" s="61"/>
      <c r="E626" s="15"/>
      <c r="F626" s="15"/>
      <c r="G626" s="14"/>
      <c r="I626" s="55"/>
      <c r="J626" s="14"/>
      <c r="K626" s="14"/>
      <c r="N626" s="14"/>
      <c r="O626" s="14"/>
    </row>
    <row r="627" spans="2:15" ht="15" x14ac:dyDescent="0.25">
      <c r="B627" s="14"/>
      <c r="D627" s="61"/>
      <c r="E627" s="15"/>
      <c r="F627" s="15"/>
      <c r="G627" s="14"/>
      <c r="I627" s="55"/>
      <c r="J627" s="14"/>
      <c r="K627" s="14"/>
      <c r="N627" s="14"/>
      <c r="O627" s="14"/>
    </row>
    <row r="628" spans="2:15" ht="15" x14ac:dyDescent="0.25">
      <c r="B628" s="14"/>
      <c r="D628" s="61"/>
      <c r="E628" s="15"/>
      <c r="F628" s="15"/>
      <c r="G628" s="14"/>
      <c r="I628" s="55"/>
      <c r="J628" s="14"/>
      <c r="K628" s="14"/>
      <c r="N628" s="14"/>
      <c r="O628" s="14"/>
    </row>
    <row r="629" spans="2:15" ht="15" x14ac:dyDescent="0.25">
      <c r="B629" s="14"/>
      <c r="D629" s="61"/>
      <c r="E629" s="15"/>
      <c r="F629" s="15"/>
      <c r="G629" s="14"/>
      <c r="I629" s="55"/>
      <c r="J629" s="14"/>
      <c r="K629" s="14"/>
      <c r="N629" s="14"/>
      <c r="O629" s="14"/>
    </row>
    <row r="630" spans="2:15" ht="15" x14ac:dyDescent="0.25">
      <c r="B630" s="14"/>
      <c r="D630" s="61"/>
      <c r="E630" s="15"/>
      <c r="F630" s="15"/>
      <c r="G630" s="14"/>
      <c r="I630" s="55"/>
      <c r="J630" s="14"/>
      <c r="K630" s="14"/>
      <c r="N630" s="14"/>
      <c r="O630" s="14"/>
    </row>
    <row r="631" spans="2:15" ht="15" x14ac:dyDescent="0.25">
      <c r="B631" s="14"/>
      <c r="D631" s="61"/>
      <c r="E631" s="15"/>
      <c r="F631" s="15"/>
      <c r="G631" s="14"/>
      <c r="I631" s="55"/>
      <c r="J631" s="14"/>
      <c r="K631" s="14"/>
      <c r="N631" s="14"/>
      <c r="O631" s="14"/>
    </row>
    <row r="632" spans="2:15" ht="15" x14ac:dyDescent="0.25">
      <c r="B632" s="14"/>
      <c r="D632" s="61"/>
      <c r="E632" s="15"/>
      <c r="F632" s="15"/>
      <c r="G632" s="14"/>
      <c r="I632" s="55"/>
      <c r="J632" s="14"/>
      <c r="K632" s="14"/>
      <c r="N632" s="14"/>
      <c r="O632" s="14"/>
    </row>
    <row r="633" spans="2:15" ht="15" x14ac:dyDescent="0.25">
      <c r="B633" s="14"/>
      <c r="D633" s="61"/>
      <c r="E633" s="15"/>
      <c r="F633" s="15"/>
      <c r="G633" s="14"/>
      <c r="I633" s="55"/>
      <c r="J633" s="14"/>
      <c r="K633" s="14"/>
      <c r="N633" s="14"/>
      <c r="O633" s="14"/>
    </row>
    <row r="634" spans="2:15" ht="15" x14ac:dyDescent="0.25">
      <c r="B634" s="14"/>
      <c r="D634" s="61"/>
      <c r="E634" s="15"/>
      <c r="F634" s="15"/>
      <c r="G634" s="14"/>
      <c r="I634" s="55"/>
      <c r="J634" s="14"/>
      <c r="K634" s="14"/>
      <c r="N634" s="14"/>
      <c r="O634" s="14"/>
    </row>
    <row r="635" spans="2:15" ht="15" x14ac:dyDescent="0.25">
      <c r="B635" s="14"/>
      <c r="D635" s="61"/>
      <c r="E635" s="15"/>
      <c r="F635" s="15"/>
      <c r="G635" s="14"/>
      <c r="I635" s="55"/>
      <c r="J635" s="14"/>
      <c r="K635" s="14"/>
      <c r="N635" s="14"/>
      <c r="O635" s="14"/>
    </row>
    <row r="636" spans="2:15" ht="15" x14ac:dyDescent="0.25">
      <c r="B636" s="14"/>
      <c r="D636" s="61"/>
      <c r="E636" s="15"/>
      <c r="F636" s="15"/>
      <c r="G636" s="14"/>
      <c r="I636" s="55"/>
      <c r="J636" s="14"/>
      <c r="K636" s="14"/>
      <c r="N636" s="14"/>
      <c r="O636" s="14"/>
    </row>
    <row r="637" spans="2:15" ht="15" x14ac:dyDescent="0.25">
      <c r="B637" s="14"/>
      <c r="D637" s="61"/>
      <c r="E637" s="15"/>
      <c r="F637" s="15"/>
      <c r="G637" s="14"/>
      <c r="I637" s="55"/>
      <c r="J637" s="14"/>
      <c r="K637" s="14"/>
      <c r="N637" s="14"/>
      <c r="O637" s="14"/>
    </row>
    <row r="638" spans="2:15" ht="15" x14ac:dyDescent="0.25">
      <c r="B638" s="14"/>
      <c r="D638" s="61"/>
      <c r="E638" s="15"/>
      <c r="F638" s="15"/>
      <c r="G638" s="14"/>
      <c r="I638" s="55"/>
      <c r="J638" s="14"/>
      <c r="K638" s="14"/>
      <c r="N638" s="14"/>
      <c r="O638" s="14"/>
    </row>
    <row r="639" spans="2:15" ht="15" x14ac:dyDescent="0.25">
      <c r="B639" s="14"/>
      <c r="D639" s="61"/>
      <c r="E639" s="15"/>
      <c r="F639" s="15"/>
      <c r="G639" s="14"/>
      <c r="I639" s="55"/>
      <c r="J639" s="14"/>
      <c r="K639" s="14"/>
      <c r="N639" s="14"/>
      <c r="O639" s="14"/>
    </row>
    <row r="640" spans="2:15" ht="15" x14ac:dyDescent="0.25">
      <c r="B640" s="14"/>
      <c r="D640" s="61"/>
      <c r="E640" s="15"/>
      <c r="F640" s="15"/>
      <c r="G640" s="14"/>
      <c r="I640" s="55"/>
      <c r="J640" s="14"/>
      <c r="K640" s="14"/>
      <c r="N640" s="14"/>
      <c r="O640" s="14"/>
    </row>
    <row r="641" spans="2:15" ht="15" x14ac:dyDescent="0.25">
      <c r="B641" s="14"/>
      <c r="D641" s="61"/>
      <c r="E641" s="15"/>
      <c r="F641" s="15"/>
      <c r="G641" s="14"/>
      <c r="I641" s="55"/>
      <c r="J641" s="14"/>
      <c r="K641" s="14"/>
      <c r="N641" s="14"/>
      <c r="O641" s="14"/>
    </row>
    <row r="642" spans="2:15" ht="15" x14ac:dyDescent="0.25">
      <c r="B642" s="14"/>
      <c r="D642" s="61"/>
      <c r="E642" s="15"/>
      <c r="F642" s="15"/>
      <c r="G642" s="14"/>
      <c r="I642" s="55"/>
      <c r="J642" s="14"/>
      <c r="K642" s="14"/>
      <c r="N642" s="14"/>
      <c r="O642" s="14"/>
    </row>
    <row r="643" spans="2:15" ht="15" x14ac:dyDescent="0.25">
      <c r="B643" s="14"/>
      <c r="D643" s="61"/>
      <c r="E643" s="15"/>
      <c r="F643" s="15"/>
      <c r="G643" s="14"/>
      <c r="I643" s="55"/>
      <c r="J643" s="14"/>
      <c r="K643" s="14"/>
      <c r="N643" s="14"/>
      <c r="O643" s="14"/>
    </row>
    <row r="644" spans="2:15" ht="15" x14ac:dyDescent="0.25">
      <c r="B644" s="14"/>
      <c r="D644" s="61"/>
      <c r="E644" s="15"/>
      <c r="F644" s="15"/>
      <c r="G644" s="14"/>
      <c r="I644" s="55"/>
      <c r="J644" s="14"/>
      <c r="K644" s="14"/>
      <c r="N644" s="14"/>
      <c r="O644" s="14"/>
    </row>
    <row r="645" spans="2:15" ht="15" x14ac:dyDescent="0.25">
      <c r="B645" s="14"/>
      <c r="D645" s="61"/>
      <c r="E645" s="15"/>
      <c r="F645" s="15"/>
      <c r="G645" s="14"/>
      <c r="I645" s="55"/>
      <c r="J645" s="14"/>
      <c r="K645" s="14"/>
      <c r="N645" s="14"/>
      <c r="O645" s="14"/>
    </row>
    <row r="646" spans="2:15" ht="15" x14ac:dyDescent="0.25">
      <c r="B646" s="14"/>
      <c r="D646" s="61"/>
      <c r="E646" s="15"/>
      <c r="F646" s="15"/>
      <c r="G646" s="14"/>
      <c r="I646" s="55"/>
      <c r="J646" s="14"/>
      <c r="K646" s="14"/>
      <c r="N646" s="14"/>
      <c r="O646" s="14"/>
    </row>
    <row r="647" spans="2:15" ht="15" x14ac:dyDescent="0.25">
      <c r="B647" s="14"/>
      <c r="D647" s="61"/>
      <c r="E647" s="15"/>
      <c r="F647" s="15"/>
      <c r="G647" s="14"/>
      <c r="I647" s="55"/>
      <c r="J647" s="14"/>
      <c r="K647" s="14"/>
      <c r="N647" s="14"/>
      <c r="O647" s="14"/>
    </row>
    <row r="648" spans="2:15" ht="15" x14ac:dyDescent="0.25">
      <c r="B648" s="14"/>
      <c r="D648" s="61"/>
      <c r="E648" s="15"/>
      <c r="F648" s="15"/>
      <c r="G648" s="14"/>
      <c r="I648" s="55"/>
      <c r="J648" s="14"/>
      <c r="K648" s="14"/>
      <c r="N648" s="14"/>
      <c r="O648" s="14"/>
    </row>
    <row r="649" spans="2:15" ht="15" x14ac:dyDescent="0.25">
      <c r="B649" s="14"/>
      <c r="D649" s="61"/>
      <c r="E649" s="15"/>
      <c r="F649" s="15"/>
      <c r="G649" s="14"/>
      <c r="I649" s="55"/>
      <c r="J649" s="14"/>
      <c r="K649" s="14"/>
      <c r="N649" s="14"/>
      <c r="O649" s="14"/>
    </row>
    <row r="650" spans="2:15" ht="15" x14ac:dyDescent="0.25">
      <c r="B650" s="14"/>
      <c r="D650" s="61"/>
      <c r="E650" s="15"/>
      <c r="F650" s="15"/>
      <c r="G650" s="14"/>
      <c r="I650" s="55"/>
      <c r="J650" s="14"/>
      <c r="K650" s="14"/>
      <c r="N650" s="14"/>
      <c r="O650" s="14"/>
    </row>
    <row r="651" spans="2:15" ht="15" x14ac:dyDescent="0.25">
      <c r="B651" s="14"/>
      <c r="D651" s="61"/>
      <c r="E651" s="15"/>
      <c r="F651" s="15"/>
      <c r="G651" s="14"/>
      <c r="I651" s="55"/>
      <c r="J651" s="14"/>
      <c r="K651" s="14"/>
      <c r="N651" s="14"/>
      <c r="O651" s="14"/>
    </row>
    <row r="652" spans="2:15" ht="15" x14ac:dyDescent="0.25">
      <c r="B652" s="14"/>
      <c r="D652" s="61"/>
      <c r="E652" s="15"/>
      <c r="F652" s="15"/>
      <c r="G652" s="14"/>
      <c r="I652" s="55"/>
      <c r="J652" s="14"/>
      <c r="K652" s="14"/>
      <c r="N652" s="14"/>
      <c r="O652" s="14"/>
    </row>
    <row r="653" spans="2:15" ht="15" x14ac:dyDescent="0.25">
      <c r="B653" s="14"/>
      <c r="D653" s="61"/>
      <c r="E653" s="15"/>
      <c r="F653" s="15"/>
      <c r="G653" s="14"/>
      <c r="I653" s="55"/>
      <c r="J653" s="14"/>
      <c r="K653" s="14"/>
      <c r="N653" s="14"/>
      <c r="O653" s="14"/>
    </row>
    <row r="654" spans="2:15" ht="15" x14ac:dyDescent="0.25">
      <c r="B654" s="14"/>
      <c r="D654" s="61"/>
      <c r="E654" s="15"/>
      <c r="F654" s="15"/>
      <c r="G654" s="14"/>
      <c r="I654" s="55"/>
      <c r="J654" s="14"/>
      <c r="K654" s="14"/>
      <c r="N654" s="14"/>
      <c r="O654" s="14"/>
    </row>
    <row r="655" spans="2:15" ht="15" x14ac:dyDescent="0.25">
      <c r="B655" s="14"/>
      <c r="D655" s="61"/>
      <c r="E655" s="15"/>
      <c r="F655" s="15"/>
      <c r="G655" s="14"/>
      <c r="I655" s="55"/>
      <c r="J655" s="14"/>
      <c r="K655" s="14"/>
      <c r="N655" s="14"/>
      <c r="O655" s="14"/>
    </row>
    <row r="656" spans="2:15" ht="15" x14ac:dyDescent="0.25">
      <c r="B656" s="14"/>
      <c r="D656" s="61"/>
      <c r="E656" s="15"/>
      <c r="F656" s="15"/>
      <c r="G656" s="14"/>
      <c r="I656" s="55"/>
      <c r="J656" s="14"/>
      <c r="K656" s="14"/>
      <c r="N656" s="14"/>
      <c r="O656" s="14"/>
    </row>
    <row r="657" spans="2:15" ht="15" x14ac:dyDescent="0.25">
      <c r="B657" s="14"/>
      <c r="D657" s="61"/>
      <c r="E657" s="15"/>
      <c r="F657" s="15"/>
      <c r="G657" s="14"/>
      <c r="I657" s="55"/>
      <c r="J657" s="14"/>
      <c r="K657" s="14"/>
      <c r="N657" s="14"/>
      <c r="O657" s="14"/>
    </row>
    <row r="658" spans="2:15" ht="15" x14ac:dyDescent="0.25">
      <c r="B658" s="14"/>
      <c r="D658" s="61"/>
      <c r="E658" s="15"/>
      <c r="F658" s="15"/>
      <c r="G658" s="14"/>
      <c r="I658" s="55"/>
      <c r="J658" s="14"/>
      <c r="K658" s="14"/>
      <c r="N658" s="14"/>
      <c r="O658" s="14"/>
    </row>
    <row r="659" spans="2:15" ht="15" x14ac:dyDescent="0.25">
      <c r="B659" s="14"/>
      <c r="D659" s="61"/>
      <c r="E659" s="15"/>
      <c r="F659" s="15"/>
      <c r="G659" s="14"/>
      <c r="I659" s="55"/>
      <c r="J659" s="14"/>
      <c r="K659" s="14"/>
      <c r="N659" s="14"/>
      <c r="O659" s="14"/>
    </row>
    <row r="660" spans="2:15" ht="15" x14ac:dyDescent="0.25">
      <c r="B660" s="14"/>
      <c r="D660" s="61"/>
      <c r="E660" s="15"/>
      <c r="F660" s="15"/>
      <c r="G660" s="14"/>
      <c r="I660" s="55"/>
      <c r="J660" s="14"/>
      <c r="K660" s="14"/>
      <c r="N660" s="14"/>
      <c r="O660" s="14"/>
    </row>
    <row r="661" spans="2:15" ht="15" x14ac:dyDescent="0.25">
      <c r="B661" s="14"/>
      <c r="D661" s="61"/>
      <c r="E661" s="15"/>
      <c r="F661" s="15"/>
      <c r="G661" s="14"/>
      <c r="I661" s="55"/>
      <c r="J661" s="14"/>
      <c r="K661" s="14"/>
      <c r="N661" s="14"/>
      <c r="O661" s="14"/>
    </row>
    <row r="662" spans="2:15" ht="15" x14ac:dyDescent="0.25">
      <c r="B662" s="14"/>
      <c r="D662" s="61"/>
      <c r="E662" s="15"/>
      <c r="F662" s="15"/>
      <c r="G662" s="14"/>
      <c r="I662" s="55"/>
      <c r="J662" s="14"/>
      <c r="K662" s="14"/>
      <c r="N662" s="14"/>
      <c r="O662" s="14"/>
    </row>
    <row r="663" spans="2:15" ht="15" x14ac:dyDescent="0.25">
      <c r="B663" s="14"/>
      <c r="D663" s="61"/>
      <c r="E663" s="15"/>
      <c r="F663" s="15"/>
      <c r="G663" s="14"/>
      <c r="I663" s="55"/>
      <c r="J663" s="14"/>
      <c r="K663" s="14"/>
      <c r="N663" s="14"/>
      <c r="O663" s="14"/>
    </row>
    <row r="664" spans="2:15" ht="15" x14ac:dyDescent="0.25">
      <c r="B664" s="14"/>
      <c r="D664" s="61"/>
      <c r="E664" s="15"/>
      <c r="F664" s="15"/>
      <c r="G664" s="14"/>
      <c r="I664" s="55"/>
      <c r="J664" s="14"/>
      <c r="K664" s="14"/>
      <c r="N664" s="14"/>
      <c r="O664" s="14"/>
    </row>
    <row r="665" spans="2:15" ht="15" x14ac:dyDescent="0.25">
      <c r="B665" s="14"/>
      <c r="D665" s="61"/>
      <c r="E665" s="15"/>
      <c r="F665" s="15"/>
      <c r="G665" s="14"/>
      <c r="I665" s="55"/>
      <c r="J665" s="14"/>
      <c r="K665" s="14"/>
      <c r="N665" s="14"/>
      <c r="O665" s="14"/>
    </row>
    <row r="666" spans="2:15" ht="15" x14ac:dyDescent="0.25">
      <c r="B666" s="14"/>
      <c r="D666" s="61"/>
      <c r="E666" s="15"/>
      <c r="F666" s="15"/>
      <c r="G666" s="14"/>
      <c r="I666" s="55"/>
      <c r="J666" s="14"/>
      <c r="K666" s="14"/>
      <c r="N666" s="14"/>
      <c r="O666" s="14"/>
    </row>
    <row r="667" spans="2:15" ht="15" x14ac:dyDescent="0.25">
      <c r="B667" s="14"/>
      <c r="D667" s="61"/>
      <c r="E667" s="15"/>
      <c r="F667" s="15"/>
      <c r="G667" s="14"/>
      <c r="I667" s="55"/>
      <c r="J667" s="14"/>
      <c r="K667" s="14"/>
      <c r="N667" s="14"/>
      <c r="O667" s="14"/>
    </row>
    <row r="668" spans="2:15" ht="15" x14ac:dyDescent="0.25">
      <c r="B668" s="14"/>
      <c r="D668" s="61"/>
      <c r="E668" s="15"/>
      <c r="F668" s="15"/>
      <c r="G668" s="14"/>
      <c r="I668" s="55"/>
      <c r="J668" s="14"/>
      <c r="K668" s="14"/>
      <c r="N668" s="14"/>
      <c r="O668" s="14"/>
    </row>
    <row r="669" spans="2:15" ht="15" x14ac:dyDescent="0.25">
      <c r="B669" s="14"/>
      <c r="D669" s="61"/>
      <c r="E669" s="15"/>
      <c r="F669" s="15"/>
      <c r="G669" s="14"/>
      <c r="I669" s="55"/>
      <c r="J669" s="14"/>
      <c r="K669" s="14"/>
      <c r="N669" s="14"/>
      <c r="O669" s="14"/>
    </row>
    <row r="670" spans="2:15" ht="15" x14ac:dyDescent="0.25">
      <c r="B670" s="14"/>
      <c r="D670" s="61"/>
      <c r="E670" s="15"/>
      <c r="F670" s="15"/>
      <c r="G670" s="14"/>
      <c r="I670" s="55"/>
      <c r="J670" s="14"/>
      <c r="K670" s="14"/>
      <c r="N670" s="14"/>
      <c r="O670" s="14"/>
    </row>
    <row r="671" spans="2:15" ht="15" x14ac:dyDescent="0.25">
      <c r="B671" s="14"/>
      <c r="D671" s="61"/>
      <c r="E671" s="15"/>
      <c r="F671" s="15"/>
      <c r="G671" s="14"/>
      <c r="I671" s="55"/>
      <c r="J671" s="14"/>
      <c r="K671" s="14"/>
      <c r="N671" s="14"/>
      <c r="O671" s="14"/>
    </row>
    <row r="672" spans="2:15" ht="15" x14ac:dyDescent="0.25">
      <c r="B672" s="14"/>
      <c r="D672" s="61"/>
      <c r="E672" s="15"/>
      <c r="F672" s="15"/>
      <c r="G672" s="14"/>
      <c r="I672" s="55"/>
      <c r="J672" s="14"/>
      <c r="K672" s="14"/>
      <c r="N672" s="14"/>
      <c r="O672" s="14"/>
    </row>
    <row r="673" spans="2:15" ht="15" x14ac:dyDescent="0.25">
      <c r="B673" s="14"/>
      <c r="D673" s="61"/>
      <c r="E673" s="15"/>
      <c r="F673" s="15"/>
      <c r="G673" s="14"/>
      <c r="I673" s="55"/>
      <c r="J673" s="14"/>
      <c r="K673" s="14"/>
      <c r="N673" s="14"/>
      <c r="O673" s="14"/>
    </row>
    <row r="674" spans="2:15" ht="15" x14ac:dyDescent="0.25">
      <c r="B674" s="14"/>
      <c r="D674" s="61"/>
      <c r="E674" s="15"/>
      <c r="F674" s="15"/>
      <c r="G674" s="14"/>
      <c r="I674" s="55"/>
      <c r="J674" s="14"/>
      <c r="K674" s="14"/>
      <c r="N674" s="14"/>
      <c r="O674" s="14"/>
    </row>
    <row r="675" spans="2:15" ht="15" x14ac:dyDescent="0.25">
      <c r="B675" s="14"/>
      <c r="D675" s="61"/>
      <c r="E675" s="15"/>
      <c r="F675" s="15"/>
      <c r="G675" s="14"/>
      <c r="I675" s="55"/>
      <c r="J675" s="14"/>
      <c r="K675" s="14"/>
      <c r="N675" s="14"/>
      <c r="O675" s="14"/>
    </row>
    <row r="676" spans="2:15" ht="15" x14ac:dyDescent="0.25">
      <c r="B676" s="14"/>
      <c r="D676" s="61"/>
      <c r="E676" s="15"/>
      <c r="F676" s="15"/>
      <c r="G676" s="14"/>
      <c r="I676" s="55"/>
      <c r="J676" s="14"/>
      <c r="K676" s="14"/>
      <c r="N676" s="14"/>
      <c r="O676" s="14"/>
    </row>
    <row r="677" spans="2:15" ht="15" x14ac:dyDescent="0.25">
      <c r="B677" s="14"/>
      <c r="D677" s="61"/>
      <c r="E677" s="15"/>
      <c r="F677" s="15"/>
      <c r="G677" s="14"/>
      <c r="I677" s="55"/>
      <c r="J677" s="14"/>
      <c r="K677" s="14"/>
      <c r="N677" s="14"/>
      <c r="O677" s="14"/>
    </row>
    <row r="678" spans="2:15" ht="15" x14ac:dyDescent="0.25">
      <c r="B678" s="14"/>
      <c r="D678" s="61"/>
      <c r="E678" s="15"/>
      <c r="F678" s="15"/>
      <c r="G678" s="14"/>
      <c r="I678" s="55"/>
      <c r="J678" s="14"/>
      <c r="K678" s="14"/>
      <c r="N678" s="14"/>
      <c r="O678" s="14"/>
    </row>
    <row r="679" spans="2:15" ht="15" x14ac:dyDescent="0.25">
      <c r="B679" s="14"/>
      <c r="D679" s="61"/>
      <c r="E679" s="15"/>
      <c r="F679" s="15"/>
      <c r="G679" s="14"/>
      <c r="I679" s="55"/>
      <c r="J679" s="14"/>
      <c r="K679" s="14"/>
      <c r="N679" s="14"/>
      <c r="O679" s="14"/>
    </row>
    <row r="680" spans="2:15" ht="15" x14ac:dyDescent="0.25">
      <c r="B680" s="14"/>
      <c r="D680" s="61"/>
      <c r="E680" s="15"/>
      <c r="F680" s="15"/>
      <c r="G680" s="14"/>
      <c r="I680" s="55"/>
      <c r="J680" s="14"/>
      <c r="K680" s="14"/>
      <c r="N680" s="14"/>
      <c r="O680" s="14"/>
    </row>
    <row r="681" spans="2:15" ht="15" x14ac:dyDescent="0.25">
      <c r="B681" s="14"/>
      <c r="D681" s="61"/>
      <c r="E681" s="15"/>
      <c r="F681" s="15"/>
      <c r="G681" s="14"/>
      <c r="I681" s="55"/>
      <c r="J681" s="14"/>
      <c r="K681" s="14"/>
      <c r="N681" s="14"/>
      <c r="O681" s="14"/>
    </row>
    <row r="682" spans="2:15" ht="15" x14ac:dyDescent="0.25">
      <c r="B682" s="14"/>
      <c r="D682" s="61"/>
      <c r="E682" s="15"/>
      <c r="F682" s="15"/>
      <c r="G682" s="14"/>
      <c r="I682" s="55"/>
      <c r="J682" s="14"/>
      <c r="K682" s="14"/>
      <c r="N682" s="14"/>
      <c r="O682" s="14"/>
    </row>
    <row r="683" spans="2:15" ht="15" x14ac:dyDescent="0.25">
      <c r="B683" s="14"/>
      <c r="D683" s="61"/>
      <c r="E683" s="15"/>
      <c r="F683" s="15"/>
      <c r="G683" s="14"/>
      <c r="I683" s="55"/>
      <c r="J683" s="14"/>
      <c r="K683" s="14"/>
      <c r="N683" s="14"/>
      <c r="O683" s="14"/>
    </row>
    <row r="684" spans="2:15" ht="15" x14ac:dyDescent="0.25">
      <c r="B684" s="14"/>
      <c r="D684" s="61"/>
      <c r="E684" s="15"/>
      <c r="F684" s="15"/>
      <c r="G684" s="14"/>
      <c r="I684" s="55"/>
      <c r="J684" s="14"/>
      <c r="K684" s="14"/>
      <c r="N684" s="14"/>
      <c r="O684" s="14"/>
    </row>
    <row r="685" spans="2:15" ht="15" x14ac:dyDescent="0.25">
      <c r="B685" s="14"/>
      <c r="D685" s="61"/>
      <c r="E685" s="15"/>
      <c r="F685" s="15"/>
      <c r="G685" s="14"/>
      <c r="I685" s="55"/>
      <c r="J685" s="14"/>
      <c r="K685" s="14"/>
      <c r="N685" s="14"/>
      <c r="O685" s="14"/>
    </row>
    <row r="686" spans="2:15" ht="15" x14ac:dyDescent="0.25">
      <c r="B686" s="14"/>
      <c r="D686" s="61"/>
      <c r="E686" s="15"/>
      <c r="F686" s="15"/>
      <c r="G686" s="14"/>
      <c r="I686" s="55"/>
      <c r="J686" s="14"/>
      <c r="K686" s="14"/>
      <c r="N686" s="14"/>
      <c r="O686" s="14"/>
    </row>
    <row r="687" spans="2:15" ht="15" x14ac:dyDescent="0.25">
      <c r="B687" s="14"/>
      <c r="D687" s="61"/>
      <c r="E687" s="15"/>
      <c r="F687" s="15"/>
      <c r="G687" s="14"/>
      <c r="I687" s="55"/>
      <c r="J687" s="14"/>
      <c r="K687" s="14"/>
      <c r="N687" s="14"/>
      <c r="O687" s="14"/>
    </row>
    <row r="688" spans="2:15" ht="15" x14ac:dyDescent="0.25">
      <c r="B688" s="14"/>
      <c r="D688" s="61"/>
      <c r="E688" s="15"/>
      <c r="F688" s="15"/>
      <c r="G688" s="14"/>
      <c r="I688" s="55"/>
      <c r="J688" s="14"/>
      <c r="K688" s="14"/>
      <c r="N688" s="14"/>
      <c r="O688" s="14"/>
    </row>
    <row r="689" spans="2:15" ht="15" x14ac:dyDescent="0.25">
      <c r="B689" s="14"/>
      <c r="D689" s="61"/>
      <c r="E689" s="15"/>
      <c r="F689" s="15"/>
      <c r="G689" s="14"/>
      <c r="I689" s="55"/>
      <c r="J689" s="14"/>
      <c r="K689" s="14"/>
      <c r="N689" s="14"/>
      <c r="O689" s="14"/>
    </row>
    <row r="690" spans="2:15" ht="15" x14ac:dyDescent="0.25">
      <c r="B690" s="14"/>
      <c r="D690" s="61"/>
      <c r="E690" s="15"/>
      <c r="F690" s="15"/>
      <c r="G690" s="14"/>
      <c r="I690" s="55"/>
      <c r="J690" s="14"/>
      <c r="K690" s="14"/>
      <c r="N690" s="14"/>
      <c r="O690" s="14"/>
    </row>
    <row r="691" spans="2:15" ht="15" x14ac:dyDescent="0.25">
      <c r="B691" s="14"/>
      <c r="D691" s="61"/>
      <c r="E691" s="15"/>
      <c r="F691" s="15"/>
      <c r="G691" s="14"/>
      <c r="I691" s="55"/>
      <c r="J691" s="14"/>
      <c r="K691" s="14"/>
      <c r="N691" s="14"/>
      <c r="O691" s="14"/>
    </row>
    <row r="692" spans="2:15" ht="15" x14ac:dyDescent="0.25">
      <c r="B692" s="14"/>
      <c r="D692" s="61"/>
      <c r="E692" s="15"/>
      <c r="F692" s="15"/>
      <c r="G692" s="14"/>
      <c r="I692" s="55"/>
      <c r="J692" s="14"/>
      <c r="K692" s="14"/>
      <c r="N692" s="14"/>
      <c r="O692" s="14"/>
    </row>
    <row r="693" spans="2:15" ht="15" x14ac:dyDescent="0.25">
      <c r="B693" s="14"/>
      <c r="D693" s="61"/>
      <c r="E693" s="15"/>
      <c r="F693" s="15"/>
      <c r="G693" s="14"/>
      <c r="I693" s="55"/>
      <c r="J693" s="14"/>
      <c r="K693" s="14"/>
      <c r="N693" s="14"/>
      <c r="O693" s="14"/>
    </row>
    <row r="694" spans="2:15" ht="15" x14ac:dyDescent="0.25">
      <c r="B694" s="14"/>
      <c r="D694" s="61"/>
      <c r="E694" s="15"/>
      <c r="F694" s="15"/>
      <c r="G694" s="14"/>
      <c r="I694" s="55"/>
      <c r="J694" s="14"/>
      <c r="K694" s="14"/>
      <c r="N694" s="14"/>
      <c r="O694" s="14"/>
    </row>
    <row r="695" spans="2:15" ht="15" x14ac:dyDescent="0.25">
      <c r="B695" s="14"/>
      <c r="D695" s="61"/>
      <c r="E695" s="15"/>
      <c r="F695" s="15"/>
      <c r="G695" s="14"/>
      <c r="I695" s="55"/>
      <c r="J695" s="14"/>
      <c r="K695" s="14"/>
      <c r="N695" s="14"/>
      <c r="O695" s="14"/>
    </row>
    <row r="696" spans="2:15" ht="15" x14ac:dyDescent="0.25">
      <c r="B696" s="14"/>
      <c r="D696" s="61"/>
      <c r="E696" s="15"/>
      <c r="F696" s="15"/>
      <c r="G696" s="14"/>
      <c r="I696" s="55"/>
      <c r="J696" s="14"/>
      <c r="K696" s="14"/>
      <c r="N696" s="14"/>
      <c r="O696" s="14"/>
    </row>
    <row r="697" spans="2:15" ht="15" x14ac:dyDescent="0.25">
      <c r="B697" s="14"/>
      <c r="D697" s="61"/>
      <c r="E697" s="15"/>
      <c r="F697" s="15"/>
      <c r="G697" s="14"/>
      <c r="I697" s="55"/>
      <c r="J697" s="14"/>
      <c r="K697" s="14"/>
      <c r="N697" s="14"/>
      <c r="O697" s="14"/>
    </row>
    <row r="698" spans="2:15" ht="15" x14ac:dyDescent="0.25">
      <c r="B698" s="14"/>
      <c r="D698" s="61"/>
      <c r="E698" s="15"/>
      <c r="F698" s="15"/>
      <c r="G698" s="14"/>
      <c r="I698" s="55"/>
      <c r="J698" s="14"/>
      <c r="K698" s="14"/>
      <c r="N698" s="14"/>
      <c r="O698" s="14"/>
    </row>
    <row r="699" spans="2:15" ht="15" x14ac:dyDescent="0.25">
      <c r="B699" s="14"/>
      <c r="D699" s="61"/>
      <c r="E699" s="15"/>
      <c r="F699" s="15"/>
      <c r="G699" s="14"/>
      <c r="I699" s="55"/>
      <c r="J699" s="14"/>
      <c r="K699" s="14"/>
      <c r="N699" s="14"/>
      <c r="O699" s="14"/>
    </row>
    <row r="700" spans="2:15" ht="15" x14ac:dyDescent="0.25">
      <c r="B700" s="14"/>
      <c r="D700" s="61"/>
      <c r="E700" s="15"/>
      <c r="F700" s="15"/>
      <c r="G700" s="14"/>
      <c r="I700" s="55"/>
      <c r="J700" s="14"/>
      <c r="K700" s="14"/>
      <c r="N700" s="14"/>
      <c r="O700" s="14"/>
    </row>
    <row r="701" spans="2:15" ht="15" x14ac:dyDescent="0.25">
      <c r="B701" s="14"/>
      <c r="D701" s="61"/>
      <c r="E701" s="15"/>
      <c r="F701" s="15"/>
      <c r="G701" s="14"/>
      <c r="I701" s="55"/>
      <c r="J701" s="14"/>
      <c r="K701" s="14"/>
      <c r="N701" s="14"/>
      <c r="O701" s="14"/>
    </row>
    <row r="702" spans="2:15" ht="15" x14ac:dyDescent="0.25">
      <c r="B702" s="14"/>
      <c r="D702" s="61"/>
      <c r="E702" s="15"/>
      <c r="F702" s="15"/>
      <c r="G702" s="14"/>
      <c r="I702" s="55"/>
      <c r="J702" s="14"/>
      <c r="K702" s="14"/>
      <c r="N702" s="14"/>
      <c r="O702" s="14"/>
    </row>
    <row r="703" spans="2:15" ht="15" x14ac:dyDescent="0.25">
      <c r="B703" s="14"/>
      <c r="D703" s="61"/>
      <c r="E703" s="15"/>
      <c r="F703" s="15"/>
      <c r="G703" s="14"/>
      <c r="I703" s="55"/>
      <c r="J703" s="14"/>
      <c r="K703" s="14"/>
      <c r="N703" s="14"/>
      <c r="O703" s="14"/>
    </row>
    <row r="704" spans="2:15" ht="15" x14ac:dyDescent="0.25">
      <c r="B704" s="14"/>
      <c r="D704" s="61"/>
      <c r="E704" s="15"/>
      <c r="F704" s="15"/>
      <c r="G704" s="14"/>
      <c r="I704" s="55"/>
      <c r="J704" s="14"/>
      <c r="K704" s="14"/>
      <c r="N704" s="14"/>
      <c r="O704" s="14"/>
    </row>
    <row r="705" spans="2:15" ht="15" x14ac:dyDescent="0.25">
      <c r="B705" s="14"/>
      <c r="D705" s="61"/>
      <c r="E705" s="15"/>
      <c r="F705" s="15"/>
      <c r="G705" s="14"/>
      <c r="I705" s="55"/>
      <c r="J705" s="14"/>
      <c r="K705" s="14"/>
      <c r="N705" s="14"/>
      <c r="O705" s="14"/>
    </row>
    <row r="706" spans="2:15" ht="15" x14ac:dyDescent="0.25">
      <c r="B706" s="14"/>
      <c r="D706" s="61"/>
      <c r="E706" s="15"/>
      <c r="F706" s="15"/>
      <c r="G706" s="14"/>
      <c r="I706" s="55"/>
      <c r="J706" s="14"/>
      <c r="K706" s="14"/>
      <c r="N706" s="14"/>
      <c r="O706" s="14"/>
    </row>
    <row r="707" spans="2:15" ht="15" x14ac:dyDescent="0.25">
      <c r="B707" s="14"/>
      <c r="D707" s="61"/>
      <c r="E707" s="15"/>
      <c r="F707" s="15"/>
      <c r="G707" s="14"/>
      <c r="I707" s="55"/>
      <c r="J707" s="14"/>
      <c r="K707" s="14"/>
      <c r="N707" s="14"/>
      <c r="O707" s="14"/>
    </row>
    <row r="708" spans="2:15" ht="15" x14ac:dyDescent="0.25">
      <c r="B708" s="14"/>
      <c r="D708" s="61"/>
      <c r="E708" s="15"/>
      <c r="F708" s="15"/>
      <c r="G708" s="14"/>
      <c r="I708" s="55"/>
      <c r="J708" s="14"/>
      <c r="K708" s="14"/>
      <c r="N708" s="14"/>
      <c r="O708" s="14"/>
    </row>
    <row r="709" spans="2:15" ht="15" x14ac:dyDescent="0.25">
      <c r="B709" s="14"/>
      <c r="D709" s="61"/>
      <c r="E709" s="15"/>
      <c r="F709" s="15"/>
      <c r="G709" s="14"/>
      <c r="I709" s="55"/>
      <c r="J709" s="14"/>
      <c r="K709" s="14"/>
      <c r="N709" s="14"/>
      <c r="O709" s="14"/>
    </row>
    <row r="710" spans="2:15" ht="15" x14ac:dyDescent="0.25">
      <c r="B710" s="14"/>
      <c r="D710" s="61"/>
      <c r="E710" s="15"/>
      <c r="F710" s="15"/>
      <c r="G710" s="14"/>
      <c r="I710" s="55"/>
      <c r="J710" s="14"/>
      <c r="K710" s="14"/>
      <c r="N710" s="14"/>
      <c r="O710" s="14"/>
    </row>
    <row r="711" spans="2:15" ht="15" x14ac:dyDescent="0.25">
      <c r="B711" s="14"/>
      <c r="D711" s="61"/>
      <c r="E711" s="15"/>
      <c r="F711" s="15"/>
      <c r="G711" s="14"/>
      <c r="I711" s="55"/>
      <c r="J711" s="14"/>
      <c r="K711" s="14"/>
      <c r="N711" s="14"/>
      <c r="O711" s="14"/>
    </row>
    <row r="712" spans="2:15" ht="15" x14ac:dyDescent="0.25">
      <c r="B712" s="14"/>
      <c r="D712" s="61"/>
      <c r="E712" s="15"/>
      <c r="F712" s="15"/>
      <c r="G712" s="14"/>
      <c r="I712" s="55"/>
      <c r="J712" s="14"/>
      <c r="K712" s="14"/>
      <c r="N712" s="14"/>
      <c r="O712" s="14"/>
    </row>
    <row r="713" spans="2:15" ht="15" x14ac:dyDescent="0.25">
      <c r="B713" s="14"/>
      <c r="D713" s="61"/>
      <c r="E713" s="15"/>
      <c r="F713" s="15"/>
      <c r="G713" s="14"/>
      <c r="I713" s="55"/>
      <c r="J713" s="14"/>
      <c r="K713" s="14"/>
      <c r="N713" s="14"/>
      <c r="O713" s="14"/>
    </row>
    <row r="714" spans="2:15" ht="15" x14ac:dyDescent="0.25">
      <c r="B714" s="14"/>
      <c r="D714" s="61"/>
      <c r="E714" s="15"/>
      <c r="F714" s="15"/>
      <c r="G714" s="14"/>
      <c r="I714" s="55"/>
      <c r="J714" s="14"/>
      <c r="K714" s="14"/>
      <c r="N714" s="14"/>
      <c r="O714" s="14"/>
    </row>
    <row r="715" spans="2:15" ht="15" x14ac:dyDescent="0.25">
      <c r="B715" s="14"/>
      <c r="D715" s="61"/>
      <c r="E715" s="15"/>
      <c r="F715" s="15"/>
      <c r="G715" s="14"/>
      <c r="I715" s="55"/>
      <c r="J715" s="14"/>
      <c r="K715" s="14"/>
      <c r="N715" s="14"/>
      <c r="O715" s="14"/>
    </row>
    <row r="716" spans="2:15" ht="15" x14ac:dyDescent="0.25">
      <c r="B716" s="14"/>
      <c r="D716" s="61"/>
      <c r="E716" s="15"/>
      <c r="F716" s="15"/>
      <c r="G716" s="14"/>
      <c r="I716" s="55"/>
      <c r="J716" s="14"/>
      <c r="K716" s="14"/>
      <c r="N716" s="14"/>
      <c r="O716" s="14"/>
    </row>
    <row r="717" spans="2:15" ht="15" x14ac:dyDescent="0.25">
      <c r="B717" s="14"/>
      <c r="D717" s="61"/>
      <c r="E717" s="15"/>
      <c r="F717" s="15"/>
      <c r="G717" s="14"/>
      <c r="I717" s="55"/>
      <c r="J717" s="14"/>
      <c r="K717" s="14"/>
      <c r="N717" s="14"/>
      <c r="O717" s="14"/>
    </row>
    <row r="718" spans="2:15" ht="15" x14ac:dyDescent="0.25">
      <c r="B718" s="14"/>
      <c r="D718" s="61"/>
      <c r="E718" s="15"/>
      <c r="F718" s="15"/>
      <c r="G718" s="14"/>
      <c r="I718" s="55"/>
      <c r="J718" s="14"/>
      <c r="K718" s="14"/>
      <c r="N718" s="14"/>
      <c r="O718" s="14"/>
    </row>
    <row r="719" spans="2:15" ht="15" x14ac:dyDescent="0.25">
      <c r="B719" s="14"/>
      <c r="D719" s="61"/>
      <c r="E719" s="15"/>
      <c r="F719" s="15"/>
      <c r="G719" s="14"/>
      <c r="I719" s="55"/>
      <c r="J719" s="14"/>
      <c r="K719" s="14"/>
      <c r="N719" s="14"/>
      <c r="O719" s="14"/>
    </row>
    <row r="720" spans="2:15" ht="15" x14ac:dyDescent="0.25">
      <c r="B720" s="14"/>
      <c r="D720" s="61"/>
      <c r="E720" s="15"/>
      <c r="F720" s="15"/>
      <c r="G720" s="14"/>
      <c r="I720" s="55"/>
      <c r="J720" s="14"/>
      <c r="K720" s="14"/>
      <c r="N720" s="14"/>
      <c r="O720" s="14"/>
    </row>
    <row r="721" spans="2:15" ht="15" x14ac:dyDescent="0.25">
      <c r="B721" s="14"/>
      <c r="D721" s="61"/>
      <c r="E721" s="15"/>
      <c r="F721" s="15"/>
      <c r="G721" s="14"/>
      <c r="I721" s="55"/>
      <c r="J721" s="14"/>
      <c r="K721" s="14"/>
      <c r="N721" s="14"/>
      <c r="O721" s="14"/>
    </row>
    <row r="722" spans="2:15" ht="15" x14ac:dyDescent="0.25">
      <c r="B722" s="14"/>
      <c r="D722" s="61"/>
      <c r="E722" s="15"/>
      <c r="F722" s="15"/>
      <c r="G722" s="14"/>
      <c r="I722" s="55"/>
      <c r="J722" s="14"/>
      <c r="K722" s="14"/>
      <c r="N722" s="14"/>
      <c r="O722" s="14"/>
    </row>
    <row r="723" spans="2:15" ht="15" x14ac:dyDescent="0.25">
      <c r="B723" s="14"/>
      <c r="D723" s="61"/>
      <c r="E723" s="15"/>
      <c r="F723" s="15"/>
      <c r="G723" s="14"/>
      <c r="I723" s="55"/>
      <c r="J723" s="14"/>
      <c r="K723" s="14"/>
      <c r="N723" s="14"/>
      <c r="O723" s="14"/>
    </row>
    <row r="724" spans="2:15" ht="15" x14ac:dyDescent="0.25">
      <c r="B724" s="14"/>
      <c r="D724" s="61"/>
      <c r="E724" s="15"/>
      <c r="F724" s="15"/>
      <c r="G724" s="14"/>
      <c r="I724" s="55"/>
      <c r="J724" s="14"/>
      <c r="K724" s="14"/>
      <c r="N724" s="14"/>
      <c r="O724" s="14"/>
    </row>
    <row r="725" spans="2:15" ht="15" x14ac:dyDescent="0.25">
      <c r="B725" s="14"/>
      <c r="D725" s="61"/>
      <c r="E725" s="15"/>
      <c r="F725" s="15"/>
      <c r="G725" s="14"/>
      <c r="I725" s="55"/>
      <c r="J725" s="14"/>
      <c r="K725" s="14"/>
      <c r="N725" s="14"/>
      <c r="O725" s="14"/>
    </row>
    <row r="726" spans="2:15" ht="15" x14ac:dyDescent="0.25">
      <c r="B726" s="14"/>
      <c r="D726" s="61"/>
      <c r="E726" s="15"/>
      <c r="F726" s="15"/>
      <c r="G726" s="14"/>
      <c r="I726" s="55"/>
      <c r="J726" s="14"/>
      <c r="K726" s="14"/>
      <c r="N726" s="14"/>
      <c r="O726" s="14"/>
    </row>
    <row r="727" spans="2:15" ht="15" x14ac:dyDescent="0.25">
      <c r="B727" s="14"/>
      <c r="D727" s="61"/>
      <c r="E727" s="15"/>
      <c r="F727" s="15"/>
      <c r="G727" s="14"/>
      <c r="I727" s="55"/>
      <c r="J727" s="14"/>
      <c r="K727" s="14"/>
      <c r="N727" s="14"/>
      <c r="O727" s="14"/>
    </row>
    <row r="728" spans="2:15" ht="15" x14ac:dyDescent="0.25">
      <c r="B728" s="14"/>
      <c r="D728" s="61"/>
      <c r="E728" s="15"/>
      <c r="F728" s="15"/>
      <c r="G728" s="14"/>
      <c r="I728" s="55"/>
      <c r="J728" s="14"/>
      <c r="K728" s="14"/>
      <c r="N728" s="14"/>
      <c r="O728" s="14"/>
    </row>
    <row r="729" spans="2:15" ht="15" x14ac:dyDescent="0.25">
      <c r="B729" s="14"/>
      <c r="D729" s="61"/>
      <c r="E729" s="15"/>
      <c r="F729" s="15"/>
      <c r="G729" s="14"/>
      <c r="I729" s="55"/>
      <c r="J729" s="14"/>
      <c r="K729" s="14"/>
      <c r="N729" s="14"/>
      <c r="O729" s="14"/>
    </row>
    <row r="730" spans="2:15" ht="15" x14ac:dyDescent="0.25">
      <c r="B730" s="14"/>
      <c r="D730" s="61"/>
      <c r="E730" s="15"/>
      <c r="F730" s="15"/>
      <c r="G730" s="14"/>
      <c r="I730" s="55"/>
      <c r="J730" s="14"/>
      <c r="K730" s="14"/>
      <c r="N730" s="14"/>
      <c r="O730" s="14"/>
    </row>
    <row r="731" spans="2:15" ht="15" x14ac:dyDescent="0.25">
      <c r="B731" s="14"/>
      <c r="D731" s="61"/>
      <c r="E731" s="15"/>
      <c r="F731" s="15"/>
      <c r="G731" s="14"/>
      <c r="I731" s="55"/>
      <c r="J731" s="14"/>
      <c r="K731" s="14"/>
      <c r="N731" s="14"/>
      <c r="O731" s="14"/>
    </row>
    <row r="732" spans="2:15" ht="15" x14ac:dyDescent="0.25">
      <c r="B732" s="14"/>
      <c r="D732" s="61"/>
      <c r="E732" s="15"/>
      <c r="F732" s="15"/>
      <c r="G732" s="14"/>
      <c r="I732" s="55"/>
      <c r="J732" s="14"/>
      <c r="K732" s="14"/>
      <c r="N732" s="14"/>
      <c r="O732" s="14"/>
    </row>
    <row r="733" spans="2:15" ht="15" x14ac:dyDescent="0.25">
      <c r="B733" s="14"/>
      <c r="D733" s="61"/>
      <c r="E733" s="15"/>
      <c r="F733" s="15"/>
      <c r="G733" s="14"/>
      <c r="I733" s="55"/>
      <c r="J733" s="14"/>
      <c r="K733" s="14"/>
      <c r="N733" s="14"/>
      <c r="O733" s="14"/>
    </row>
    <row r="734" spans="2:15" ht="15" x14ac:dyDescent="0.25">
      <c r="B734" s="14"/>
      <c r="D734" s="61"/>
      <c r="E734" s="15"/>
      <c r="F734" s="15"/>
      <c r="G734" s="14"/>
      <c r="I734" s="55"/>
      <c r="J734" s="14"/>
      <c r="K734" s="14"/>
      <c r="N734" s="14"/>
      <c r="O734" s="14"/>
    </row>
    <row r="735" spans="2:15" ht="15" x14ac:dyDescent="0.25">
      <c r="B735" s="14"/>
      <c r="D735" s="61"/>
      <c r="E735" s="15"/>
      <c r="F735" s="15"/>
      <c r="G735" s="14"/>
      <c r="I735" s="55"/>
      <c r="J735" s="14"/>
      <c r="K735" s="14"/>
      <c r="N735" s="14"/>
      <c r="O735" s="14"/>
    </row>
    <row r="736" spans="2:15" ht="15" x14ac:dyDescent="0.25">
      <c r="B736" s="14"/>
      <c r="D736" s="61"/>
      <c r="E736" s="15"/>
      <c r="F736" s="15"/>
      <c r="G736" s="14"/>
      <c r="I736" s="55"/>
      <c r="J736" s="14"/>
      <c r="K736" s="14"/>
      <c r="N736" s="14"/>
      <c r="O736" s="14"/>
    </row>
    <row r="737" spans="2:15" ht="15" x14ac:dyDescent="0.25">
      <c r="B737" s="14"/>
      <c r="D737" s="61"/>
      <c r="E737" s="15"/>
      <c r="F737" s="15"/>
      <c r="G737" s="14"/>
      <c r="I737" s="55"/>
      <c r="J737" s="14"/>
      <c r="K737" s="14"/>
      <c r="N737" s="14"/>
      <c r="O737" s="14"/>
    </row>
    <row r="738" spans="2:15" ht="15" x14ac:dyDescent="0.25">
      <c r="B738" s="14"/>
      <c r="D738" s="61"/>
      <c r="E738" s="15"/>
      <c r="F738" s="15"/>
      <c r="G738" s="14"/>
      <c r="I738" s="55"/>
      <c r="J738" s="14"/>
      <c r="K738" s="14"/>
      <c r="N738" s="14"/>
      <c r="O738" s="14"/>
    </row>
    <row r="739" spans="2:15" ht="15" x14ac:dyDescent="0.25">
      <c r="B739" s="14"/>
      <c r="D739" s="61"/>
      <c r="E739" s="15"/>
      <c r="F739" s="15"/>
      <c r="G739" s="14"/>
      <c r="I739" s="55"/>
      <c r="J739" s="14"/>
      <c r="K739" s="14"/>
      <c r="N739" s="14"/>
      <c r="O739" s="14"/>
    </row>
    <row r="740" spans="2:15" ht="15" x14ac:dyDescent="0.25">
      <c r="B740" s="14"/>
      <c r="D740" s="61"/>
      <c r="E740" s="15"/>
      <c r="F740" s="15"/>
      <c r="G740" s="14"/>
      <c r="I740" s="55"/>
      <c r="J740" s="14"/>
      <c r="K740" s="14"/>
      <c r="N740" s="14"/>
      <c r="O740" s="14"/>
    </row>
    <row r="741" spans="2:15" ht="15" x14ac:dyDescent="0.25">
      <c r="B741" s="14"/>
      <c r="D741" s="61"/>
      <c r="E741" s="15"/>
      <c r="F741" s="15"/>
      <c r="G741" s="14"/>
      <c r="I741" s="55"/>
      <c r="J741" s="14"/>
      <c r="K741" s="14"/>
      <c r="N741" s="14"/>
      <c r="O741" s="14"/>
    </row>
    <row r="742" spans="2:15" ht="15" x14ac:dyDescent="0.25">
      <c r="B742" s="14"/>
      <c r="D742" s="61"/>
      <c r="E742" s="15"/>
      <c r="F742" s="15"/>
      <c r="G742" s="14"/>
      <c r="I742" s="55"/>
      <c r="J742" s="14"/>
      <c r="K742" s="14"/>
      <c r="N742" s="14"/>
      <c r="O742" s="14"/>
    </row>
    <row r="743" spans="2:15" ht="15" x14ac:dyDescent="0.25">
      <c r="B743" s="14"/>
      <c r="D743" s="61"/>
      <c r="E743" s="15"/>
      <c r="F743" s="15"/>
      <c r="G743" s="14"/>
      <c r="I743" s="55"/>
      <c r="J743" s="14"/>
      <c r="K743" s="14"/>
      <c r="N743" s="14"/>
      <c r="O743" s="14"/>
    </row>
    <row r="744" spans="2:15" ht="15" x14ac:dyDescent="0.25">
      <c r="B744" s="14"/>
      <c r="D744" s="61"/>
      <c r="E744" s="15"/>
      <c r="F744" s="15"/>
      <c r="G744" s="14"/>
      <c r="I744" s="55"/>
      <c r="J744" s="14"/>
      <c r="K744" s="14"/>
      <c r="N744" s="14"/>
      <c r="O744" s="14"/>
    </row>
    <row r="745" spans="2:15" ht="15" x14ac:dyDescent="0.25">
      <c r="B745" s="14"/>
      <c r="D745" s="61"/>
      <c r="E745" s="15"/>
      <c r="F745" s="15"/>
      <c r="G745" s="14"/>
      <c r="I745" s="55"/>
      <c r="J745" s="14"/>
      <c r="K745" s="14"/>
      <c r="N745" s="14"/>
      <c r="O745" s="14"/>
    </row>
    <row r="746" spans="2:15" ht="15" x14ac:dyDescent="0.25">
      <c r="B746" s="14"/>
      <c r="D746" s="61"/>
      <c r="E746" s="15"/>
      <c r="F746" s="15"/>
      <c r="G746" s="14"/>
      <c r="I746" s="55"/>
      <c r="J746" s="14"/>
      <c r="K746" s="14"/>
      <c r="N746" s="14"/>
      <c r="O746" s="14"/>
    </row>
    <row r="747" spans="2:15" ht="15" x14ac:dyDescent="0.25">
      <c r="B747" s="14"/>
      <c r="D747" s="61"/>
      <c r="E747" s="15"/>
      <c r="F747" s="15"/>
      <c r="G747" s="14"/>
      <c r="I747" s="55"/>
      <c r="J747" s="14"/>
      <c r="K747" s="14"/>
      <c r="N747" s="14"/>
      <c r="O747" s="14"/>
    </row>
    <row r="748" spans="2:15" ht="15" x14ac:dyDescent="0.25">
      <c r="B748" s="14"/>
      <c r="D748" s="61"/>
      <c r="E748" s="15"/>
      <c r="F748" s="15"/>
      <c r="G748" s="14"/>
      <c r="I748" s="55"/>
      <c r="J748" s="14"/>
      <c r="K748" s="14"/>
      <c r="N748" s="14"/>
      <c r="O748" s="14"/>
    </row>
    <row r="749" spans="2:15" ht="15" x14ac:dyDescent="0.25">
      <c r="B749" s="14"/>
      <c r="D749" s="61"/>
      <c r="E749" s="15"/>
      <c r="F749" s="15"/>
      <c r="G749" s="14"/>
      <c r="I749" s="55"/>
      <c r="J749" s="14"/>
      <c r="K749" s="14"/>
      <c r="N749" s="14"/>
      <c r="O749" s="14"/>
    </row>
    <row r="750" spans="2:15" ht="15" x14ac:dyDescent="0.25">
      <c r="B750" s="14"/>
      <c r="D750" s="61"/>
      <c r="E750" s="15"/>
      <c r="F750" s="15"/>
      <c r="G750" s="14"/>
      <c r="I750" s="55"/>
      <c r="J750" s="14"/>
      <c r="K750" s="14"/>
      <c r="N750" s="14"/>
      <c r="O750" s="14"/>
    </row>
    <row r="751" spans="2:15" ht="15" x14ac:dyDescent="0.25">
      <c r="B751" s="14"/>
      <c r="D751" s="61"/>
      <c r="E751" s="15"/>
      <c r="F751" s="15"/>
      <c r="G751" s="14"/>
      <c r="I751" s="55"/>
      <c r="J751" s="14"/>
      <c r="K751" s="14"/>
      <c r="N751" s="14"/>
      <c r="O751" s="14"/>
    </row>
    <row r="752" spans="2:15" ht="15" x14ac:dyDescent="0.25">
      <c r="B752" s="14"/>
      <c r="D752" s="61"/>
      <c r="E752" s="15"/>
      <c r="F752" s="15"/>
      <c r="G752" s="14"/>
      <c r="I752" s="55"/>
      <c r="J752" s="14"/>
      <c r="K752" s="14"/>
      <c r="N752" s="14"/>
      <c r="O752" s="14"/>
    </row>
    <row r="753" spans="2:15" ht="15" x14ac:dyDescent="0.25">
      <c r="B753" s="14"/>
      <c r="D753" s="61"/>
      <c r="E753" s="15"/>
      <c r="F753" s="15"/>
      <c r="G753" s="14"/>
      <c r="I753" s="55"/>
      <c r="J753" s="14"/>
      <c r="K753" s="14"/>
      <c r="N753" s="14"/>
      <c r="O753" s="14"/>
    </row>
    <row r="754" spans="2:15" ht="15" x14ac:dyDescent="0.25">
      <c r="B754" s="14"/>
      <c r="D754" s="61"/>
      <c r="E754" s="15"/>
      <c r="F754" s="15"/>
      <c r="G754" s="14"/>
      <c r="I754" s="55"/>
      <c r="J754" s="14"/>
      <c r="K754" s="14"/>
      <c r="N754" s="14"/>
      <c r="O754" s="14"/>
    </row>
    <row r="755" spans="2:15" ht="15" x14ac:dyDescent="0.25">
      <c r="B755" s="14"/>
      <c r="D755" s="61"/>
      <c r="E755" s="15"/>
      <c r="F755" s="15"/>
      <c r="G755" s="14"/>
      <c r="I755" s="55"/>
      <c r="J755" s="14"/>
      <c r="K755" s="14"/>
      <c r="N755" s="14"/>
      <c r="O755" s="14"/>
    </row>
    <row r="756" spans="2:15" ht="15" x14ac:dyDescent="0.25">
      <c r="B756" s="14"/>
      <c r="D756" s="61"/>
      <c r="E756" s="15"/>
      <c r="F756" s="15"/>
      <c r="G756" s="14"/>
      <c r="I756" s="55"/>
      <c r="J756" s="14"/>
      <c r="K756" s="14"/>
      <c r="N756" s="14"/>
      <c r="O756" s="14"/>
    </row>
    <row r="757" spans="2:15" ht="15" x14ac:dyDescent="0.25">
      <c r="B757" s="14"/>
      <c r="D757" s="61"/>
      <c r="E757" s="15"/>
      <c r="F757" s="15"/>
      <c r="G757" s="14"/>
      <c r="I757" s="55"/>
      <c r="J757" s="14"/>
      <c r="K757" s="14"/>
      <c r="N757" s="14"/>
      <c r="O757" s="14"/>
    </row>
    <row r="758" spans="2:15" ht="15" x14ac:dyDescent="0.25">
      <c r="B758" s="14"/>
      <c r="D758" s="61"/>
      <c r="E758" s="15"/>
      <c r="F758" s="15"/>
      <c r="G758" s="14"/>
      <c r="I758" s="55"/>
      <c r="J758" s="14"/>
      <c r="K758" s="14"/>
      <c r="N758" s="14"/>
      <c r="O758" s="14"/>
    </row>
    <row r="759" spans="2:15" ht="15" x14ac:dyDescent="0.25">
      <c r="B759" s="14"/>
      <c r="D759" s="61"/>
      <c r="E759" s="15"/>
      <c r="F759" s="15"/>
      <c r="G759" s="14"/>
      <c r="I759" s="55"/>
      <c r="J759" s="14"/>
      <c r="K759" s="14"/>
      <c r="N759" s="14"/>
      <c r="O759" s="14"/>
    </row>
    <row r="760" spans="2:15" ht="15" x14ac:dyDescent="0.25">
      <c r="B760" s="14"/>
      <c r="D760" s="61"/>
      <c r="E760" s="15"/>
      <c r="F760" s="15"/>
      <c r="G760" s="14"/>
      <c r="I760" s="55"/>
      <c r="J760" s="14"/>
      <c r="K760" s="14"/>
      <c r="N760" s="14"/>
      <c r="O760" s="14"/>
    </row>
    <row r="761" spans="2:15" ht="15" x14ac:dyDescent="0.25">
      <c r="B761" s="14"/>
      <c r="D761" s="61"/>
      <c r="E761" s="15"/>
      <c r="F761" s="15"/>
      <c r="G761" s="14"/>
      <c r="I761" s="55"/>
      <c r="J761" s="14"/>
      <c r="K761" s="14"/>
      <c r="N761" s="14"/>
      <c r="O761" s="14"/>
    </row>
    <row r="762" spans="2:15" ht="15" x14ac:dyDescent="0.25">
      <c r="B762" s="14"/>
      <c r="D762" s="61"/>
      <c r="E762" s="15"/>
      <c r="F762" s="15"/>
      <c r="G762" s="14"/>
      <c r="I762" s="55"/>
      <c r="J762" s="14"/>
      <c r="K762" s="14"/>
      <c r="N762" s="14"/>
      <c r="O762" s="14"/>
    </row>
    <row r="763" spans="2:15" ht="15" x14ac:dyDescent="0.25">
      <c r="B763" s="14"/>
      <c r="D763" s="61"/>
      <c r="E763" s="15"/>
      <c r="F763" s="15"/>
      <c r="G763" s="14"/>
      <c r="I763" s="55"/>
      <c r="J763" s="14"/>
      <c r="K763" s="14"/>
      <c r="N763" s="14"/>
      <c r="O763" s="14"/>
    </row>
    <row r="764" spans="2:15" ht="15" x14ac:dyDescent="0.25">
      <c r="B764" s="14"/>
      <c r="D764" s="61"/>
      <c r="E764" s="15"/>
      <c r="F764" s="15"/>
      <c r="G764" s="14"/>
      <c r="I764" s="55"/>
      <c r="J764" s="14"/>
      <c r="K764" s="14"/>
      <c r="N764" s="14"/>
      <c r="O764" s="14"/>
    </row>
    <row r="765" spans="2:15" ht="15" x14ac:dyDescent="0.25">
      <c r="B765" s="14"/>
      <c r="D765" s="61"/>
      <c r="E765" s="15"/>
      <c r="F765" s="15"/>
      <c r="G765" s="14"/>
      <c r="I765" s="55"/>
      <c r="J765" s="14"/>
      <c r="K765" s="14"/>
      <c r="N765" s="14"/>
      <c r="O765" s="14"/>
    </row>
    <row r="766" spans="2:15" ht="15" x14ac:dyDescent="0.25">
      <c r="B766" s="14"/>
      <c r="D766" s="61"/>
      <c r="E766" s="15"/>
      <c r="F766" s="15"/>
      <c r="G766" s="14"/>
      <c r="I766" s="55"/>
      <c r="J766" s="14"/>
      <c r="K766" s="14"/>
      <c r="N766" s="14"/>
      <c r="O766" s="14"/>
    </row>
    <row r="767" spans="2:15" ht="15" x14ac:dyDescent="0.25">
      <c r="B767" s="14"/>
      <c r="D767" s="61"/>
      <c r="E767" s="15"/>
      <c r="F767" s="15"/>
      <c r="G767" s="14"/>
      <c r="I767" s="55"/>
      <c r="J767" s="14"/>
      <c r="K767" s="14"/>
      <c r="N767" s="14"/>
      <c r="O767" s="14"/>
    </row>
    <row r="768" spans="2:15" ht="15" x14ac:dyDescent="0.25">
      <c r="B768" s="14"/>
      <c r="D768" s="61"/>
      <c r="E768" s="15"/>
      <c r="F768" s="15"/>
      <c r="G768" s="14"/>
      <c r="I768" s="55"/>
      <c r="J768" s="14"/>
      <c r="K768" s="14"/>
      <c r="N768" s="14"/>
      <c r="O768" s="14"/>
    </row>
    <row r="769" spans="2:15" ht="15" x14ac:dyDescent="0.25">
      <c r="B769" s="14"/>
      <c r="D769" s="61"/>
      <c r="E769" s="15"/>
      <c r="F769" s="15"/>
      <c r="G769" s="14"/>
      <c r="I769" s="55"/>
      <c r="J769" s="14"/>
      <c r="K769" s="14"/>
      <c r="N769" s="14"/>
      <c r="O769" s="14"/>
    </row>
    <row r="770" spans="2:15" ht="15" x14ac:dyDescent="0.25">
      <c r="B770" s="14"/>
      <c r="D770" s="61"/>
      <c r="E770" s="15"/>
      <c r="F770" s="15"/>
      <c r="G770" s="14"/>
      <c r="I770" s="55"/>
      <c r="J770" s="14"/>
      <c r="K770" s="14"/>
      <c r="N770" s="14"/>
      <c r="O770" s="14"/>
    </row>
    <row r="771" spans="2:15" ht="15" x14ac:dyDescent="0.25">
      <c r="B771" s="14"/>
      <c r="D771" s="61"/>
      <c r="E771" s="15"/>
      <c r="F771" s="15"/>
      <c r="G771" s="14"/>
      <c r="I771" s="55"/>
      <c r="J771" s="14"/>
      <c r="K771" s="14"/>
      <c r="N771" s="14"/>
      <c r="O771" s="14"/>
    </row>
    <row r="772" spans="2:15" ht="15" x14ac:dyDescent="0.25">
      <c r="B772" s="14"/>
      <c r="D772" s="61"/>
      <c r="E772" s="15"/>
      <c r="F772" s="15"/>
      <c r="G772" s="14"/>
      <c r="I772" s="55"/>
      <c r="J772" s="14"/>
      <c r="K772" s="14"/>
      <c r="N772" s="14"/>
      <c r="O772" s="14"/>
    </row>
    <row r="773" spans="2:15" ht="15" x14ac:dyDescent="0.25">
      <c r="B773" s="14"/>
      <c r="D773" s="61"/>
      <c r="E773" s="15"/>
      <c r="F773" s="15"/>
      <c r="G773" s="14"/>
      <c r="I773" s="55"/>
      <c r="J773" s="14"/>
      <c r="K773" s="14"/>
      <c r="N773" s="14"/>
      <c r="O773" s="14"/>
    </row>
    <row r="774" spans="2:15" ht="15" x14ac:dyDescent="0.25">
      <c r="B774" s="14"/>
      <c r="D774" s="61"/>
      <c r="E774" s="15"/>
      <c r="F774" s="15"/>
      <c r="G774" s="14"/>
      <c r="I774" s="55"/>
      <c r="J774" s="14"/>
      <c r="K774" s="14"/>
      <c r="N774" s="14"/>
      <c r="O774" s="14"/>
    </row>
    <row r="775" spans="2:15" ht="15" x14ac:dyDescent="0.25">
      <c r="B775" s="14"/>
      <c r="D775" s="61"/>
      <c r="E775" s="15"/>
      <c r="F775" s="15"/>
      <c r="G775" s="14"/>
      <c r="I775" s="55"/>
      <c r="J775" s="14"/>
      <c r="K775" s="14"/>
      <c r="N775" s="14"/>
      <c r="O775" s="14"/>
    </row>
    <row r="776" spans="2:15" ht="15" x14ac:dyDescent="0.25">
      <c r="B776" s="14"/>
      <c r="D776" s="61"/>
      <c r="E776" s="15"/>
      <c r="F776" s="15"/>
      <c r="G776" s="14"/>
      <c r="I776" s="55"/>
      <c r="J776" s="14"/>
      <c r="K776" s="14"/>
      <c r="N776" s="14"/>
      <c r="O776" s="14"/>
    </row>
    <row r="777" spans="2:15" ht="15" x14ac:dyDescent="0.25">
      <c r="B777" s="14"/>
      <c r="D777" s="61"/>
      <c r="E777" s="15"/>
      <c r="F777" s="15"/>
      <c r="G777" s="14"/>
      <c r="I777" s="55"/>
      <c r="J777" s="14"/>
      <c r="K777" s="14"/>
      <c r="N777" s="14"/>
      <c r="O777" s="14"/>
    </row>
    <row r="778" spans="2:15" ht="15" x14ac:dyDescent="0.25">
      <c r="B778" s="14"/>
      <c r="D778" s="61"/>
      <c r="E778" s="15"/>
      <c r="F778" s="15"/>
      <c r="G778" s="14"/>
      <c r="I778" s="55"/>
      <c r="J778" s="14"/>
      <c r="K778" s="14"/>
      <c r="N778" s="14"/>
      <c r="O778" s="14"/>
    </row>
    <row r="779" spans="2:15" ht="15" x14ac:dyDescent="0.25">
      <c r="B779" s="14"/>
      <c r="D779" s="61"/>
      <c r="E779" s="15"/>
      <c r="F779" s="15"/>
      <c r="G779" s="14"/>
      <c r="I779" s="55"/>
      <c r="J779" s="14"/>
      <c r="K779" s="14"/>
      <c r="N779" s="14"/>
      <c r="O779" s="14"/>
    </row>
    <row r="780" spans="2:15" ht="15" x14ac:dyDescent="0.25">
      <c r="B780" s="14"/>
      <c r="D780" s="61"/>
      <c r="E780" s="15"/>
      <c r="F780" s="15"/>
      <c r="G780" s="14"/>
      <c r="I780" s="55"/>
      <c r="J780" s="14"/>
      <c r="K780" s="14"/>
      <c r="N780" s="14"/>
      <c r="O780" s="14"/>
    </row>
    <row r="781" spans="2:15" ht="15" x14ac:dyDescent="0.25">
      <c r="B781" s="14"/>
      <c r="D781" s="61"/>
      <c r="E781" s="15"/>
      <c r="F781" s="15"/>
      <c r="G781" s="14"/>
      <c r="I781" s="55"/>
      <c r="J781" s="14"/>
      <c r="K781" s="14"/>
      <c r="N781" s="14"/>
      <c r="O781" s="14"/>
    </row>
    <row r="782" spans="2:15" ht="15" x14ac:dyDescent="0.25">
      <c r="B782" s="14"/>
      <c r="D782" s="61"/>
      <c r="E782" s="15"/>
      <c r="F782" s="15"/>
      <c r="G782" s="14"/>
      <c r="I782" s="55"/>
      <c r="J782" s="14"/>
      <c r="K782" s="14"/>
      <c r="N782" s="14"/>
      <c r="O782" s="14"/>
    </row>
    <row r="783" spans="2:15" ht="15" x14ac:dyDescent="0.25">
      <c r="B783" s="14"/>
      <c r="D783" s="61"/>
      <c r="E783" s="15"/>
      <c r="F783" s="15"/>
      <c r="G783" s="14"/>
      <c r="I783" s="55"/>
      <c r="J783" s="14"/>
      <c r="K783" s="14"/>
      <c r="N783" s="14"/>
      <c r="O783" s="14"/>
    </row>
    <row r="784" spans="2:15" ht="15" x14ac:dyDescent="0.25">
      <c r="B784" s="14"/>
      <c r="D784" s="61"/>
      <c r="E784" s="15"/>
      <c r="F784" s="15"/>
      <c r="G784" s="14"/>
      <c r="I784" s="55"/>
      <c r="J784" s="14"/>
      <c r="K784" s="14"/>
      <c r="N784" s="14"/>
      <c r="O784" s="14"/>
    </row>
    <row r="785" spans="2:15" ht="15" x14ac:dyDescent="0.25">
      <c r="B785" s="14"/>
      <c r="D785" s="61"/>
      <c r="E785" s="15"/>
      <c r="F785" s="15"/>
      <c r="G785" s="14"/>
      <c r="I785" s="55"/>
      <c r="J785" s="14"/>
      <c r="K785" s="14"/>
      <c r="N785" s="14"/>
      <c r="O785" s="14"/>
    </row>
    <row r="786" spans="2:15" ht="15" x14ac:dyDescent="0.25">
      <c r="B786" s="14"/>
      <c r="D786" s="61"/>
      <c r="E786" s="15"/>
      <c r="F786" s="15"/>
      <c r="G786" s="14"/>
      <c r="I786" s="55"/>
      <c r="J786" s="14"/>
      <c r="K786" s="14"/>
      <c r="N786" s="14"/>
      <c r="O786" s="14"/>
    </row>
    <row r="787" spans="2:15" ht="15" x14ac:dyDescent="0.25">
      <c r="B787" s="14"/>
      <c r="D787" s="61"/>
      <c r="E787" s="15"/>
      <c r="F787" s="15"/>
      <c r="G787" s="14"/>
      <c r="I787" s="55"/>
      <c r="J787" s="14"/>
      <c r="K787" s="14"/>
      <c r="N787" s="14"/>
      <c r="O787" s="14"/>
    </row>
    <row r="788" spans="2:15" ht="15" x14ac:dyDescent="0.25">
      <c r="B788" s="14"/>
      <c r="D788" s="61"/>
      <c r="E788" s="15"/>
      <c r="F788" s="15"/>
      <c r="G788" s="14"/>
      <c r="I788" s="55"/>
      <c r="J788" s="14"/>
      <c r="K788" s="14"/>
      <c r="N788" s="14"/>
      <c r="O788" s="14"/>
    </row>
    <row r="789" spans="2:15" ht="15" x14ac:dyDescent="0.25">
      <c r="B789" s="14"/>
      <c r="D789" s="61"/>
      <c r="E789" s="15"/>
      <c r="F789" s="15"/>
      <c r="G789" s="14"/>
      <c r="I789" s="55"/>
      <c r="J789" s="14"/>
      <c r="K789" s="14"/>
      <c r="N789" s="14"/>
      <c r="O789" s="14"/>
    </row>
    <row r="790" spans="2:15" ht="15" x14ac:dyDescent="0.25">
      <c r="B790" s="14"/>
      <c r="D790" s="61"/>
      <c r="E790" s="15"/>
      <c r="F790" s="15"/>
      <c r="G790" s="14"/>
      <c r="I790" s="55"/>
      <c r="J790" s="14"/>
      <c r="K790" s="14"/>
      <c r="N790" s="14"/>
      <c r="O790" s="14"/>
    </row>
    <row r="791" spans="2:15" ht="15" x14ac:dyDescent="0.25">
      <c r="B791" s="14"/>
      <c r="D791" s="61"/>
      <c r="E791" s="15"/>
      <c r="F791" s="15"/>
      <c r="G791" s="14"/>
      <c r="I791" s="55"/>
      <c r="J791" s="14"/>
      <c r="K791" s="14"/>
      <c r="N791" s="14"/>
      <c r="O791" s="14"/>
    </row>
    <row r="792" spans="2:15" ht="15" x14ac:dyDescent="0.25">
      <c r="B792" s="14"/>
      <c r="D792" s="61"/>
      <c r="E792" s="15"/>
      <c r="F792" s="15"/>
      <c r="G792" s="14"/>
      <c r="I792" s="55"/>
      <c r="J792" s="14"/>
      <c r="K792" s="14"/>
      <c r="N792" s="14"/>
      <c r="O792" s="14"/>
    </row>
    <row r="793" spans="2:15" ht="15" x14ac:dyDescent="0.25">
      <c r="B793" s="14"/>
      <c r="D793" s="61"/>
      <c r="E793" s="15"/>
      <c r="F793" s="15"/>
      <c r="G793" s="14"/>
      <c r="I793" s="55"/>
      <c r="J793" s="14"/>
      <c r="K793" s="14"/>
      <c r="N793" s="14"/>
      <c r="O793" s="14"/>
    </row>
    <row r="794" spans="2:15" ht="15" x14ac:dyDescent="0.25">
      <c r="B794" s="14"/>
      <c r="D794" s="61"/>
      <c r="E794" s="15"/>
      <c r="F794" s="15"/>
      <c r="G794" s="14"/>
      <c r="I794" s="55"/>
      <c r="J794" s="14"/>
      <c r="K794" s="14"/>
      <c r="N794" s="14"/>
      <c r="O794" s="14"/>
    </row>
    <row r="795" spans="2:15" ht="15" x14ac:dyDescent="0.25">
      <c r="B795" s="14"/>
      <c r="D795" s="61"/>
      <c r="E795" s="15"/>
      <c r="F795" s="15"/>
      <c r="G795" s="14"/>
      <c r="I795" s="55"/>
      <c r="J795" s="14"/>
      <c r="K795" s="14"/>
      <c r="N795" s="14"/>
      <c r="O795" s="14"/>
    </row>
    <row r="796" spans="2:15" ht="15" x14ac:dyDescent="0.25">
      <c r="B796" s="14"/>
      <c r="D796" s="61"/>
      <c r="E796" s="15"/>
      <c r="F796" s="15"/>
      <c r="G796" s="14"/>
      <c r="I796" s="55"/>
      <c r="J796" s="14"/>
      <c r="K796" s="14"/>
      <c r="N796" s="14"/>
      <c r="O796" s="14"/>
    </row>
    <row r="797" spans="2:15" ht="15" x14ac:dyDescent="0.25">
      <c r="B797" s="14"/>
      <c r="D797" s="61"/>
      <c r="E797" s="15"/>
      <c r="F797" s="15"/>
      <c r="G797" s="14"/>
      <c r="I797" s="55"/>
      <c r="J797" s="14"/>
      <c r="K797" s="14"/>
      <c r="N797" s="14"/>
      <c r="O797" s="14"/>
    </row>
    <row r="798" spans="2:15" ht="15" x14ac:dyDescent="0.25">
      <c r="B798" s="14"/>
      <c r="D798" s="61"/>
      <c r="E798" s="15"/>
      <c r="F798" s="15"/>
      <c r="G798" s="14"/>
      <c r="I798" s="55"/>
      <c r="J798" s="14"/>
      <c r="K798" s="14"/>
      <c r="N798" s="14"/>
      <c r="O798" s="14"/>
    </row>
    <row r="799" spans="2:15" ht="15" x14ac:dyDescent="0.25">
      <c r="B799" s="14"/>
      <c r="D799" s="61"/>
      <c r="E799" s="15"/>
      <c r="F799" s="15"/>
      <c r="G799" s="14"/>
      <c r="I799" s="55"/>
      <c r="J799" s="14"/>
      <c r="K799" s="14"/>
      <c r="N799" s="14"/>
      <c r="O799" s="14"/>
    </row>
    <row r="800" spans="2:15" ht="15" x14ac:dyDescent="0.25">
      <c r="B800" s="14"/>
      <c r="D800" s="61"/>
      <c r="E800" s="15"/>
      <c r="F800" s="15"/>
      <c r="G800" s="14"/>
      <c r="I800" s="55"/>
      <c r="J800" s="14"/>
      <c r="K800" s="14"/>
      <c r="N800" s="14"/>
      <c r="O800" s="14"/>
    </row>
    <row r="801" spans="2:15" ht="15" x14ac:dyDescent="0.25">
      <c r="B801" s="14"/>
      <c r="D801" s="61"/>
      <c r="E801" s="15"/>
      <c r="F801" s="15"/>
      <c r="G801" s="14"/>
      <c r="I801" s="55"/>
      <c r="J801" s="14"/>
      <c r="K801" s="14"/>
      <c r="N801" s="14"/>
      <c r="O801" s="14"/>
    </row>
    <row r="802" spans="2:15" ht="15" x14ac:dyDescent="0.25">
      <c r="B802" s="14"/>
      <c r="D802" s="61"/>
      <c r="E802" s="15"/>
      <c r="F802" s="15"/>
      <c r="G802" s="14"/>
      <c r="I802" s="55"/>
      <c r="J802" s="14"/>
      <c r="K802" s="14"/>
      <c r="N802" s="14"/>
      <c r="O802" s="14"/>
    </row>
    <row r="803" spans="2:15" ht="15" x14ac:dyDescent="0.25">
      <c r="B803" s="14"/>
      <c r="D803" s="61"/>
      <c r="E803" s="15"/>
      <c r="F803" s="15"/>
      <c r="G803" s="14"/>
      <c r="I803" s="55"/>
      <c r="J803" s="14"/>
      <c r="K803" s="14"/>
      <c r="N803" s="14"/>
      <c r="O803" s="14"/>
    </row>
    <row r="804" spans="2:15" ht="15" x14ac:dyDescent="0.25">
      <c r="B804" s="14"/>
      <c r="D804" s="61"/>
      <c r="E804" s="15"/>
      <c r="F804" s="15"/>
      <c r="G804" s="14"/>
      <c r="I804" s="55"/>
      <c r="J804" s="14"/>
      <c r="K804" s="14"/>
      <c r="N804" s="14"/>
      <c r="O804" s="14"/>
    </row>
    <row r="805" spans="2:15" ht="15" x14ac:dyDescent="0.25">
      <c r="B805" s="14"/>
      <c r="D805" s="61"/>
      <c r="E805" s="15"/>
      <c r="F805" s="15"/>
      <c r="G805" s="14"/>
      <c r="I805" s="55"/>
      <c r="J805" s="14"/>
      <c r="K805" s="14"/>
      <c r="N805" s="14"/>
      <c r="O805" s="14"/>
    </row>
    <row r="806" spans="2:15" ht="15" x14ac:dyDescent="0.25">
      <c r="B806" s="14"/>
      <c r="D806" s="61"/>
      <c r="E806" s="15"/>
      <c r="F806" s="15"/>
      <c r="G806" s="14"/>
      <c r="I806" s="55"/>
      <c r="J806" s="14"/>
      <c r="K806" s="14"/>
      <c r="N806" s="14"/>
      <c r="O806" s="14"/>
    </row>
    <row r="807" spans="2:15" ht="15" x14ac:dyDescent="0.25">
      <c r="B807" s="14"/>
      <c r="D807" s="61"/>
      <c r="E807" s="15"/>
      <c r="F807" s="15"/>
      <c r="G807" s="14"/>
      <c r="I807" s="55"/>
      <c r="J807" s="14"/>
      <c r="K807" s="14"/>
      <c r="N807" s="14"/>
      <c r="O807" s="14"/>
    </row>
    <row r="808" spans="2:15" ht="15" x14ac:dyDescent="0.25">
      <c r="B808" s="14"/>
      <c r="D808" s="61"/>
      <c r="E808" s="15"/>
      <c r="F808" s="15"/>
      <c r="G808" s="14"/>
      <c r="I808" s="55"/>
      <c r="J808" s="14"/>
      <c r="K808" s="14"/>
      <c r="N808" s="14"/>
      <c r="O808" s="14"/>
    </row>
    <row r="809" spans="2:15" ht="15" x14ac:dyDescent="0.25">
      <c r="B809" s="14"/>
      <c r="D809" s="61"/>
      <c r="E809" s="15"/>
      <c r="F809" s="15"/>
      <c r="G809" s="14"/>
      <c r="I809" s="55"/>
      <c r="J809" s="14"/>
      <c r="K809" s="14"/>
      <c r="N809" s="14"/>
      <c r="O809" s="14"/>
    </row>
    <row r="810" spans="2:15" ht="15" x14ac:dyDescent="0.25">
      <c r="B810" s="14"/>
      <c r="D810" s="61"/>
      <c r="E810" s="15"/>
      <c r="F810" s="15"/>
      <c r="G810" s="14"/>
      <c r="I810" s="55"/>
      <c r="J810" s="14"/>
      <c r="K810" s="14"/>
      <c r="N810" s="14"/>
      <c r="O810" s="14"/>
    </row>
    <row r="811" spans="2:15" ht="15" x14ac:dyDescent="0.25">
      <c r="B811" s="14"/>
      <c r="D811" s="61"/>
      <c r="E811" s="15"/>
      <c r="F811" s="15"/>
      <c r="G811" s="14"/>
      <c r="I811" s="55"/>
      <c r="J811" s="14"/>
      <c r="K811" s="14"/>
      <c r="N811" s="14"/>
      <c r="O811" s="14"/>
    </row>
    <row r="812" spans="2:15" ht="15" x14ac:dyDescent="0.25">
      <c r="B812" s="14"/>
      <c r="D812" s="61"/>
      <c r="E812" s="15"/>
      <c r="F812" s="15"/>
      <c r="G812" s="14"/>
      <c r="I812" s="55"/>
      <c r="J812" s="14"/>
      <c r="K812" s="14"/>
      <c r="N812" s="14"/>
      <c r="O812" s="14"/>
    </row>
    <row r="813" spans="2:15" ht="15" x14ac:dyDescent="0.25">
      <c r="B813" s="14"/>
      <c r="D813" s="61"/>
      <c r="E813" s="15"/>
      <c r="F813" s="15"/>
      <c r="G813" s="14"/>
      <c r="I813" s="55"/>
      <c r="J813" s="14"/>
      <c r="K813" s="14"/>
      <c r="N813" s="14"/>
      <c r="O813" s="14"/>
    </row>
    <row r="814" spans="2:15" ht="15" x14ac:dyDescent="0.25">
      <c r="B814" s="14"/>
      <c r="D814" s="61"/>
      <c r="E814" s="15"/>
      <c r="F814" s="15"/>
      <c r="G814" s="14"/>
      <c r="I814" s="55"/>
      <c r="J814" s="14"/>
      <c r="K814" s="14"/>
      <c r="N814" s="14"/>
      <c r="O814" s="14"/>
    </row>
    <row r="815" spans="2:15" ht="15" x14ac:dyDescent="0.25">
      <c r="B815" s="14"/>
      <c r="D815" s="61"/>
      <c r="E815" s="15"/>
      <c r="F815" s="15"/>
      <c r="G815" s="14"/>
      <c r="I815" s="55"/>
      <c r="J815" s="14"/>
      <c r="K815" s="14"/>
      <c r="N815" s="14"/>
      <c r="O815" s="14"/>
    </row>
    <row r="816" spans="2:15" ht="15" x14ac:dyDescent="0.25">
      <c r="B816" s="14"/>
      <c r="D816" s="61"/>
      <c r="E816" s="15"/>
      <c r="F816" s="15"/>
      <c r="G816" s="14"/>
      <c r="I816" s="55"/>
      <c r="J816" s="14"/>
      <c r="K816" s="14"/>
      <c r="N816" s="14"/>
      <c r="O816" s="14"/>
    </row>
    <row r="817" spans="2:15" ht="15" x14ac:dyDescent="0.25">
      <c r="B817" s="14"/>
      <c r="D817" s="61"/>
      <c r="E817" s="15"/>
      <c r="F817" s="15"/>
      <c r="G817" s="14"/>
      <c r="I817" s="55"/>
      <c r="J817" s="14"/>
      <c r="K817" s="14"/>
      <c r="N817" s="14"/>
      <c r="O817" s="14"/>
    </row>
    <row r="818" spans="2:15" ht="15" x14ac:dyDescent="0.25">
      <c r="B818" s="14"/>
      <c r="D818" s="61"/>
      <c r="E818" s="15"/>
      <c r="F818" s="15"/>
      <c r="G818" s="14"/>
      <c r="I818" s="55"/>
      <c r="J818" s="14"/>
      <c r="K818" s="14"/>
      <c r="N818" s="14"/>
      <c r="O818" s="14"/>
    </row>
    <row r="819" spans="2:15" ht="15" x14ac:dyDescent="0.25">
      <c r="B819" s="14"/>
      <c r="D819" s="61"/>
      <c r="E819" s="15"/>
      <c r="F819" s="15"/>
      <c r="G819" s="14"/>
      <c r="I819" s="55"/>
      <c r="J819" s="14"/>
      <c r="K819" s="14"/>
      <c r="N819" s="14"/>
      <c r="O819" s="14"/>
    </row>
    <row r="820" spans="2:15" ht="15" x14ac:dyDescent="0.25">
      <c r="B820" s="14"/>
      <c r="D820" s="61"/>
      <c r="E820" s="15"/>
      <c r="F820" s="15"/>
      <c r="G820" s="14"/>
      <c r="I820" s="55"/>
      <c r="J820" s="14"/>
      <c r="K820" s="14"/>
      <c r="N820" s="14"/>
      <c r="O820" s="14"/>
    </row>
    <row r="821" spans="2:15" ht="15" x14ac:dyDescent="0.25">
      <c r="B821" s="14"/>
      <c r="D821" s="61"/>
      <c r="E821" s="15"/>
      <c r="F821" s="15"/>
      <c r="G821" s="14"/>
      <c r="I821" s="55"/>
      <c r="J821" s="14"/>
      <c r="K821" s="14"/>
      <c r="N821" s="14"/>
      <c r="O821" s="14"/>
    </row>
    <row r="822" spans="2:15" ht="15" x14ac:dyDescent="0.25">
      <c r="B822" s="14"/>
      <c r="D822" s="61"/>
      <c r="E822" s="15"/>
      <c r="F822" s="15"/>
      <c r="G822" s="14"/>
      <c r="I822" s="55"/>
      <c r="J822" s="14"/>
      <c r="K822" s="14"/>
      <c r="N822" s="14"/>
      <c r="O822" s="14"/>
    </row>
    <row r="823" spans="2:15" ht="15" x14ac:dyDescent="0.25">
      <c r="B823" s="14"/>
      <c r="D823" s="61"/>
      <c r="E823" s="15"/>
      <c r="F823" s="15"/>
      <c r="G823" s="14"/>
      <c r="I823" s="55"/>
      <c r="J823" s="14"/>
      <c r="K823" s="14"/>
      <c r="N823" s="14"/>
      <c r="O823" s="14"/>
    </row>
    <row r="824" spans="2:15" ht="15" x14ac:dyDescent="0.25">
      <c r="B824" s="14"/>
      <c r="D824" s="61"/>
      <c r="E824" s="15"/>
      <c r="F824" s="15"/>
      <c r="G824" s="14"/>
      <c r="I824" s="55"/>
      <c r="J824" s="14"/>
      <c r="K824" s="14"/>
      <c r="N824" s="14"/>
      <c r="O824" s="14"/>
    </row>
    <row r="825" spans="2:15" ht="15" x14ac:dyDescent="0.25">
      <c r="B825" s="14"/>
      <c r="D825" s="61"/>
      <c r="E825" s="15"/>
      <c r="F825" s="15"/>
      <c r="G825" s="14"/>
      <c r="I825" s="55"/>
      <c r="J825" s="14"/>
      <c r="K825" s="14"/>
      <c r="N825" s="14"/>
      <c r="O825" s="14"/>
    </row>
    <row r="826" spans="2:15" ht="15" x14ac:dyDescent="0.25">
      <c r="B826" s="14"/>
      <c r="D826" s="61"/>
      <c r="E826" s="15"/>
      <c r="F826" s="15"/>
      <c r="G826" s="14"/>
      <c r="I826" s="55"/>
      <c r="J826" s="14"/>
      <c r="K826" s="14"/>
      <c r="N826" s="14"/>
      <c r="O826" s="14"/>
    </row>
    <row r="827" spans="2:15" ht="15" x14ac:dyDescent="0.25">
      <c r="B827" s="14"/>
      <c r="D827" s="61"/>
      <c r="E827" s="15"/>
      <c r="F827" s="15"/>
      <c r="G827" s="14"/>
      <c r="I827" s="55"/>
      <c r="J827" s="14"/>
      <c r="K827" s="14"/>
      <c r="N827" s="14"/>
      <c r="O827" s="14"/>
    </row>
    <row r="828" spans="2:15" ht="15" x14ac:dyDescent="0.25">
      <c r="B828" s="14"/>
      <c r="D828" s="61"/>
      <c r="E828" s="15"/>
      <c r="F828" s="15"/>
      <c r="G828" s="14"/>
      <c r="I828" s="55"/>
      <c r="J828" s="14"/>
      <c r="K828" s="14"/>
      <c r="N828" s="14"/>
      <c r="O828" s="14"/>
    </row>
    <row r="829" spans="2:15" ht="15" x14ac:dyDescent="0.25">
      <c r="B829" s="14"/>
      <c r="D829" s="61"/>
      <c r="E829" s="15"/>
      <c r="F829" s="15"/>
      <c r="G829" s="14"/>
      <c r="I829" s="55"/>
      <c r="J829" s="14"/>
      <c r="K829" s="14"/>
      <c r="N829" s="14"/>
      <c r="O829" s="14"/>
    </row>
    <row r="830" spans="2:15" ht="15" x14ac:dyDescent="0.25">
      <c r="B830" s="14"/>
      <c r="D830" s="61"/>
      <c r="E830" s="15"/>
      <c r="F830" s="15"/>
      <c r="G830" s="14"/>
      <c r="I830" s="55"/>
      <c r="J830" s="14"/>
      <c r="K830" s="14"/>
      <c r="N830" s="14"/>
      <c r="O830" s="14"/>
    </row>
    <row r="831" spans="2:15" ht="15" x14ac:dyDescent="0.25">
      <c r="B831" s="14"/>
      <c r="D831" s="61"/>
      <c r="E831" s="15"/>
      <c r="F831" s="15"/>
      <c r="G831" s="14"/>
      <c r="I831" s="55"/>
      <c r="J831" s="14"/>
      <c r="K831" s="14"/>
      <c r="N831" s="14"/>
      <c r="O831" s="14"/>
    </row>
    <row r="832" spans="2:15" ht="15" x14ac:dyDescent="0.25">
      <c r="B832" s="14"/>
      <c r="D832" s="61"/>
      <c r="E832" s="15"/>
      <c r="F832" s="15"/>
      <c r="G832" s="14"/>
      <c r="I832" s="55"/>
      <c r="J832" s="14"/>
      <c r="K832" s="14"/>
      <c r="N832" s="14"/>
      <c r="O832" s="14"/>
    </row>
    <row r="833" spans="2:15" ht="15" x14ac:dyDescent="0.25">
      <c r="B833" s="14"/>
      <c r="D833" s="61"/>
      <c r="E833" s="15"/>
      <c r="F833" s="15"/>
      <c r="G833" s="14"/>
      <c r="I833" s="55"/>
      <c r="J833" s="14"/>
      <c r="K833" s="14"/>
      <c r="N833" s="14"/>
      <c r="O833" s="14"/>
    </row>
    <row r="834" spans="2:15" ht="15" x14ac:dyDescent="0.25">
      <c r="B834" s="14"/>
      <c r="D834" s="61"/>
      <c r="E834" s="15"/>
      <c r="F834" s="15"/>
      <c r="G834" s="14"/>
      <c r="I834" s="55"/>
      <c r="J834" s="14"/>
      <c r="K834" s="14"/>
      <c r="N834" s="14"/>
      <c r="O834" s="14"/>
    </row>
    <row r="835" spans="2:15" ht="15" x14ac:dyDescent="0.25">
      <c r="B835" s="14"/>
      <c r="D835" s="61"/>
      <c r="E835" s="15"/>
      <c r="F835" s="15"/>
      <c r="G835" s="14"/>
      <c r="I835" s="55"/>
      <c r="J835" s="14"/>
      <c r="K835" s="14"/>
      <c r="N835" s="14"/>
      <c r="O835" s="14"/>
    </row>
    <row r="836" spans="2:15" ht="15" x14ac:dyDescent="0.25">
      <c r="B836" s="14"/>
      <c r="D836" s="61"/>
      <c r="E836" s="15"/>
      <c r="F836" s="15"/>
      <c r="G836" s="14"/>
      <c r="I836" s="55"/>
      <c r="J836" s="14"/>
      <c r="K836" s="14"/>
      <c r="N836" s="14"/>
      <c r="O836" s="14"/>
    </row>
    <row r="837" spans="2:15" ht="15" x14ac:dyDescent="0.25">
      <c r="B837" s="14"/>
      <c r="D837" s="61"/>
      <c r="E837" s="15"/>
      <c r="F837" s="15"/>
      <c r="G837" s="14"/>
      <c r="I837" s="55"/>
      <c r="J837" s="14"/>
      <c r="K837" s="14"/>
      <c r="N837" s="14"/>
      <c r="O837" s="14"/>
    </row>
    <row r="838" spans="2:15" ht="15" x14ac:dyDescent="0.25">
      <c r="B838" s="14"/>
      <c r="D838" s="61"/>
      <c r="E838" s="15"/>
      <c r="F838" s="15"/>
      <c r="G838" s="14"/>
      <c r="I838" s="55"/>
      <c r="J838" s="14"/>
      <c r="K838" s="14"/>
      <c r="N838" s="14"/>
      <c r="O838" s="14"/>
    </row>
    <row r="839" spans="2:15" ht="15" x14ac:dyDescent="0.25">
      <c r="B839" s="14"/>
      <c r="D839" s="61"/>
      <c r="E839" s="15"/>
      <c r="F839" s="15"/>
      <c r="G839" s="14"/>
      <c r="I839" s="55"/>
      <c r="J839" s="14"/>
      <c r="K839" s="14"/>
      <c r="N839" s="14"/>
      <c r="O839" s="14"/>
    </row>
    <row r="840" spans="2:15" ht="15" x14ac:dyDescent="0.25">
      <c r="B840" s="14"/>
      <c r="D840" s="61"/>
      <c r="E840" s="15"/>
      <c r="F840" s="15"/>
      <c r="G840" s="14"/>
      <c r="I840" s="55"/>
      <c r="J840" s="14"/>
      <c r="K840" s="14"/>
      <c r="N840" s="14"/>
      <c r="O840" s="14"/>
    </row>
    <row r="841" spans="2:15" ht="15" x14ac:dyDescent="0.25">
      <c r="B841" s="14"/>
      <c r="D841" s="61"/>
      <c r="E841" s="15"/>
      <c r="F841" s="15"/>
      <c r="G841" s="14"/>
      <c r="I841" s="55"/>
      <c r="J841" s="14"/>
      <c r="K841" s="14"/>
      <c r="N841" s="14"/>
      <c r="O841" s="14"/>
    </row>
    <row r="842" spans="2:15" ht="15" x14ac:dyDescent="0.25">
      <c r="B842" s="14"/>
      <c r="D842" s="61"/>
      <c r="E842" s="15"/>
      <c r="F842" s="15"/>
      <c r="G842" s="14"/>
      <c r="I842" s="55"/>
      <c r="J842" s="14"/>
      <c r="K842" s="14"/>
      <c r="N842" s="14"/>
      <c r="O842" s="14"/>
    </row>
    <row r="843" spans="2:15" ht="15" x14ac:dyDescent="0.25">
      <c r="B843" s="14"/>
      <c r="D843" s="61"/>
      <c r="E843" s="15"/>
      <c r="F843" s="15"/>
      <c r="G843" s="14"/>
      <c r="I843" s="55"/>
      <c r="J843" s="14"/>
      <c r="K843" s="14"/>
      <c r="N843" s="14"/>
      <c r="O843" s="14"/>
    </row>
    <row r="844" spans="2:15" ht="15" x14ac:dyDescent="0.25">
      <c r="B844" s="14"/>
      <c r="D844" s="61"/>
      <c r="E844" s="15"/>
      <c r="F844" s="15"/>
      <c r="G844" s="14"/>
      <c r="I844" s="55"/>
      <c r="J844" s="14"/>
      <c r="K844" s="14"/>
      <c r="N844" s="14"/>
      <c r="O844" s="14"/>
    </row>
    <row r="845" spans="2:15" ht="15" x14ac:dyDescent="0.25">
      <c r="B845" s="14"/>
      <c r="D845" s="61"/>
      <c r="E845" s="15"/>
      <c r="F845" s="15"/>
      <c r="G845" s="14"/>
      <c r="I845" s="55"/>
      <c r="J845" s="14"/>
      <c r="K845" s="14"/>
      <c r="N845" s="14"/>
      <c r="O845" s="14"/>
    </row>
    <row r="846" spans="2:15" ht="15" x14ac:dyDescent="0.25">
      <c r="B846" s="14"/>
      <c r="D846" s="61"/>
      <c r="E846" s="15"/>
      <c r="F846" s="15"/>
      <c r="G846" s="14"/>
      <c r="I846" s="55"/>
      <c r="J846" s="14"/>
      <c r="K846" s="14"/>
      <c r="N846" s="14"/>
      <c r="O846" s="14"/>
    </row>
    <row r="847" spans="2:15" ht="15" x14ac:dyDescent="0.25">
      <c r="B847" s="14"/>
      <c r="D847" s="61"/>
      <c r="E847" s="15"/>
      <c r="F847" s="15"/>
      <c r="G847" s="14"/>
      <c r="I847" s="55"/>
      <c r="J847" s="14"/>
      <c r="K847" s="14"/>
      <c r="N847" s="14"/>
      <c r="O847" s="14"/>
    </row>
    <row r="848" spans="2:15" ht="15" x14ac:dyDescent="0.25">
      <c r="B848" s="14"/>
      <c r="D848" s="61"/>
      <c r="E848" s="15"/>
      <c r="F848" s="15"/>
      <c r="G848" s="14"/>
      <c r="I848" s="55"/>
      <c r="J848" s="14"/>
      <c r="K848" s="14"/>
      <c r="N848" s="14"/>
      <c r="O848" s="14"/>
    </row>
    <row r="849" spans="2:15" ht="15" x14ac:dyDescent="0.25">
      <c r="B849" s="14"/>
      <c r="D849" s="61"/>
      <c r="E849" s="15"/>
      <c r="F849" s="15"/>
      <c r="G849" s="14"/>
      <c r="I849" s="55"/>
      <c r="J849" s="14"/>
      <c r="K849" s="14"/>
      <c r="N849" s="14"/>
      <c r="O849" s="14"/>
    </row>
    <row r="850" spans="2:15" ht="15" x14ac:dyDescent="0.25">
      <c r="B850" s="14"/>
      <c r="D850" s="61"/>
      <c r="E850" s="15"/>
      <c r="F850" s="15"/>
      <c r="G850" s="14"/>
      <c r="I850" s="55"/>
      <c r="J850" s="14"/>
      <c r="K850" s="14"/>
      <c r="N850" s="14"/>
      <c r="O850" s="14"/>
    </row>
    <row r="851" spans="2:15" ht="15" x14ac:dyDescent="0.25">
      <c r="B851" s="14"/>
      <c r="D851" s="61"/>
      <c r="E851" s="15"/>
      <c r="F851" s="15"/>
      <c r="G851" s="14"/>
      <c r="I851" s="55"/>
      <c r="J851" s="14"/>
      <c r="K851" s="14"/>
      <c r="N851" s="14"/>
      <c r="O851" s="14"/>
    </row>
    <row r="852" spans="2:15" ht="15" x14ac:dyDescent="0.25">
      <c r="B852" s="14"/>
      <c r="D852" s="61"/>
      <c r="E852" s="15"/>
      <c r="F852" s="15"/>
      <c r="G852" s="14"/>
      <c r="I852" s="55"/>
      <c r="J852" s="14"/>
      <c r="K852" s="14"/>
      <c r="N852" s="14"/>
      <c r="O852" s="14"/>
    </row>
    <row r="853" spans="2:15" ht="15" x14ac:dyDescent="0.25">
      <c r="B853" s="14"/>
      <c r="D853" s="61"/>
      <c r="E853" s="15"/>
      <c r="F853" s="15"/>
      <c r="G853" s="14"/>
      <c r="I853" s="55"/>
      <c r="J853" s="14"/>
      <c r="K853" s="14"/>
      <c r="N853" s="14"/>
      <c r="O853" s="14"/>
    </row>
    <row r="854" spans="2:15" ht="15" x14ac:dyDescent="0.25">
      <c r="B854" s="14"/>
      <c r="D854" s="61"/>
      <c r="E854" s="15"/>
      <c r="F854" s="15"/>
      <c r="G854" s="14"/>
      <c r="I854" s="55"/>
      <c r="J854" s="14"/>
      <c r="K854" s="14"/>
      <c r="N854" s="14"/>
      <c r="O854" s="14"/>
    </row>
    <row r="855" spans="2:15" ht="15" x14ac:dyDescent="0.25">
      <c r="B855" s="14"/>
      <c r="D855" s="61"/>
      <c r="E855" s="15"/>
      <c r="F855" s="15"/>
      <c r="G855" s="14"/>
      <c r="I855" s="55"/>
      <c r="J855" s="14"/>
      <c r="K855" s="14"/>
      <c r="N855" s="14"/>
      <c r="O855" s="14"/>
    </row>
    <row r="856" spans="2:15" ht="15" x14ac:dyDescent="0.25">
      <c r="B856" s="14"/>
      <c r="D856" s="61"/>
      <c r="E856" s="15"/>
      <c r="F856" s="15"/>
      <c r="G856" s="14"/>
      <c r="I856" s="55"/>
      <c r="J856" s="14"/>
      <c r="K856" s="14"/>
      <c r="N856" s="14"/>
      <c r="O856" s="14"/>
    </row>
    <row r="857" spans="2:15" ht="15" x14ac:dyDescent="0.25">
      <c r="B857" s="14"/>
      <c r="D857" s="61"/>
      <c r="E857" s="15"/>
      <c r="F857" s="15"/>
      <c r="G857" s="14"/>
      <c r="I857" s="55"/>
      <c r="J857" s="14"/>
      <c r="K857" s="14"/>
      <c r="N857" s="14"/>
      <c r="O857" s="14"/>
    </row>
    <row r="858" spans="2:15" ht="15" x14ac:dyDescent="0.25">
      <c r="B858" s="14"/>
      <c r="D858" s="61"/>
      <c r="E858" s="15"/>
      <c r="F858" s="15"/>
      <c r="G858" s="14"/>
      <c r="I858" s="55"/>
      <c r="J858" s="14"/>
      <c r="K858" s="14"/>
      <c r="N858" s="14"/>
      <c r="O858" s="14"/>
    </row>
    <row r="859" spans="2:15" ht="15" x14ac:dyDescent="0.25">
      <c r="B859" s="14"/>
      <c r="D859" s="61"/>
      <c r="E859" s="15"/>
      <c r="F859" s="15"/>
      <c r="G859" s="14"/>
      <c r="I859" s="55"/>
      <c r="J859" s="14"/>
      <c r="K859" s="14"/>
      <c r="N859" s="14"/>
      <c r="O859" s="14"/>
    </row>
    <row r="860" spans="2:15" ht="15" x14ac:dyDescent="0.25">
      <c r="B860" s="14"/>
      <c r="D860" s="61"/>
      <c r="E860" s="15"/>
      <c r="F860" s="15"/>
      <c r="G860" s="14"/>
      <c r="I860" s="55"/>
      <c r="J860" s="14"/>
      <c r="K860" s="14"/>
      <c r="N860" s="14"/>
      <c r="O860" s="14"/>
    </row>
    <row r="861" spans="2:15" ht="15" x14ac:dyDescent="0.25">
      <c r="B861" s="14"/>
      <c r="D861" s="61"/>
      <c r="E861" s="15"/>
      <c r="F861" s="15"/>
      <c r="G861" s="14"/>
      <c r="I861" s="55"/>
      <c r="J861" s="14"/>
      <c r="K861" s="14"/>
      <c r="N861" s="14"/>
      <c r="O861" s="14"/>
    </row>
    <row r="862" spans="2:15" ht="15" x14ac:dyDescent="0.25">
      <c r="B862" s="14"/>
      <c r="D862" s="61"/>
      <c r="E862" s="15"/>
      <c r="F862" s="15"/>
      <c r="G862" s="14"/>
      <c r="I862" s="55"/>
      <c r="J862" s="14"/>
      <c r="K862" s="14"/>
      <c r="N862" s="14"/>
      <c r="O862" s="14"/>
    </row>
    <row r="863" spans="2:15" ht="15" x14ac:dyDescent="0.25">
      <c r="B863" s="14"/>
      <c r="D863" s="61"/>
      <c r="E863" s="15"/>
      <c r="F863" s="15"/>
      <c r="G863" s="14"/>
      <c r="I863" s="55"/>
      <c r="J863" s="14"/>
      <c r="K863" s="14"/>
      <c r="N863" s="14"/>
      <c r="O863" s="14"/>
    </row>
    <row r="864" spans="2:15" ht="15" x14ac:dyDescent="0.25">
      <c r="B864" s="14"/>
      <c r="D864" s="61"/>
      <c r="E864" s="15"/>
      <c r="F864" s="15"/>
      <c r="G864" s="14"/>
      <c r="I864" s="55"/>
      <c r="J864" s="14"/>
      <c r="K864" s="14"/>
      <c r="N864" s="14"/>
      <c r="O864" s="14"/>
    </row>
    <row r="865" spans="2:15" ht="15" x14ac:dyDescent="0.25">
      <c r="B865" s="14"/>
      <c r="D865" s="61"/>
      <c r="E865" s="15"/>
      <c r="F865" s="15"/>
      <c r="G865" s="14"/>
      <c r="I865" s="55"/>
      <c r="J865" s="14"/>
      <c r="K865" s="14"/>
      <c r="N865" s="14"/>
      <c r="O865" s="14"/>
    </row>
    <row r="866" spans="2:15" ht="15" x14ac:dyDescent="0.25">
      <c r="B866" s="14"/>
      <c r="D866" s="61"/>
      <c r="E866" s="15"/>
      <c r="F866" s="15"/>
      <c r="G866" s="14"/>
      <c r="I866" s="55"/>
      <c r="J866" s="14"/>
      <c r="K866" s="14"/>
      <c r="N866" s="14"/>
      <c r="O866" s="14"/>
    </row>
    <row r="867" spans="2:15" ht="15" x14ac:dyDescent="0.25">
      <c r="B867" s="14"/>
      <c r="D867" s="61"/>
      <c r="E867" s="15"/>
      <c r="F867" s="15"/>
      <c r="G867" s="14"/>
      <c r="I867" s="55"/>
      <c r="J867" s="14"/>
      <c r="K867" s="14"/>
      <c r="N867" s="14"/>
      <c r="O867" s="14"/>
    </row>
    <row r="868" spans="2:15" ht="15" x14ac:dyDescent="0.25">
      <c r="B868" s="14"/>
      <c r="D868" s="61"/>
      <c r="E868" s="15"/>
      <c r="F868" s="15"/>
      <c r="G868" s="14"/>
      <c r="I868" s="55"/>
      <c r="J868" s="14"/>
      <c r="K868" s="14"/>
      <c r="N868" s="14"/>
      <c r="O868" s="14"/>
    </row>
    <row r="869" spans="2:15" ht="15" x14ac:dyDescent="0.25">
      <c r="B869" s="14"/>
      <c r="D869" s="61"/>
      <c r="E869" s="15"/>
      <c r="F869" s="15"/>
      <c r="G869" s="14"/>
      <c r="I869" s="55"/>
      <c r="J869" s="14"/>
      <c r="K869" s="14"/>
      <c r="N869" s="14"/>
      <c r="O869" s="14"/>
    </row>
    <row r="870" spans="2:15" ht="15" x14ac:dyDescent="0.25">
      <c r="B870" s="14"/>
      <c r="D870" s="61"/>
      <c r="E870" s="15"/>
      <c r="F870" s="15"/>
      <c r="G870" s="14"/>
      <c r="I870" s="55"/>
      <c r="J870" s="14"/>
      <c r="K870" s="14"/>
      <c r="N870" s="14"/>
      <c r="O870" s="14"/>
    </row>
    <row r="871" spans="2:15" ht="15" x14ac:dyDescent="0.25">
      <c r="B871" s="14"/>
      <c r="D871" s="61"/>
      <c r="E871" s="15"/>
      <c r="F871" s="15"/>
      <c r="G871" s="14"/>
      <c r="I871" s="55"/>
      <c r="J871" s="14"/>
      <c r="K871" s="14"/>
      <c r="N871" s="14"/>
      <c r="O871" s="14"/>
    </row>
    <row r="872" spans="2:15" ht="15" x14ac:dyDescent="0.25">
      <c r="B872" s="14"/>
      <c r="D872" s="61"/>
      <c r="E872" s="15"/>
      <c r="F872" s="15"/>
      <c r="G872" s="14"/>
      <c r="I872" s="55"/>
      <c r="J872" s="14"/>
      <c r="K872" s="14"/>
      <c r="N872" s="14"/>
      <c r="O872" s="14"/>
    </row>
    <row r="873" spans="2:15" ht="15" x14ac:dyDescent="0.25">
      <c r="B873" s="14"/>
      <c r="D873" s="61"/>
      <c r="E873" s="15"/>
      <c r="F873" s="15"/>
      <c r="G873" s="14"/>
      <c r="I873" s="55"/>
      <c r="J873" s="14"/>
      <c r="K873" s="14"/>
      <c r="N873" s="14"/>
      <c r="O873" s="14"/>
    </row>
    <row r="874" spans="2:15" ht="15" x14ac:dyDescent="0.25">
      <c r="B874" s="14"/>
      <c r="D874" s="61"/>
      <c r="E874" s="15"/>
      <c r="F874" s="15"/>
      <c r="G874" s="14"/>
      <c r="I874" s="55"/>
      <c r="J874" s="14"/>
      <c r="K874" s="14"/>
      <c r="N874" s="14"/>
      <c r="O874" s="14"/>
    </row>
    <row r="875" spans="2:15" ht="15" x14ac:dyDescent="0.25">
      <c r="B875" s="14"/>
      <c r="D875" s="61"/>
      <c r="E875" s="15"/>
      <c r="F875" s="15"/>
      <c r="G875" s="14"/>
      <c r="I875" s="55"/>
      <c r="J875" s="14"/>
      <c r="K875" s="14"/>
      <c r="N875" s="14"/>
      <c r="O875" s="14"/>
    </row>
    <row r="876" spans="2:15" ht="15" x14ac:dyDescent="0.25">
      <c r="B876" s="14"/>
      <c r="D876" s="61"/>
      <c r="E876" s="15"/>
      <c r="F876" s="15"/>
      <c r="G876" s="14"/>
      <c r="I876" s="55"/>
      <c r="J876" s="14"/>
      <c r="K876" s="14"/>
      <c r="N876" s="14"/>
      <c r="O876" s="14"/>
    </row>
    <row r="877" spans="2:15" ht="15" x14ac:dyDescent="0.25">
      <c r="B877" s="14"/>
      <c r="D877" s="61"/>
      <c r="E877" s="15"/>
      <c r="F877" s="15"/>
      <c r="G877" s="14"/>
      <c r="I877" s="55"/>
      <c r="J877" s="14"/>
      <c r="K877" s="14"/>
      <c r="N877" s="14"/>
      <c r="O877" s="14"/>
    </row>
    <row r="878" spans="2:15" ht="15" x14ac:dyDescent="0.25">
      <c r="B878" s="14"/>
      <c r="D878" s="61"/>
      <c r="E878" s="15"/>
      <c r="F878" s="15"/>
      <c r="G878" s="14"/>
      <c r="I878" s="55"/>
      <c r="J878" s="14"/>
      <c r="K878" s="14"/>
      <c r="N878" s="14"/>
      <c r="O878" s="14"/>
    </row>
    <row r="879" spans="2:15" ht="15" x14ac:dyDescent="0.25">
      <c r="B879" s="14"/>
      <c r="D879" s="61"/>
      <c r="E879" s="15"/>
      <c r="F879" s="15"/>
      <c r="G879" s="14"/>
      <c r="I879" s="55"/>
      <c r="J879" s="14"/>
      <c r="K879" s="14"/>
      <c r="N879" s="14"/>
      <c r="O879" s="14"/>
    </row>
    <row r="880" spans="2:15" ht="15" x14ac:dyDescent="0.25">
      <c r="B880" s="14"/>
      <c r="D880" s="61"/>
      <c r="E880" s="15"/>
      <c r="F880" s="15"/>
      <c r="G880" s="14"/>
      <c r="I880" s="55"/>
      <c r="J880" s="14"/>
      <c r="K880" s="14"/>
      <c r="N880" s="14"/>
      <c r="O880" s="14"/>
    </row>
    <row r="881" spans="2:15" ht="15" x14ac:dyDescent="0.25">
      <c r="B881" s="14"/>
      <c r="D881" s="61"/>
      <c r="E881" s="15"/>
      <c r="F881" s="15"/>
      <c r="G881" s="14"/>
      <c r="I881" s="55"/>
      <c r="J881" s="14"/>
      <c r="K881" s="14"/>
      <c r="N881" s="14"/>
      <c r="O881" s="14"/>
    </row>
    <row r="882" spans="2:15" ht="15" x14ac:dyDescent="0.25">
      <c r="B882" s="14"/>
      <c r="D882" s="61"/>
      <c r="E882" s="15"/>
      <c r="F882" s="15"/>
      <c r="G882" s="14"/>
      <c r="I882" s="55"/>
      <c r="J882" s="14"/>
      <c r="K882" s="14"/>
      <c r="N882" s="14"/>
      <c r="O882" s="14"/>
    </row>
    <row r="883" spans="2:15" ht="15" x14ac:dyDescent="0.25">
      <c r="B883" s="14"/>
      <c r="D883" s="61"/>
      <c r="E883" s="15"/>
      <c r="F883" s="15"/>
      <c r="G883" s="14"/>
      <c r="I883" s="55"/>
      <c r="J883" s="14"/>
      <c r="K883" s="14"/>
      <c r="N883" s="14"/>
      <c r="O883" s="14"/>
    </row>
    <row r="884" spans="2:15" ht="15" x14ac:dyDescent="0.25">
      <c r="B884" s="14"/>
      <c r="D884" s="61"/>
      <c r="E884" s="15"/>
      <c r="F884" s="15"/>
      <c r="G884" s="14"/>
      <c r="I884" s="55"/>
      <c r="J884" s="14"/>
      <c r="K884" s="14"/>
      <c r="N884" s="14"/>
      <c r="O884" s="14"/>
    </row>
    <row r="885" spans="2:15" ht="15" x14ac:dyDescent="0.25">
      <c r="B885" s="14"/>
      <c r="D885" s="61"/>
      <c r="E885" s="15"/>
      <c r="F885" s="15"/>
      <c r="G885" s="14"/>
      <c r="I885" s="55"/>
      <c r="J885" s="14"/>
      <c r="K885" s="14"/>
      <c r="N885" s="14"/>
      <c r="O885" s="14"/>
    </row>
    <row r="886" spans="2:15" ht="15" x14ac:dyDescent="0.25">
      <c r="B886" s="14"/>
      <c r="D886" s="61"/>
      <c r="E886" s="15"/>
      <c r="F886" s="15"/>
      <c r="G886" s="14"/>
      <c r="I886" s="55"/>
      <c r="J886" s="14"/>
      <c r="K886" s="14"/>
      <c r="N886" s="14"/>
      <c r="O886" s="14"/>
    </row>
    <row r="887" spans="2:15" ht="15" x14ac:dyDescent="0.25">
      <c r="B887" s="14"/>
      <c r="D887" s="61"/>
      <c r="E887" s="15"/>
      <c r="F887" s="15"/>
      <c r="G887" s="14"/>
      <c r="I887" s="55"/>
      <c r="J887" s="14"/>
      <c r="K887" s="14"/>
      <c r="N887" s="14"/>
      <c r="O887" s="14"/>
    </row>
    <row r="888" spans="2:15" ht="15" x14ac:dyDescent="0.25">
      <c r="B888" s="14"/>
      <c r="D888" s="61"/>
      <c r="E888" s="15"/>
      <c r="F888" s="15"/>
      <c r="G888" s="14"/>
      <c r="I888" s="55"/>
      <c r="J888" s="14"/>
      <c r="K888" s="14"/>
      <c r="N888" s="14"/>
      <c r="O888" s="14"/>
    </row>
    <row r="889" spans="2:15" ht="15" x14ac:dyDescent="0.25">
      <c r="B889" s="14"/>
      <c r="D889" s="61"/>
      <c r="E889" s="15"/>
      <c r="F889" s="15"/>
      <c r="G889" s="14"/>
      <c r="I889" s="55"/>
      <c r="J889" s="14"/>
      <c r="K889" s="14"/>
      <c r="N889" s="14"/>
      <c r="O889" s="14"/>
    </row>
    <row r="890" spans="2:15" ht="15" x14ac:dyDescent="0.25">
      <c r="B890" s="14"/>
      <c r="D890" s="61"/>
      <c r="E890" s="15"/>
      <c r="F890" s="15"/>
      <c r="G890" s="14"/>
      <c r="I890" s="55"/>
      <c r="J890" s="14"/>
      <c r="K890" s="14"/>
      <c r="N890" s="14"/>
      <c r="O890" s="14"/>
    </row>
    <row r="891" spans="2:15" ht="15" x14ac:dyDescent="0.25">
      <c r="B891" s="14"/>
      <c r="D891" s="61"/>
      <c r="E891" s="15"/>
      <c r="F891" s="15"/>
      <c r="G891" s="14"/>
      <c r="I891" s="55"/>
      <c r="J891" s="14"/>
      <c r="K891" s="14"/>
      <c r="N891" s="14"/>
      <c r="O891" s="14"/>
    </row>
    <row r="892" spans="2:15" ht="15" x14ac:dyDescent="0.25">
      <c r="B892" s="14"/>
      <c r="D892" s="61"/>
      <c r="E892" s="15"/>
      <c r="F892" s="15"/>
      <c r="G892" s="14"/>
      <c r="I892" s="55"/>
      <c r="J892" s="14"/>
      <c r="K892" s="14"/>
      <c r="N892" s="14"/>
      <c r="O892" s="14"/>
    </row>
    <row r="893" spans="2:15" ht="15" x14ac:dyDescent="0.25">
      <c r="B893" s="14"/>
      <c r="D893" s="61"/>
      <c r="E893" s="15"/>
      <c r="F893" s="15"/>
      <c r="G893" s="14"/>
      <c r="I893" s="55"/>
      <c r="J893" s="14"/>
      <c r="K893" s="14"/>
      <c r="N893" s="14"/>
      <c r="O893" s="14"/>
    </row>
    <row r="894" spans="2:15" ht="15" x14ac:dyDescent="0.25">
      <c r="B894" s="14"/>
      <c r="D894" s="61"/>
      <c r="E894" s="15"/>
      <c r="F894" s="15"/>
      <c r="G894" s="14"/>
      <c r="I894" s="55"/>
      <c r="J894" s="14"/>
      <c r="K894" s="14"/>
      <c r="N894" s="14"/>
      <c r="O894" s="14"/>
    </row>
    <row r="895" spans="2:15" ht="15" x14ac:dyDescent="0.25">
      <c r="B895" s="14"/>
      <c r="D895" s="61"/>
      <c r="E895" s="15"/>
      <c r="F895" s="15"/>
      <c r="G895" s="14"/>
      <c r="I895" s="55"/>
      <c r="J895" s="14"/>
      <c r="K895" s="14"/>
      <c r="N895" s="14"/>
      <c r="O895" s="14"/>
    </row>
    <row r="896" spans="2:15" ht="15" x14ac:dyDescent="0.25">
      <c r="B896" s="14"/>
      <c r="D896" s="61"/>
      <c r="E896" s="15"/>
      <c r="F896" s="15"/>
      <c r="G896" s="14"/>
      <c r="I896" s="55"/>
      <c r="J896" s="14"/>
      <c r="K896" s="14"/>
      <c r="N896" s="14"/>
      <c r="O896" s="14"/>
    </row>
    <row r="897" spans="2:15" ht="15" x14ac:dyDescent="0.25">
      <c r="B897" s="14"/>
      <c r="D897" s="61"/>
      <c r="E897" s="15"/>
      <c r="F897" s="15"/>
      <c r="G897" s="14"/>
      <c r="I897" s="55"/>
      <c r="J897" s="14"/>
      <c r="K897" s="14"/>
      <c r="N897" s="14"/>
      <c r="O897" s="14"/>
    </row>
    <row r="898" spans="2:15" ht="15" x14ac:dyDescent="0.25">
      <c r="B898" s="14"/>
      <c r="D898" s="61"/>
      <c r="E898" s="15"/>
      <c r="F898" s="15"/>
      <c r="G898" s="14"/>
      <c r="I898" s="55"/>
      <c r="J898" s="14"/>
      <c r="K898" s="14"/>
      <c r="N898" s="14"/>
      <c r="O898" s="14"/>
    </row>
    <row r="899" spans="2:15" ht="15" x14ac:dyDescent="0.25">
      <c r="B899" s="14"/>
      <c r="D899" s="61"/>
      <c r="E899" s="15"/>
      <c r="F899" s="15"/>
      <c r="G899" s="14"/>
      <c r="I899" s="55"/>
      <c r="J899" s="14"/>
      <c r="K899" s="14"/>
      <c r="N899" s="14"/>
      <c r="O899" s="14"/>
    </row>
    <row r="900" spans="2:15" ht="15" x14ac:dyDescent="0.25">
      <c r="B900" s="14"/>
      <c r="D900" s="61"/>
      <c r="E900" s="15"/>
      <c r="F900" s="15"/>
      <c r="G900" s="14"/>
      <c r="I900" s="55"/>
      <c r="J900" s="14"/>
      <c r="K900" s="14"/>
      <c r="N900" s="14"/>
      <c r="O900" s="14"/>
    </row>
    <row r="901" spans="2:15" ht="15" x14ac:dyDescent="0.25">
      <c r="B901" s="14"/>
      <c r="D901" s="61"/>
      <c r="E901" s="15"/>
      <c r="F901" s="15"/>
      <c r="G901" s="14"/>
      <c r="I901" s="55"/>
      <c r="J901" s="14"/>
      <c r="K901" s="14"/>
      <c r="N901" s="14"/>
      <c r="O901" s="14"/>
    </row>
    <row r="902" spans="2:15" ht="15" x14ac:dyDescent="0.25">
      <c r="B902" s="14"/>
      <c r="D902" s="61"/>
      <c r="E902" s="15"/>
      <c r="F902" s="15"/>
      <c r="G902" s="14"/>
      <c r="I902" s="55"/>
      <c r="J902" s="14"/>
      <c r="K902" s="14"/>
      <c r="N902" s="14"/>
      <c r="O902" s="14"/>
    </row>
    <row r="903" spans="2:15" ht="15" x14ac:dyDescent="0.25">
      <c r="B903" s="14"/>
      <c r="D903" s="61"/>
      <c r="E903" s="15"/>
      <c r="F903" s="15"/>
      <c r="G903" s="14"/>
      <c r="I903" s="55"/>
      <c r="J903" s="14"/>
      <c r="K903" s="14"/>
      <c r="N903" s="14"/>
      <c r="O903" s="14"/>
    </row>
    <row r="904" spans="2:15" ht="15" x14ac:dyDescent="0.25">
      <c r="B904" s="14"/>
      <c r="D904" s="61"/>
      <c r="E904" s="15"/>
      <c r="F904" s="15"/>
      <c r="G904" s="14"/>
      <c r="I904" s="55"/>
      <c r="J904" s="14"/>
      <c r="K904" s="14"/>
      <c r="N904" s="14"/>
      <c r="O904" s="14"/>
    </row>
    <row r="905" spans="2:15" ht="15" x14ac:dyDescent="0.25">
      <c r="B905" s="14"/>
      <c r="D905" s="61"/>
      <c r="E905" s="15"/>
      <c r="F905" s="15"/>
      <c r="G905" s="14"/>
      <c r="I905" s="55"/>
      <c r="J905" s="14"/>
      <c r="K905" s="14"/>
      <c r="N905" s="14"/>
      <c r="O905" s="14"/>
    </row>
    <row r="906" spans="2:15" ht="15" x14ac:dyDescent="0.25">
      <c r="B906" s="14"/>
      <c r="D906" s="61"/>
      <c r="E906" s="15"/>
      <c r="F906" s="15"/>
      <c r="G906" s="14"/>
      <c r="I906" s="55"/>
      <c r="J906" s="14"/>
      <c r="K906" s="14"/>
      <c r="N906" s="14"/>
      <c r="O906" s="14"/>
    </row>
    <row r="907" spans="2:15" ht="15" x14ac:dyDescent="0.25">
      <c r="B907" s="14"/>
      <c r="D907" s="61"/>
      <c r="E907" s="15"/>
      <c r="F907" s="15"/>
      <c r="G907" s="14"/>
      <c r="I907" s="55"/>
      <c r="J907" s="14"/>
      <c r="K907" s="14"/>
      <c r="N907" s="14"/>
      <c r="O907" s="14"/>
    </row>
    <row r="908" spans="2:15" ht="15" x14ac:dyDescent="0.25">
      <c r="B908" s="14"/>
      <c r="D908" s="61"/>
      <c r="E908" s="15"/>
      <c r="F908" s="15"/>
      <c r="G908" s="14"/>
      <c r="I908" s="55"/>
      <c r="J908" s="14"/>
      <c r="K908" s="14"/>
      <c r="N908" s="14"/>
      <c r="O908" s="14"/>
    </row>
    <row r="909" spans="2:15" ht="15" x14ac:dyDescent="0.25">
      <c r="B909" s="14"/>
      <c r="D909" s="61"/>
      <c r="E909" s="15"/>
      <c r="F909" s="15"/>
      <c r="G909" s="14"/>
      <c r="I909" s="55"/>
      <c r="J909" s="14"/>
      <c r="K909" s="14"/>
      <c r="N909" s="14"/>
      <c r="O909" s="14"/>
    </row>
    <row r="910" spans="2:15" ht="15" x14ac:dyDescent="0.25">
      <c r="B910" s="14"/>
      <c r="D910" s="61"/>
      <c r="E910" s="15"/>
      <c r="F910" s="15"/>
      <c r="G910" s="14"/>
      <c r="I910" s="55"/>
      <c r="J910" s="14"/>
      <c r="K910" s="14"/>
      <c r="N910" s="14"/>
      <c r="O910" s="14"/>
    </row>
    <row r="911" spans="2:15" ht="15" x14ac:dyDescent="0.25">
      <c r="B911" s="14"/>
      <c r="D911" s="61"/>
      <c r="E911" s="15"/>
      <c r="F911" s="15"/>
      <c r="G911" s="14"/>
      <c r="I911" s="55"/>
      <c r="J911" s="14"/>
      <c r="K911" s="14"/>
      <c r="N911" s="14"/>
      <c r="O911" s="14"/>
    </row>
    <row r="912" spans="2:15" ht="15" x14ac:dyDescent="0.25">
      <c r="B912" s="14"/>
      <c r="D912" s="61"/>
      <c r="E912" s="15"/>
      <c r="F912" s="15"/>
      <c r="G912" s="14"/>
      <c r="I912" s="55"/>
      <c r="J912" s="14"/>
      <c r="K912" s="14"/>
      <c r="N912" s="14"/>
      <c r="O912" s="14"/>
    </row>
    <row r="913" spans="2:15" ht="15" x14ac:dyDescent="0.25">
      <c r="B913" s="14"/>
      <c r="D913" s="61"/>
      <c r="E913" s="15"/>
      <c r="F913" s="15"/>
      <c r="G913" s="14"/>
      <c r="I913" s="55"/>
      <c r="J913" s="14"/>
      <c r="K913" s="14"/>
      <c r="N913" s="14"/>
      <c r="O913" s="14"/>
    </row>
    <row r="914" spans="2:15" ht="15" x14ac:dyDescent="0.25">
      <c r="B914" s="14"/>
      <c r="D914" s="61"/>
      <c r="E914" s="15"/>
      <c r="F914" s="15"/>
      <c r="G914" s="14"/>
      <c r="I914" s="55"/>
      <c r="J914" s="14"/>
      <c r="K914" s="14"/>
      <c r="N914" s="14"/>
      <c r="O914" s="14"/>
    </row>
    <row r="915" spans="2:15" ht="15" x14ac:dyDescent="0.25">
      <c r="B915" s="14"/>
      <c r="D915" s="61"/>
      <c r="E915" s="15"/>
      <c r="F915" s="15"/>
      <c r="G915" s="14"/>
      <c r="I915" s="55"/>
      <c r="J915" s="14"/>
      <c r="K915" s="14"/>
      <c r="N915" s="14"/>
      <c r="O915" s="14"/>
    </row>
    <row r="916" spans="2:15" ht="15" x14ac:dyDescent="0.25">
      <c r="B916" s="14"/>
      <c r="D916" s="61"/>
      <c r="E916" s="15"/>
      <c r="F916" s="15"/>
      <c r="G916" s="14"/>
      <c r="I916" s="55"/>
      <c r="J916" s="14"/>
      <c r="K916" s="14"/>
      <c r="N916" s="14"/>
      <c r="O916" s="14"/>
    </row>
    <row r="917" spans="2:15" ht="15" x14ac:dyDescent="0.25">
      <c r="B917" s="14"/>
      <c r="D917" s="61"/>
      <c r="E917" s="15"/>
      <c r="F917" s="15"/>
      <c r="G917" s="14"/>
      <c r="I917" s="55"/>
      <c r="J917" s="14"/>
      <c r="K917" s="14"/>
      <c r="N917" s="14"/>
      <c r="O917" s="14"/>
    </row>
    <row r="918" spans="2:15" ht="15" x14ac:dyDescent="0.25">
      <c r="B918" s="14"/>
      <c r="D918" s="61"/>
      <c r="E918" s="15"/>
      <c r="F918" s="15"/>
      <c r="G918" s="14"/>
      <c r="I918" s="55"/>
      <c r="J918" s="14"/>
      <c r="K918" s="14"/>
      <c r="N918" s="14"/>
      <c r="O918" s="14"/>
    </row>
    <row r="919" spans="2:15" ht="15" x14ac:dyDescent="0.25">
      <c r="B919" s="14"/>
      <c r="D919" s="61"/>
      <c r="E919" s="15"/>
      <c r="F919" s="15"/>
      <c r="G919" s="14"/>
      <c r="I919" s="55"/>
      <c r="J919" s="14"/>
      <c r="K919" s="14"/>
      <c r="N919" s="14"/>
      <c r="O919" s="14"/>
    </row>
    <row r="920" spans="2:15" ht="15" x14ac:dyDescent="0.25">
      <c r="B920" s="14"/>
      <c r="D920" s="61"/>
      <c r="E920" s="15"/>
      <c r="F920" s="15"/>
      <c r="G920" s="14"/>
      <c r="I920" s="55"/>
      <c r="J920" s="14"/>
      <c r="K920" s="14"/>
      <c r="N920" s="14"/>
      <c r="O920" s="14"/>
    </row>
    <row r="921" spans="2:15" ht="15" x14ac:dyDescent="0.25">
      <c r="B921" s="14"/>
      <c r="D921" s="61"/>
      <c r="E921" s="15"/>
      <c r="F921" s="15"/>
      <c r="G921" s="14"/>
      <c r="I921" s="55"/>
      <c r="J921" s="14"/>
      <c r="K921" s="14"/>
      <c r="N921" s="14"/>
      <c r="O921" s="14"/>
    </row>
    <row r="922" spans="2:15" ht="15" x14ac:dyDescent="0.25">
      <c r="B922" s="14"/>
      <c r="D922" s="61"/>
      <c r="E922" s="15"/>
      <c r="F922" s="15"/>
      <c r="G922" s="14"/>
      <c r="I922" s="55"/>
      <c r="J922" s="14"/>
      <c r="K922" s="14"/>
      <c r="N922" s="14"/>
      <c r="O922" s="14"/>
    </row>
    <row r="923" spans="2:15" ht="15" x14ac:dyDescent="0.25">
      <c r="B923" s="14"/>
      <c r="D923" s="61"/>
      <c r="E923" s="15"/>
      <c r="F923" s="15"/>
      <c r="G923" s="14"/>
      <c r="I923" s="55"/>
      <c r="J923" s="14"/>
      <c r="K923" s="14"/>
      <c r="N923" s="14"/>
      <c r="O923" s="14"/>
    </row>
    <row r="924" spans="2:15" ht="15" x14ac:dyDescent="0.25">
      <c r="B924" s="14"/>
      <c r="D924" s="61"/>
      <c r="E924" s="15"/>
      <c r="F924" s="15"/>
      <c r="G924" s="14"/>
      <c r="I924" s="55"/>
      <c r="J924" s="14"/>
      <c r="K924" s="14"/>
      <c r="N924" s="14"/>
      <c r="O924" s="14"/>
    </row>
    <row r="925" spans="2:15" ht="15" x14ac:dyDescent="0.25">
      <c r="B925" s="14"/>
      <c r="D925" s="61"/>
      <c r="E925" s="15"/>
      <c r="F925" s="15"/>
      <c r="G925" s="14"/>
      <c r="I925" s="55"/>
      <c r="J925" s="14"/>
      <c r="K925" s="14"/>
      <c r="N925" s="14"/>
      <c r="O925" s="14"/>
    </row>
    <row r="926" spans="2:15" ht="15" x14ac:dyDescent="0.25">
      <c r="B926" s="14"/>
      <c r="D926" s="61"/>
      <c r="E926" s="15"/>
      <c r="F926" s="15"/>
      <c r="G926" s="14"/>
      <c r="I926" s="55"/>
      <c r="J926" s="14"/>
      <c r="K926" s="14"/>
      <c r="N926" s="14"/>
      <c r="O926" s="14"/>
    </row>
    <row r="927" spans="2:15" ht="15" x14ac:dyDescent="0.25">
      <c r="B927" s="14"/>
      <c r="D927" s="61"/>
      <c r="E927" s="15"/>
      <c r="F927" s="15"/>
      <c r="G927" s="14"/>
      <c r="I927" s="55"/>
      <c r="J927" s="14"/>
      <c r="K927" s="14"/>
      <c r="N927" s="14"/>
      <c r="O927" s="14"/>
    </row>
    <row r="928" spans="2:15" ht="15" x14ac:dyDescent="0.25">
      <c r="B928" s="14"/>
      <c r="D928" s="61"/>
      <c r="E928" s="15"/>
      <c r="F928" s="15"/>
      <c r="G928" s="14"/>
      <c r="I928" s="55"/>
      <c r="J928" s="14"/>
      <c r="K928" s="14"/>
      <c r="N928" s="14"/>
      <c r="O928" s="14"/>
    </row>
    <row r="929" spans="2:15" ht="15" x14ac:dyDescent="0.25">
      <c r="B929" s="14"/>
      <c r="D929" s="61"/>
      <c r="E929" s="15"/>
      <c r="F929" s="15"/>
      <c r="G929" s="14"/>
      <c r="I929" s="55"/>
      <c r="J929" s="14"/>
      <c r="K929" s="14"/>
      <c r="N929" s="14"/>
      <c r="O929" s="14"/>
    </row>
    <row r="930" spans="2:15" ht="15" x14ac:dyDescent="0.25">
      <c r="B930" s="14"/>
      <c r="D930" s="61"/>
      <c r="E930" s="15"/>
      <c r="F930" s="15"/>
      <c r="G930" s="14"/>
      <c r="I930" s="55"/>
      <c r="J930" s="14"/>
      <c r="K930" s="14"/>
      <c r="N930" s="14"/>
      <c r="O930" s="14"/>
    </row>
    <row r="931" spans="2:15" ht="15" x14ac:dyDescent="0.25">
      <c r="B931" s="14"/>
      <c r="D931" s="61"/>
      <c r="E931" s="15"/>
      <c r="F931" s="15"/>
      <c r="G931" s="14"/>
      <c r="I931" s="55"/>
      <c r="J931" s="14"/>
      <c r="K931" s="14"/>
      <c r="N931" s="14"/>
      <c r="O931" s="14"/>
    </row>
    <row r="932" spans="2:15" ht="15" x14ac:dyDescent="0.25">
      <c r="B932" s="14"/>
      <c r="D932" s="61"/>
      <c r="E932" s="15"/>
      <c r="F932" s="15"/>
      <c r="G932" s="14"/>
      <c r="I932" s="55"/>
      <c r="J932" s="14"/>
      <c r="K932" s="14"/>
      <c r="N932" s="14"/>
      <c r="O932" s="14"/>
    </row>
    <row r="933" spans="2:15" ht="15" x14ac:dyDescent="0.25">
      <c r="B933" s="14"/>
      <c r="D933" s="61"/>
      <c r="E933" s="15"/>
      <c r="F933" s="15"/>
      <c r="G933" s="14"/>
      <c r="I933" s="55"/>
      <c r="J933" s="14"/>
      <c r="K933" s="14"/>
      <c r="N933" s="14"/>
      <c r="O933" s="14"/>
    </row>
    <row r="934" spans="2:15" ht="15" x14ac:dyDescent="0.25">
      <c r="B934" s="14"/>
      <c r="D934" s="61"/>
      <c r="E934" s="15"/>
      <c r="F934" s="15"/>
      <c r="G934" s="14"/>
      <c r="I934" s="55"/>
      <c r="J934" s="14"/>
      <c r="K934" s="14"/>
      <c r="N934" s="14"/>
      <c r="O934" s="14"/>
    </row>
    <row r="935" spans="2:15" ht="15" x14ac:dyDescent="0.25">
      <c r="B935" s="14"/>
      <c r="D935" s="61"/>
      <c r="E935" s="15"/>
      <c r="F935" s="15"/>
      <c r="G935" s="14"/>
      <c r="I935" s="55"/>
      <c r="J935" s="14"/>
      <c r="K935" s="14"/>
      <c r="N935" s="14"/>
      <c r="O935" s="14"/>
    </row>
    <row r="936" spans="2:15" ht="15" x14ac:dyDescent="0.25">
      <c r="B936" s="14"/>
      <c r="D936" s="61"/>
      <c r="E936" s="15"/>
      <c r="F936" s="15"/>
      <c r="G936" s="14"/>
      <c r="I936" s="55"/>
      <c r="J936" s="14"/>
      <c r="K936" s="14"/>
      <c r="N936" s="14"/>
      <c r="O936" s="14"/>
    </row>
    <row r="937" spans="2:15" ht="15" x14ac:dyDescent="0.25">
      <c r="B937" s="14"/>
      <c r="D937" s="61"/>
      <c r="E937" s="15"/>
      <c r="F937" s="15"/>
      <c r="G937" s="14"/>
      <c r="I937" s="55"/>
      <c r="J937" s="14"/>
      <c r="K937" s="14"/>
      <c r="N937" s="14"/>
      <c r="O937" s="14"/>
    </row>
    <row r="938" spans="2:15" ht="15" x14ac:dyDescent="0.25">
      <c r="B938" s="14"/>
      <c r="D938" s="61"/>
      <c r="E938" s="15"/>
      <c r="F938" s="15"/>
      <c r="G938" s="14"/>
      <c r="I938" s="55"/>
      <c r="J938" s="14"/>
      <c r="K938" s="14"/>
      <c r="N938" s="14"/>
      <c r="O938" s="14"/>
    </row>
    <row r="939" spans="2:15" ht="15" x14ac:dyDescent="0.25">
      <c r="B939" s="14"/>
      <c r="D939" s="61"/>
      <c r="E939" s="15"/>
      <c r="F939" s="15"/>
      <c r="G939" s="14"/>
      <c r="I939" s="55"/>
      <c r="J939" s="14"/>
      <c r="K939" s="14"/>
      <c r="N939" s="14"/>
      <c r="O939" s="14"/>
    </row>
    <row r="940" spans="2:15" ht="15" x14ac:dyDescent="0.25">
      <c r="B940" s="14"/>
      <c r="D940" s="61"/>
      <c r="E940" s="15"/>
      <c r="F940" s="15"/>
      <c r="G940" s="14"/>
      <c r="I940" s="55"/>
      <c r="J940" s="14"/>
      <c r="K940" s="14"/>
      <c r="N940" s="14"/>
      <c r="O940" s="14"/>
    </row>
    <row r="941" spans="2:15" ht="15" x14ac:dyDescent="0.25">
      <c r="B941" s="14"/>
      <c r="D941" s="61"/>
      <c r="E941" s="15"/>
      <c r="F941" s="15"/>
      <c r="G941" s="14"/>
      <c r="I941" s="55"/>
      <c r="J941" s="14"/>
      <c r="K941" s="14"/>
      <c r="N941" s="14"/>
      <c r="O941" s="14"/>
    </row>
    <row r="942" spans="2:15" ht="15" x14ac:dyDescent="0.25">
      <c r="B942" s="14"/>
      <c r="D942" s="61"/>
      <c r="E942" s="15"/>
      <c r="F942" s="15"/>
      <c r="G942" s="14"/>
      <c r="I942" s="55"/>
      <c r="J942" s="14"/>
      <c r="K942" s="14"/>
      <c r="N942" s="14"/>
      <c r="O942" s="14"/>
    </row>
    <row r="943" spans="2:15" ht="15" x14ac:dyDescent="0.25">
      <c r="B943" s="14"/>
      <c r="D943" s="61"/>
      <c r="E943" s="15"/>
      <c r="F943" s="15"/>
      <c r="G943" s="14"/>
      <c r="I943" s="55"/>
      <c r="J943" s="14"/>
      <c r="K943" s="14"/>
      <c r="N943" s="14"/>
      <c r="O943" s="14"/>
    </row>
    <row r="944" spans="2:15" ht="15" x14ac:dyDescent="0.25">
      <c r="B944" s="14"/>
      <c r="D944" s="61"/>
      <c r="E944" s="15"/>
      <c r="F944" s="15"/>
      <c r="G944" s="14"/>
      <c r="I944" s="55"/>
      <c r="J944" s="14"/>
      <c r="K944" s="14"/>
      <c r="N944" s="14"/>
      <c r="O944" s="14"/>
    </row>
    <row r="945" spans="2:15" ht="15" x14ac:dyDescent="0.25">
      <c r="B945" s="14"/>
      <c r="D945" s="61"/>
      <c r="E945" s="15"/>
      <c r="F945" s="15"/>
      <c r="G945" s="14"/>
      <c r="I945" s="55"/>
      <c r="J945" s="14"/>
      <c r="K945" s="14"/>
      <c r="N945" s="14"/>
      <c r="O945" s="14"/>
    </row>
    <row r="946" spans="2:15" ht="15" x14ac:dyDescent="0.25">
      <c r="B946" s="14"/>
      <c r="D946" s="61"/>
      <c r="E946" s="15"/>
      <c r="F946" s="15"/>
      <c r="G946" s="14"/>
      <c r="I946" s="55"/>
      <c r="J946" s="14"/>
      <c r="K946" s="14"/>
      <c r="N946" s="14"/>
      <c r="O946" s="14"/>
    </row>
    <row r="947" spans="2:15" ht="15" x14ac:dyDescent="0.25">
      <c r="B947" s="14"/>
      <c r="D947" s="61"/>
      <c r="E947" s="15"/>
      <c r="F947" s="15"/>
      <c r="G947" s="14"/>
      <c r="I947" s="55"/>
      <c r="J947" s="14"/>
      <c r="K947" s="14"/>
      <c r="N947" s="14"/>
      <c r="O947" s="14"/>
    </row>
    <row r="948" spans="2:15" ht="15" x14ac:dyDescent="0.25">
      <c r="B948" s="14"/>
      <c r="D948" s="61"/>
      <c r="E948" s="15"/>
      <c r="F948" s="15"/>
      <c r="G948" s="14"/>
      <c r="I948" s="55"/>
      <c r="J948" s="14"/>
      <c r="K948" s="14"/>
      <c r="N948" s="14"/>
      <c r="O948" s="14"/>
    </row>
    <row r="949" spans="2:15" ht="15" x14ac:dyDescent="0.25">
      <c r="B949" s="14"/>
      <c r="D949" s="61"/>
      <c r="E949" s="15"/>
      <c r="F949" s="15"/>
      <c r="G949" s="14"/>
      <c r="I949" s="55"/>
      <c r="J949" s="14"/>
      <c r="K949" s="14"/>
      <c r="N949" s="14"/>
      <c r="O949" s="14"/>
    </row>
    <row r="950" spans="2:15" ht="15" x14ac:dyDescent="0.25">
      <c r="B950" s="14"/>
      <c r="D950" s="61"/>
      <c r="E950" s="15"/>
      <c r="F950" s="15"/>
      <c r="G950" s="14"/>
      <c r="I950" s="55"/>
      <c r="J950" s="14"/>
      <c r="K950" s="14"/>
      <c r="N950" s="14"/>
      <c r="O950" s="14"/>
    </row>
    <row r="951" spans="2:15" ht="15" x14ac:dyDescent="0.25">
      <c r="B951" s="14"/>
      <c r="D951" s="61"/>
      <c r="E951" s="15"/>
      <c r="F951" s="15"/>
      <c r="G951" s="14"/>
      <c r="I951" s="55"/>
      <c r="J951" s="14"/>
      <c r="K951" s="14"/>
      <c r="N951" s="14"/>
      <c r="O951" s="14"/>
    </row>
    <row r="952" spans="2:15" ht="15" x14ac:dyDescent="0.25">
      <c r="B952" s="14"/>
      <c r="D952" s="61"/>
      <c r="E952" s="15"/>
      <c r="F952" s="15"/>
      <c r="G952" s="14"/>
      <c r="I952" s="55"/>
      <c r="J952" s="14"/>
      <c r="K952" s="14"/>
      <c r="N952" s="14"/>
      <c r="O952" s="14"/>
    </row>
    <row r="953" spans="2:15" ht="15" x14ac:dyDescent="0.25">
      <c r="B953" s="14"/>
      <c r="D953" s="61"/>
      <c r="E953" s="15"/>
      <c r="F953" s="15"/>
      <c r="G953" s="14"/>
      <c r="I953" s="55"/>
      <c r="J953" s="14"/>
      <c r="K953" s="14"/>
      <c r="N953" s="14"/>
      <c r="O953" s="14"/>
    </row>
    <row r="954" spans="2:15" ht="15" x14ac:dyDescent="0.25">
      <c r="B954" s="14"/>
      <c r="D954" s="61"/>
      <c r="E954" s="15"/>
      <c r="F954" s="15"/>
      <c r="G954" s="14"/>
      <c r="I954" s="55"/>
      <c r="J954" s="14"/>
      <c r="K954" s="14"/>
      <c r="N954" s="14"/>
      <c r="O954" s="14"/>
    </row>
    <row r="955" spans="2:15" ht="15" x14ac:dyDescent="0.25">
      <c r="B955" s="14"/>
      <c r="D955" s="61"/>
      <c r="E955" s="15"/>
      <c r="F955" s="15"/>
      <c r="G955" s="14"/>
      <c r="I955" s="55"/>
      <c r="J955" s="14"/>
      <c r="K955" s="14"/>
      <c r="N955" s="14"/>
      <c r="O955" s="14"/>
    </row>
    <row r="956" spans="2:15" ht="15" x14ac:dyDescent="0.25">
      <c r="B956" s="14"/>
      <c r="D956" s="61"/>
      <c r="E956" s="15"/>
      <c r="F956" s="15"/>
      <c r="G956" s="14"/>
      <c r="I956" s="55"/>
      <c r="J956" s="14"/>
      <c r="K956" s="14"/>
      <c r="N956" s="14"/>
      <c r="O956" s="14"/>
    </row>
    <row r="957" spans="2:15" ht="15" x14ac:dyDescent="0.25">
      <c r="B957" s="14"/>
      <c r="D957" s="61"/>
      <c r="E957" s="15"/>
      <c r="F957" s="15"/>
      <c r="G957" s="14"/>
      <c r="I957" s="55"/>
      <c r="J957" s="14"/>
      <c r="K957" s="14"/>
      <c r="N957" s="14"/>
      <c r="O957" s="14"/>
    </row>
    <row r="958" spans="2:15" ht="15" x14ac:dyDescent="0.25">
      <c r="B958" s="14"/>
      <c r="D958" s="61"/>
      <c r="E958" s="15"/>
      <c r="F958" s="15"/>
      <c r="G958" s="14"/>
      <c r="I958" s="55"/>
      <c r="J958" s="14"/>
      <c r="K958" s="14"/>
      <c r="N958" s="14"/>
      <c r="O958" s="14"/>
    </row>
    <row r="959" spans="2:15" ht="15" x14ac:dyDescent="0.25">
      <c r="B959" s="14"/>
      <c r="D959" s="61"/>
      <c r="E959" s="15"/>
      <c r="F959" s="15"/>
      <c r="G959" s="14"/>
      <c r="I959" s="55"/>
      <c r="J959" s="14"/>
      <c r="K959" s="14"/>
      <c r="N959" s="14"/>
      <c r="O959" s="14"/>
    </row>
    <row r="960" spans="2:15" ht="15" x14ac:dyDescent="0.25">
      <c r="B960" s="14"/>
      <c r="D960" s="61"/>
      <c r="E960" s="15"/>
      <c r="F960" s="15"/>
      <c r="G960" s="14"/>
      <c r="I960" s="55"/>
      <c r="J960" s="14"/>
      <c r="K960" s="14"/>
      <c r="N960" s="14"/>
      <c r="O960" s="14"/>
    </row>
    <row r="961" spans="2:15" ht="15" x14ac:dyDescent="0.25">
      <c r="B961" s="14"/>
      <c r="D961" s="61"/>
      <c r="E961" s="15"/>
      <c r="F961" s="15"/>
      <c r="G961" s="14"/>
      <c r="I961" s="55"/>
      <c r="J961" s="14"/>
      <c r="K961" s="14"/>
      <c r="N961" s="14"/>
      <c r="O961" s="14"/>
    </row>
    <row r="962" spans="2:15" ht="15" x14ac:dyDescent="0.25">
      <c r="B962" s="14"/>
      <c r="D962" s="61"/>
      <c r="E962" s="15"/>
      <c r="F962" s="15"/>
      <c r="G962" s="14"/>
      <c r="I962" s="55"/>
      <c r="J962" s="14"/>
      <c r="K962" s="14"/>
      <c r="N962" s="14"/>
      <c r="O962" s="14"/>
    </row>
    <row r="963" spans="2:15" ht="15" x14ac:dyDescent="0.25">
      <c r="B963" s="14"/>
      <c r="D963" s="61"/>
      <c r="E963" s="15"/>
      <c r="F963" s="15"/>
      <c r="G963" s="14"/>
      <c r="I963" s="55"/>
      <c r="J963" s="14"/>
      <c r="K963" s="14"/>
      <c r="N963" s="14"/>
      <c r="O963" s="14"/>
    </row>
    <row r="964" spans="2:15" ht="15" x14ac:dyDescent="0.25">
      <c r="B964" s="14"/>
      <c r="D964" s="61"/>
      <c r="E964" s="15"/>
      <c r="F964" s="15"/>
      <c r="G964" s="14"/>
      <c r="I964" s="55"/>
      <c r="J964" s="14"/>
      <c r="K964" s="14"/>
      <c r="N964" s="14"/>
      <c r="O964" s="14"/>
    </row>
    <row r="965" spans="2:15" ht="15" x14ac:dyDescent="0.25">
      <c r="B965" s="14"/>
      <c r="D965" s="61"/>
      <c r="E965" s="15"/>
      <c r="F965" s="15"/>
      <c r="G965" s="14"/>
      <c r="I965" s="55"/>
      <c r="J965" s="14"/>
      <c r="K965" s="14"/>
      <c r="N965" s="14"/>
      <c r="O965" s="14"/>
    </row>
    <row r="966" spans="2:15" ht="15" x14ac:dyDescent="0.25">
      <c r="B966" s="14"/>
      <c r="D966" s="61"/>
      <c r="E966" s="15"/>
      <c r="F966" s="15"/>
      <c r="G966" s="14"/>
      <c r="I966" s="55"/>
      <c r="J966" s="14"/>
      <c r="K966" s="14"/>
      <c r="N966" s="14"/>
      <c r="O966" s="14"/>
    </row>
    <row r="967" spans="2:15" ht="15" x14ac:dyDescent="0.25">
      <c r="B967" s="14"/>
      <c r="D967" s="61"/>
      <c r="E967" s="15"/>
      <c r="F967" s="15"/>
      <c r="G967" s="14"/>
      <c r="I967" s="55"/>
      <c r="J967" s="14"/>
      <c r="K967" s="14"/>
      <c r="N967" s="14"/>
      <c r="O967" s="14"/>
    </row>
    <row r="968" spans="2:15" ht="15" x14ac:dyDescent="0.25">
      <c r="B968" s="14"/>
      <c r="D968" s="61"/>
      <c r="E968" s="15"/>
      <c r="F968" s="15"/>
      <c r="G968" s="14"/>
      <c r="I968" s="55"/>
      <c r="J968" s="14"/>
      <c r="K968" s="14"/>
      <c r="N968" s="14"/>
      <c r="O968" s="14"/>
    </row>
    <row r="969" spans="2:15" ht="15" x14ac:dyDescent="0.25">
      <c r="B969" s="14"/>
      <c r="D969" s="61"/>
      <c r="E969" s="15"/>
      <c r="F969" s="15"/>
      <c r="G969" s="14"/>
      <c r="I969" s="55"/>
      <c r="J969" s="14"/>
      <c r="K969" s="14"/>
      <c r="N969" s="14"/>
      <c r="O969" s="14"/>
    </row>
    <row r="970" spans="2:15" ht="15" x14ac:dyDescent="0.25">
      <c r="B970" s="14"/>
      <c r="D970" s="61"/>
      <c r="E970" s="15"/>
      <c r="F970" s="15"/>
      <c r="G970" s="14"/>
      <c r="I970" s="55"/>
      <c r="J970" s="14"/>
      <c r="K970" s="14"/>
      <c r="N970" s="14"/>
      <c r="O970" s="14"/>
    </row>
    <row r="971" spans="2:15" ht="15" x14ac:dyDescent="0.25">
      <c r="B971" s="14"/>
      <c r="D971" s="61"/>
      <c r="E971" s="15"/>
      <c r="F971" s="15"/>
      <c r="G971" s="14"/>
      <c r="I971" s="55"/>
      <c r="J971" s="14"/>
      <c r="K971" s="14"/>
      <c r="N971" s="14"/>
      <c r="O971" s="14"/>
    </row>
    <row r="972" spans="2:15" ht="15" x14ac:dyDescent="0.25">
      <c r="B972" s="14"/>
      <c r="D972" s="61"/>
      <c r="E972" s="15"/>
      <c r="F972" s="15"/>
      <c r="G972" s="14"/>
      <c r="I972" s="55"/>
      <c r="J972" s="14"/>
      <c r="K972" s="14"/>
      <c r="N972" s="14"/>
      <c r="O972" s="14"/>
    </row>
    <row r="973" spans="2:15" ht="15" x14ac:dyDescent="0.25">
      <c r="B973" s="14"/>
      <c r="D973" s="61"/>
      <c r="E973" s="15"/>
      <c r="F973" s="15"/>
      <c r="G973" s="14"/>
      <c r="I973" s="55"/>
      <c r="J973" s="14"/>
      <c r="K973" s="14"/>
      <c r="N973" s="14"/>
      <c r="O973" s="14"/>
    </row>
    <row r="974" spans="2:15" ht="15" x14ac:dyDescent="0.25">
      <c r="B974" s="14"/>
      <c r="D974" s="61"/>
      <c r="E974" s="15"/>
      <c r="F974" s="15"/>
      <c r="G974" s="14"/>
      <c r="I974" s="55"/>
      <c r="J974" s="14"/>
      <c r="K974" s="14"/>
      <c r="N974" s="14"/>
      <c r="O974" s="14"/>
    </row>
    <row r="975" spans="2:15" ht="15" x14ac:dyDescent="0.25">
      <c r="B975" s="14"/>
      <c r="D975" s="61"/>
      <c r="E975" s="15"/>
      <c r="F975" s="15"/>
      <c r="G975" s="14"/>
      <c r="I975" s="55"/>
      <c r="J975" s="14"/>
      <c r="K975" s="14"/>
      <c r="N975" s="14"/>
      <c r="O975" s="14"/>
    </row>
    <row r="976" spans="2:15" ht="15" x14ac:dyDescent="0.25">
      <c r="B976" s="14"/>
      <c r="D976" s="61"/>
      <c r="E976" s="15"/>
      <c r="F976" s="15"/>
      <c r="G976" s="14"/>
      <c r="I976" s="55"/>
      <c r="J976" s="14"/>
      <c r="K976" s="14"/>
      <c r="N976" s="14"/>
      <c r="O976" s="14"/>
    </row>
    <row r="977" spans="2:15" ht="15" x14ac:dyDescent="0.25">
      <c r="B977" s="14"/>
      <c r="D977" s="61"/>
      <c r="E977" s="15"/>
      <c r="F977" s="15"/>
      <c r="G977" s="14"/>
      <c r="I977" s="55"/>
      <c r="J977" s="14"/>
      <c r="K977" s="14"/>
      <c r="N977" s="14"/>
      <c r="O977" s="14"/>
    </row>
    <row r="978" spans="2:15" ht="15" x14ac:dyDescent="0.25">
      <c r="B978" s="14"/>
      <c r="D978" s="61"/>
      <c r="E978" s="15"/>
      <c r="F978" s="15"/>
      <c r="G978" s="14"/>
      <c r="I978" s="55"/>
      <c r="J978" s="14"/>
      <c r="K978" s="14"/>
      <c r="N978" s="14"/>
      <c r="O978" s="14"/>
    </row>
    <row r="979" spans="2:15" ht="15" x14ac:dyDescent="0.25">
      <c r="B979" s="14"/>
      <c r="D979" s="61"/>
      <c r="E979" s="15"/>
      <c r="F979" s="15"/>
      <c r="G979" s="14"/>
      <c r="I979" s="55"/>
      <c r="J979" s="14"/>
      <c r="K979" s="14"/>
      <c r="N979" s="14"/>
      <c r="O979" s="14"/>
    </row>
    <row r="980" spans="2:15" ht="15" x14ac:dyDescent="0.25">
      <c r="B980" s="14"/>
      <c r="D980" s="61"/>
      <c r="E980" s="15"/>
      <c r="F980" s="15"/>
      <c r="G980" s="14"/>
      <c r="I980" s="55"/>
      <c r="J980" s="14"/>
      <c r="K980" s="14"/>
      <c r="N980" s="14"/>
      <c r="O980" s="14"/>
    </row>
    <row r="981" spans="2:15" ht="15" x14ac:dyDescent="0.25">
      <c r="B981" s="14"/>
      <c r="D981" s="61"/>
      <c r="E981" s="15"/>
      <c r="F981" s="15"/>
      <c r="G981" s="14"/>
      <c r="I981" s="55"/>
      <c r="J981" s="14"/>
      <c r="K981" s="14"/>
      <c r="N981" s="14"/>
      <c r="O981" s="14"/>
    </row>
    <row r="982" spans="2:15" ht="15" x14ac:dyDescent="0.25">
      <c r="B982" s="14"/>
      <c r="D982" s="61"/>
      <c r="E982" s="15"/>
      <c r="F982" s="15"/>
      <c r="G982" s="14"/>
      <c r="I982" s="55"/>
      <c r="J982" s="14"/>
      <c r="K982" s="14"/>
      <c r="N982" s="14"/>
      <c r="O982" s="14"/>
    </row>
    <row r="983" spans="2:15" ht="15" x14ac:dyDescent="0.25">
      <c r="B983" s="14"/>
      <c r="D983" s="61"/>
      <c r="E983" s="15"/>
      <c r="F983" s="15"/>
      <c r="G983" s="14"/>
      <c r="I983" s="55"/>
      <c r="J983" s="14"/>
      <c r="K983" s="14"/>
      <c r="N983" s="14"/>
      <c r="O983" s="14"/>
    </row>
    <row r="984" spans="2:15" ht="15" x14ac:dyDescent="0.25">
      <c r="B984" s="14"/>
      <c r="D984" s="61"/>
      <c r="E984" s="15"/>
      <c r="F984" s="15"/>
      <c r="G984" s="14"/>
      <c r="I984" s="55"/>
      <c r="J984" s="14"/>
      <c r="K984" s="14"/>
      <c r="N984" s="14"/>
      <c r="O984" s="14"/>
    </row>
    <row r="985" spans="2:15" ht="15" x14ac:dyDescent="0.25">
      <c r="B985" s="14"/>
      <c r="D985" s="61"/>
      <c r="E985" s="15"/>
      <c r="F985" s="15"/>
      <c r="G985" s="14"/>
      <c r="I985" s="55"/>
      <c r="J985" s="14"/>
      <c r="K985" s="14"/>
      <c r="N985" s="14"/>
      <c r="O985" s="14"/>
    </row>
    <row r="986" spans="2:15" ht="15" x14ac:dyDescent="0.25">
      <c r="B986" s="14"/>
      <c r="D986" s="61"/>
      <c r="E986" s="15"/>
      <c r="F986" s="15"/>
      <c r="G986" s="14"/>
      <c r="I986" s="55"/>
      <c r="J986" s="14"/>
      <c r="K986" s="14"/>
      <c r="N986" s="14"/>
      <c r="O986" s="14"/>
    </row>
    <row r="987" spans="2:15" ht="15" x14ac:dyDescent="0.25">
      <c r="B987" s="14"/>
      <c r="D987" s="61"/>
      <c r="E987" s="15"/>
      <c r="F987" s="15"/>
      <c r="G987" s="14"/>
      <c r="I987" s="55"/>
      <c r="J987" s="14"/>
      <c r="K987" s="14"/>
      <c r="N987" s="14"/>
      <c r="O987" s="14"/>
    </row>
    <row r="988" spans="2:15" ht="15" x14ac:dyDescent="0.25">
      <c r="B988" s="14"/>
      <c r="D988" s="61"/>
      <c r="E988" s="15"/>
      <c r="F988" s="15"/>
      <c r="G988" s="14"/>
      <c r="I988" s="55"/>
      <c r="J988" s="14"/>
      <c r="K988" s="14"/>
      <c r="N988" s="14"/>
      <c r="O988" s="14"/>
    </row>
    <row r="989" spans="2:15" ht="15" x14ac:dyDescent="0.25">
      <c r="B989" s="14"/>
      <c r="D989" s="61"/>
      <c r="E989" s="15"/>
      <c r="F989" s="15"/>
      <c r="G989" s="14"/>
      <c r="I989" s="55"/>
      <c r="J989" s="14"/>
      <c r="K989" s="14"/>
      <c r="N989" s="14"/>
      <c r="O989" s="14"/>
    </row>
    <row r="990" spans="2:15" ht="15" x14ac:dyDescent="0.25">
      <c r="B990" s="14"/>
      <c r="D990" s="61"/>
      <c r="E990" s="15"/>
      <c r="F990" s="15"/>
      <c r="G990" s="14"/>
      <c r="I990" s="55"/>
      <c r="J990" s="14"/>
      <c r="K990" s="14"/>
      <c r="N990" s="14"/>
      <c r="O990" s="14"/>
    </row>
    <row r="991" spans="2:15" ht="15" x14ac:dyDescent="0.25">
      <c r="B991" s="14"/>
      <c r="D991" s="61"/>
      <c r="E991" s="15"/>
      <c r="F991" s="15"/>
      <c r="G991" s="14"/>
      <c r="I991" s="55"/>
      <c r="J991" s="14"/>
      <c r="K991" s="14"/>
      <c r="N991" s="14"/>
      <c r="O991" s="14"/>
    </row>
    <row r="992" spans="2:15" ht="15" x14ac:dyDescent="0.25">
      <c r="B992" s="14"/>
      <c r="D992" s="61"/>
      <c r="E992" s="15"/>
      <c r="F992" s="15"/>
      <c r="G992" s="14"/>
      <c r="I992" s="55"/>
      <c r="J992" s="14"/>
      <c r="K992" s="14"/>
      <c r="N992" s="14"/>
      <c r="O992" s="14"/>
    </row>
    <row r="993" spans="2:15" ht="15" x14ac:dyDescent="0.25">
      <c r="B993" s="14"/>
      <c r="D993" s="61"/>
      <c r="E993" s="15"/>
      <c r="F993" s="15"/>
      <c r="G993" s="14"/>
      <c r="I993" s="55"/>
      <c r="J993" s="14"/>
      <c r="K993" s="14"/>
      <c r="N993" s="14"/>
      <c r="O993" s="14"/>
    </row>
    <row r="994" spans="2:15" ht="15" x14ac:dyDescent="0.25">
      <c r="B994" s="14"/>
      <c r="D994" s="61"/>
      <c r="E994" s="15"/>
      <c r="F994" s="15"/>
      <c r="G994" s="14"/>
      <c r="I994" s="55"/>
      <c r="J994" s="14"/>
      <c r="K994" s="14"/>
      <c r="N994" s="14"/>
      <c r="O994" s="14"/>
    </row>
    <row r="995" spans="2:15" ht="15" x14ac:dyDescent="0.25">
      <c r="B995" s="14"/>
      <c r="D995" s="61"/>
      <c r="E995" s="15"/>
      <c r="F995" s="15"/>
      <c r="G995" s="14"/>
      <c r="I995" s="55"/>
      <c r="J995" s="14"/>
      <c r="K995" s="14"/>
      <c r="N995" s="14"/>
      <c r="O995" s="14"/>
    </row>
    <row r="996" spans="2:15" ht="15" x14ac:dyDescent="0.25">
      <c r="B996" s="14"/>
      <c r="D996" s="61"/>
      <c r="E996" s="15"/>
      <c r="F996" s="15"/>
      <c r="G996" s="14"/>
      <c r="I996" s="55"/>
      <c r="J996" s="14"/>
      <c r="K996" s="14"/>
      <c r="N996" s="14"/>
      <c r="O996" s="14"/>
    </row>
    <row r="997" spans="2:15" ht="15" x14ac:dyDescent="0.25">
      <c r="B997" s="14"/>
      <c r="D997" s="61"/>
      <c r="E997" s="15"/>
      <c r="F997" s="15"/>
      <c r="G997" s="14"/>
      <c r="I997" s="55"/>
      <c r="J997" s="14"/>
      <c r="K997" s="14"/>
      <c r="N997" s="14"/>
      <c r="O997" s="14"/>
    </row>
    <row r="998" spans="2:15" ht="15" x14ac:dyDescent="0.25">
      <c r="B998" s="14"/>
      <c r="D998" s="61"/>
      <c r="E998" s="15"/>
      <c r="F998" s="15"/>
      <c r="G998" s="14"/>
      <c r="I998" s="55"/>
      <c r="J998" s="14"/>
      <c r="K998" s="14"/>
      <c r="N998" s="14"/>
      <c r="O998" s="14"/>
    </row>
    <row r="999" spans="2:15" ht="15" x14ac:dyDescent="0.25">
      <c r="B999" s="14"/>
      <c r="D999" s="61"/>
      <c r="E999" s="15"/>
      <c r="F999" s="15"/>
      <c r="G999" s="14"/>
      <c r="I999" s="55"/>
      <c r="J999" s="14"/>
      <c r="K999" s="14"/>
      <c r="N999" s="14"/>
      <c r="O999" s="14"/>
    </row>
    <row r="1000" spans="2:15" ht="15" x14ac:dyDescent="0.25">
      <c r="B1000" s="14"/>
      <c r="D1000" s="61"/>
      <c r="E1000" s="15"/>
      <c r="F1000" s="15"/>
      <c r="G1000" s="14"/>
      <c r="I1000" s="55"/>
      <c r="J1000" s="14"/>
      <c r="K1000" s="14"/>
      <c r="N1000" s="14"/>
      <c r="O1000" s="14"/>
    </row>
    <row r="1001" spans="2:15" ht="15" x14ac:dyDescent="0.25">
      <c r="B1001" s="14"/>
      <c r="D1001" s="61"/>
      <c r="E1001" s="15"/>
      <c r="F1001" s="15"/>
      <c r="G1001" s="14"/>
      <c r="I1001" s="55"/>
      <c r="J1001" s="14"/>
      <c r="K1001" s="14"/>
      <c r="N1001" s="14"/>
      <c r="O1001" s="14"/>
    </row>
    <row r="1002" spans="2:15" ht="15" x14ac:dyDescent="0.25">
      <c r="B1002" s="14"/>
      <c r="D1002" s="61"/>
      <c r="E1002" s="15"/>
      <c r="F1002" s="15"/>
      <c r="G1002" s="14"/>
      <c r="I1002" s="55"/>
      <c r="J1002" s="14"/>
      <c r="K1002" s="14"/>
      <c r="N1002" s="14"/>
      <c r="O1002" s="14"/>
    </row>
    <row r="1003" spans="2:15" ht="15" x14ac:dyDescent="0.25">
      <c r="B1003" s="14"/>
      <c r="D1003" s="61"/>
      <c r="E1003" s="15"/>
      <c r="F1003" s="15"/>
      <c r="G1003" s="14"/>
      <c r="I1003" s="55"/>
      <c r="J1003" s="14"/>
      <c r="K1003" s="14"/>
      <c r="N1003" s="14"/>
      <c r="O1003" s="14"/>
    </row>
    <row r="1004" spans="2:15" ht="15" x14ac:dyDescent="0.25">
      <c r="B1004" s="14"/>
      <c r="D1004" s="61"/>
      <c r="E1004" s="15"/>
      <c r="F1004" s="15"/>
      <c r="G1004" s="14"/>
      <c r="I1004" s="55"/>
      <c r="J1004" s="14"/>
      <c r="K1004" s="14"/>
      <c r="N1004" s="14"/>
      <c r="O1004" s="14"/>
    </row>
    <row r="1005" spans="2:15" ht="15" x14ac:dyDescent="0.25">
      <c r="B1005" s="14"/>
      <c r="D1005" s="61"/>
      <c r="E1005" s="15"/>
      <c r="F1005" s="15"/>
      <c r="G1005" s="14"/>
      <c r="I1005" s="55"/>
      <c r="J1005" s="14"/>
      <c r="K1005" s="14"/>
      <c r="N1005" s="14"/>
      <c r="O1005" s="14"/>
    </row>
    <row r="1006" spans="2:15" ht="15" x14ac:dyDescent="0.25">
      <c r="B1006" s="14"/>
      <c r="D1006" s="61"/>
      <c r="E1006" s="15"/>
      <c r="F1006" s="15"/>
      <c r="G1006" s="14"/>
      <c r="I1006" s="55"/>
      <c r="J1006" s="14"/>
      <c r="K1006" s="14"/>
      <c r="N1006" s="14"/>
      <c r="O1006" s="14"/>
    </row>
    <row r="1007" spans="2:15" ht="15" x14ac:dyDescent="0.25">
      <c r="B1007" s="14"/>
      <c r="D1007" s="61"/>
      <c r="E1007" s="15"/>
      <c r="F1007" s="15"/>
      <c r="G1007" s="14"/>
      <c r="I1007" s="55"/>
      <c r="J1007" s="14"/>
      <c r="K1007" s="14"/>
      <c r="N1007" s="14"/>
      <c r="O1007" s="14"/>
    </row>
    <row r="1008" spans="2:15" ht="15" x14ac:dyDescent="0.25">
      <c r="B1008" s="14"/>
      <c r="D1008" s="61"/>
      <c r="E1008" s="15"/>
      <c r="F1008" s="15"/>
      <c r="G1008" s="14"/>
      <c r="I1008" s="55"/>
      <c r="J1008" s="14"/>
      <c r="K1008" s="14"/>
      <c r="N1008" s="14"/>
      <c r="O1008" s="14"/>
    </row>
    <row r="1009" spans="2:15" ht="15" x14ac:dyDescent="0.25">
      <c r="B1009" s="14"/>
      <c r="D1009" s="61"/>
      <c r="E1009" s="15"/>
      <c r="F1009" s="15"/>
      <c r="G1009" s="14"/>
      <c r="I1009" s="55"/>
      <c r="J1009" s="14"/>
      <c r="K1009" s="14"/>
      <c r="N1009" s="14"/>
      <c r="O1009" s="14"/>
    </row>
    <row r="1010" spans="2:15" ht="15" x14ac:dyDescent="0.25">
      <c r="B1010" s="14"/>
      <c r="D1010" s="61"/>
      <c r="E1010" s="15"/>
      <c r="F1010" s="15"/>
      <c r="G1010" s="14"/>
      <c r="I1010" s="55"/>
      <c r="J1010" s="14"/>
      <c r="K1010" s="14"/>
      <c r="N1010" s="14"/>
      <c r="O1010" s="14"/>
    </row>
    <row r="1011" spans="2:15" ht="15" x14ac:dyDescent="0.25">
      <c r="B1011" s="14"/>
      <c r="D1011" s="61"/>
      <c r="E1011" s="15"/>
      <c r="F1011" s="15"/>
      <c r="G1011" s="14"/>
      <c r="I1011" s="55"/>
      <c r="J1011" s="14"/>
      <c r="K1011" s="14"/>
      <c r="N1011" s="14"/>
      <c r="O1011" s="14"/>
    </row>
    <row r="1012" spans="2:15" ht="15" x14ac:dyDescent="0.25">
      <c r="B1012" s="14"/>
      <c r="D1012" s="61"/>
      <c r="E1012" s="15"/>
      <c r="F1012" s="15"/>
      <c r="G1012" s="14"/>
      <c r="I1012" s="55"/>
      <c r="J1012" s="14"/>
      <c r="K1012" s="14"/>
      <c r="N1012" s="14"/>
      <c r="O1012" s="14"/>
    </row>
    <row r="1013" spans="2:15" ht="15" x14ac:dyDescent="0.25">
      <c r="B1013" s="14"/>
      <c r="D1013" s="61"/>
      <c r="E1013" s="15"/>
      <c r="F1013" s="15"/>
      <c r="G1013" s="14"/>
      <c r="I1013" s="55"/>
      <c r="J1013" s="14"/>
      <c r="K1013" s="14"/>
      <c r="N1013" s="14"/>
      <c r="O1013" s="14"/>
    </row>
    <row r="1014" spans="2:15" ht="15" x14ac:dyDescent="0.25">
      <c r="B1014" s="14"/>
      <c r="D1014" s="61"/>
      <c r="E1014" s="15"/>
      <c r="F1014" s="15"/>
      <c r="G1014" s="14"/>
      <c r="I1014" s="55"/>
      <c r="J1014" s="14"/>
      <c r="K1014" s="14"/>
      <c r="N1014" s="14"/>
      <c r="O1014" s="14"/>
    </row>
    <row r="1015" spans="2:15" ht="15" x14ac:dyDescent="0.25">
      <c r="B1015" s="14"/>
      <c r="D1015" s="61"/>
      <c r="E1015" s="15"/>
      <c r="F1015" s="15"/>
      <c r="G1015" s="14"/>
      <c r="I1015" s="55"/>
      <c r="J1015" s="14"/>
      <c r="K1015" s="14"/>
      <c r="N1015" s="14"/>
      <c r="O1015" s="14"/>
    </row>
    <row r="1016" spans="2:15" ht="15" x14ac:dyDescent="0.25">
      <c r="B1016" s="14"/>
      <c r="D1016" s="61"/>
      <c r="E1016" s="15"/>
      <c r="F1016" s="15"/>
      <c r="G1016" s="14"/>
      <c r="I1016" s="55"/>
      <c r="J1016" s="14"/>
      <c r="K1016" s="14"/>
      <c r="N1016" s="14"/>
      <c r="O1016" s="14"/>
    </row>
    <row r="1017" spans="2:15" ht="15" x14ac:dyDescent="0.25">
      <c r="B1017" s="14"/>
      <c r="D1017" s="61"/>
      <c r="E1017" s="15"/>
      <c r="F1017" s="15"/>
      <c r="G1017" s="14"/>
      <c r="I1017" s="55"/>
      <c r="J1017" s="14"/>
      <c r="K1017" s="14"/>
      <c r="N1017" s="14"/>
      <c r="O1017" s="14"/>
    </row>
    <row r="1018" spans="2:15" ht="15" x14ac:dyDescent="0.25">
      <c r="B1018" s="14"/>
      <c r="D1018" s="61"/>
      <c r="E1018" s="15"/>
      <c r="F1018" s="15"/>
      <c r="G1018" s="14"/>
      <c r="I1018" s="55"/>
      <c r="J1018" s="14"/>
      <c r="K1018" s="14"/>
      <c r="N1018" s="14"/>
      <c r="O1018" s="14"/>
    </row>
    <row r="1019" spans="2:15" ht="15" x14ac:dyDescent="0.25">
      <c r="B1019" s="14"/>
      <c r="D1019" s="61"/>
      <c r="E1019" s="15"/>
      <c r="F1019" s="15"/>
      <c r="G1019" s="14"/>
      <c r="I1019" s="55"/>
      <c r="J1019" s="14"/>
      <c r="K1019" s="14"/>
      <c r="N1019" s="14"/>
      <c r="O1019" s="14"/>
    </row>
    <row r="1020" spans="2:15" ht="15" x14ac:dyDescent="0.25">
      <c r="B1020" s="14"/>
      <c r="D1020" s="61"/>
      <c r="E1020" s="15"/>
      <c r="F1020" s="15"/>
      <c r="G1020" s="14"/>
      <c r="I1020" s="55"/>
      <c r="J1020" s="14"/>
      <c r="K1020" s="14"/>
      <c r="N1020" s="14"/>
      <c r="O1020" s="14"/>
    </row>
    <row r="1021" spans="2:15" ht="15" x14ac:dyDescent="0.25">
      <c r="B1021" s="14"/>
      <c r="D1021" s="61"/>
      <c r="E1021" s="15"/>
      <c r="F1021" s="15"/>
      <c r="G1021" s="14"/>
      <c r="I1021" s="55"/>
      <c r="J1021" s="14"/>
      <c r="K1021" s="14"/>
      <c r="N1021" s="14"/>
      <c r="O1021" s="14"/>
    </row>
    <row r="1022" spans="2:15" ht="15" x14ac:dyDescent="0.25">
      <c r="B1022" s="14"/>
      <c r="D1022" s="61"/>
      <c r="E1022" s="15"/>
      <c r="F1022" s="15"/>
      <c r="G1022" s="14"/>
      <c r="I1022" s="55"/>
      <c r="J1022" s="14"/>
      <c r="K1022" s="14"/>
      <c r="N1022" s="14"/>
      <c r="O1022" s="14"/>
    </row>
    <row r="1023" spans="2:15" ht="15" x14ac:dyDescent="0.25">
      <c r="B1023" s="14"/>
      <c r="D1023" s="61"/>
      <c r="E1023" s="15"/>
      <c r="F1023" s="15"/>
      <c r="G1023" s="14"/>
      <c r="I1023" s="55"/>
      <c r="J1023" s="14"/>
      <c r="K1023" s="14"/>
      <c r="N1023" s="14"/>
      <c r="O1023" s="14"/>
    </row>
    <row r="1024" spans="2:15" ht="15" x14ac:dyDescent="0.25">
      <c r="B1024" s="14"/>
      <c r="D1024" s="61"/>
      <c r="E1024" s="15"/>
      <c r="F1024" s="15"/>
      <c r="G1024" s="14"/>
      <c r="I1024" s="55"/>
      <c r="J1024" s="14"/>
      <c r="K1024" s="14"/>
      <c r="N1024" s="14"/>
      <c r="O1024" s="14"/>
    </row>
    <row r="1025" spans="2:15" ht="15" x14ac:dyDescent="0.25">
      <c r="B1025" s="14"/>
      <c r="D1025" s="61"/>
      <c r="E1025" s="15"/>
      <c r="F1025" s="15"/>
      <c r="G1025" s="14"/>
      <c r="I1025" s="55"/>
      <c r="J1025" s="14"/>
      <c r="K1025" s="14"/>
      <c r="N1025" s="14"/>
      <c r="O1025" s="14"/>
    </row>
    <row r="1026" spans="2:15" ht="15" x14ac:dyDescent="0.25">
      <c r="B1026" s="14"/>
      <c r="D1026" s="61"/>
      <c r="E1026" s="15"/>
      <c r="F1026" s="15"/>
      <c r="G1026" s="14"/>
      <c r="I1026" s="55"/>
      <c r="J1026" s="14"/>
      <c r="K1026" s="14"/>
      <c r="N1026" s="14"/>
      <c r="O1026" s="14"/>
    </row>
    <row r="1027" spans="2:15" ht="15" x14ac:dyDescent="0.25">
      <c r="B1027" s="14"/>
      <c r="D1027" s="61"/>
      <c r="E1027" s="15"/>
      <c r="F1027" s="15"/>
      <c r="G1027" s="14"/>
      <c r="I1027" s="55"/>
      <c r="J1027" s="14"/>
      <c r="K1027" s="14"/>
      <c r="N1027" s="14"/>
      <c r="O1027" s="14"/>
    </row>
    <row r="1028" spans="2:15" ht="15" x14ac:dyDescent="0.25">
      <c r="B1028" s="14"/>
      <c r="D1028" s="61"/>
      <c r="E1028" s="15"/>
      <c r="F1028" s="15"/>
      <c r="G1028" s="14"/>
      <c r="I1028" s="55"/>
      <c r="J1028" s="14"/>
      <c r="K1028" s="14"/>
      <c r="N1028" s="14"/>
      <c r="O1028" s="14"/>
    </row>
    <row r="1029" spans="2:15" ht="15" x14ac:dyDescent="0.25">
      <c r="B1029" s="14"/>
      <c r="D1029" s="61"/>
      <c r="E1029" s="15"/>
      <c r="F1029" s="15"/>
      <c r="G1029" s="14"/>
      <c r="I1029" s="55"/>
      <c r="J1029" s="14"/>
      <c r="K1029" s="14"/>
      <c r="N1029" s="14"/>
      <c r="O1029" s="14"/>
    </row>
    <row r="1030" spans="2:15" ht="15" x14ac:dyDescent="0.25">
      <c r="B1030" s="14"/>
      <c r="D1030" s="61"/>
      <c r="E1030" s="15"/>
      <c r="F1030" s="15"/>
      <c r="G1030" s="14"/>
      <c r="I1030" s="55"/>
      <c r="J1030" s="14"/>
      <c r="K1030" s="14"/>
      <c r="N1030" s="14"/>
      <c r="O1030" s="14"/>
    </row>
    <row r="1031" spans="2:15" ht="15" x14ac:dyDescent="0.25">
      <c r="B1031" s="14"/>
      <c r="D1031" s="61"/>
      <c r="E1031" s="15"/>
      <c r="F1031" s="15"/>
      <c r="G1031" s="14"/>
      <c r="I1031" s="55"/>
      <c r="J1031" s="14"/>
      <c r="K1031" s="14"/>
      <c r="N1031" s="14"/>
      <c r="O1031" s="14"/>
    </row>
    <row r="1032" spans="2:15" ht="15" x14ac:dyDescent="0.25">
      <c r="B1032" s="14"/>
      <c r="D1032" s="61"/>
      <c r="E1032" s="15"/>
      <c r="F1032" s="15"/>
      <c r="G1032" s="14"/>
      <c r="I1032" s="55"/>
      <c r="J1032" s="14"/>
      <c r="K1032" s="14"/>
      <c r="N1032" s="14"/>
      <c r="O1032" s="14"/>
    </row>
    <row r="1033" spans="2:15" ht="15" x14ac:dyDescent="0.25">
      <c r="B1033" s="14"/>
      <c r="D1033" s="61"/>
      <c r="E1033" s="15"/>
      <c r="F1033" s="15"/>
      <c r="G1033" s="14"/>
      <c r="I1033" s="55"/>
      <c r="J1033" s="14"/>
      <c r="K1033" s="14"/>
      <c r="N1033" s="14"/>
      <c r="O1033" s="14"/>
    </row>
    <row r="1034" spans="2:15" ht="15" x14ac:dyDescent="0.25">
      <c r="B1034" s="14"/>
      <c r="D1034" s="61"/>
      <c r="E1034" s="15"/>
      <c r="F1034" s="15"/>
      <c r="G1034" s="14"/>
      <c r="I1034" s="55"/>
      <c r="J1034" s="14"/>
      <c r="K1034" s="14"/>
      <c r="N1034" s="14"/>
      <c r="O1034" s="14"/>
    </row>
    <row r="1035" spans="2:15" ht="15" x14ac:dyDescent="0.25">
      <c r="B1035" s="14"/>
      <c r="D1035" s="61"/>
      <c r="E1035" s="15"/>
      <c r="F1035" s="15"/>
      <c r="G1035" s="14"/>
      <c r="I1035" s="55"/>
      <c r="J1035" s="14"/>
      <c r="K1035" s="14"/>
      <c r="N1035" s="14"/>
      <c r="O1035" s="14"/>
    </row>
    <row r="1036" spans="2:15" ht="15" x14ac:dyDescent="0.25">
      <c r="B1036" s="14"/>
      <c r="D1036" s="61"/>
      <c r="E1036" s="15"/>
      <c r="F1036" s="15"/>
      <c r="G1036" s="14"/>
      <c r="I1036" s="55"/>
      <c r="J1036" s="14"/>
      <c r="K1036" s="14"/>
      <c r="N1036" s="14"/>
      <c r="O1036" s="14"/>
    </row>
    <row r="1037" spans="2:15" ht="15" x14ac:dyDescent="0.25">
      <c r="B1037" s="14"/>
      <c r="D1037" s="61"/>
      <c r="E1037" s="15"/>
      <c r="F1037" s="15"/>
      <c r="G1037" s="14"/>
      <c r="I1037" s="55"/>
      <c r="J1037" s="14"/>
      <c r="K1037" s="14"/>
      <c r="N1037" s="14"/>
      <c r="O1037" s="14"/>
    </row>
    <row r="1038" spans="2:15" ht="15" x14ac:dyDescent="0.25">
      <c r="B1038" s="14"/>
      <c r="D1038" s="61"/>
      <c r="E1038" s="15"/>
      <c r="F1038" s="15"/>
      <c r="G1038" s="14"/>
      <c r="I1038" s="55"/>
      <c r="J1038" s="14"/>
      <c r="K1038" s="14"/>
      <c r="N1038" s="14"/>
      <c r="O1038" s="14"/>
    </row>
    <row r="1039" spans="2:15" ht="15" x14ac:dyDescent="0.25">
      <c r="B1039" s="14"/>
      <c r="D1039" s="61"/>
      <c r="E1039" s="15"/>
      <c r="F1039" s="15"/>
      <c r="G1039" s="14"/>
      <c r="I1039" s="55"/>
      <c r="J1039" s="14"/>
      <c r="K1039" s="14"/>
      <c r="N1039" s="14"/>
      <c r="O1039" s="14"/>
    </row>
    <row r="1040" spans="2:15" ht="15" x14ac:dyDescent="0.25">
      <c r="B1040" s="14"/>
      <c r="D1040" s="61"/>
      <c r="E1040" s="15"/>
      <c r="F1040" s="15"/>
      <c r="G1040" s="14"/>
      <c r="I1040" s="55"/>
      <c r="J1040" s="14"/>
      <c r="K1040" s="14"/>
      <c r="N1040" s="14"/>
      <c r="O1040" s="14"/>
    </row>
    <row r="1041" spans="2:15" ht="15" x14ac:dyDescent="0.25">
      <c r="B1041" s="14"/>
      <c r="D1041" s="61"/>
      <c r="E1041" s="15"/>
      <c r="F1041" s="15"/>
      <c r="G1041" s="14"/>
      <c r="I1041" s="55"/>
      <c r="J1041" s="14"/>
      <c r="K1041" s="14"/>
      <c r="N1041" s="14"/>
      <c r="O1041" s="14"/>
    </row>
    <row r="1042" spans="2:15" ht="15" x14ac:dyDescent="0.25">
      <c r="B1042" s="14"/>
      <c r="D1042" s="61"/>
      <c r="E1042" s="15"/>
      <c r="F1042" s="15"/>
      <c r="G1042" s="14"/>
      <c r="I1042" s="55"/>
      <c r="J1042" s="14"/>
      <c r="K1042" s="14"/>
      <c r="N1042" s="14"/>
      <c r="O1042" s="14"/>
    </row>
    <row r="1043" spans="2:15" ht="15" x14ac:dyDescent="0.25">
      <c r="B1043" s="14"/>
      <c r="D1043" s="61"/>
      <c r="E1043" s="15"/>
      <c r="F1043" s="15"/>
      <c r="G1043" s="14"/>
      <c r="I1043" s="55"/>
      <c r="J1043" s="14"/>
      <c r="K1043" s="14"/>
      <c r="N1043" s="14"/>
      <c r="O1043" s="14"/>
    </row>
    <row r="1044" spans="2:15" ht="15" x14ac:dyDescent="0.25">
      <c r="B1044" s="14"/>
      <c r="D1044" s="61"/>
      <c r="E1044" s="15"/>
      <c r="F1044" s="15"/>
      <c r="G1044" s="14"/>
      <c r="I1044" s="55"/>
      <c r="J1044" s="14"/>
      <c r="K1044" s="14"/>
      <c r="N1044" s="14"/>
      <c r="O1044" s="14"/>
    </row>
    <row r="1045" spans="2:15" ht="15" x14ac:dyDescent="0.25">
      <c r="B1045" s="14"/>
      <c r="D1045" s="61"/>
      <c r="E1045" s="15"/>
      <c r="F1045" s="15"/>
      <c r="G1045" s="14"/>
      <c r="I1045" s="55"/>
      <c r="J1045" s="14"/>
      <c r="K1045" s="14"/>
      <c r="N1045" s="14"/>
      <c r="O1045" s="14"/>
    </row>
    <row r="1046" spans="2:15" ht="15" x14ac:dyDescent="0.25">
      <c r="B1046" s="14"/>
      <c r="D1046" s="61"/>
      <c r="E1046" s="15"/>
      <c r="F1046" s="15"/>
      <c r="G1046" s="14"/>
      <c r="I1046" s="55"/>
      <c r="J1046" s="14"/>
      <c r="K1046" s="14"/>
      <c r="N1046" s="14"/>
      <c r="O1046" s="14"/>
    </row>
    <row r="1047" spans="2:15" ht="15" x14ac:dyDescent="0.25">
      <c r="B1047" s="14"/>
      <c r="D1047" s="61"/>
      <c r="E1047" s="15"/>
      <c r="F1047" s="15"/>
      <c r="G1047" s="14"/>
      <c r="I1047" s="55"/>
      <c r="J1047" s="14"/>
      <c r="K1047" s="14"/>
      <c r="N1047" s="14"/>
      <c r="O1047" s="14"/>
    </row>
    <row r="1048" spans="2:15" ht="15" x14ac:dyDescent="0.25">
      <c r="B1048" s="14"/>
      <c r="D1048" s="61"/>
      <c r="E1048" s="15"/>
      <c r="F1048" s="15"/>
      <c r="G1048" s="14"/>
      <c r="I1048" s="55"/>
      <c r="J1048" s="14"/>
      <c r="K1048" s="14"/>
      <c r="N1048" s="14"/>
      <c r="O1048" s="14"/>
    </row>
    <row r="1049" spans="2:15" ht="15" x14ac:dyDescent="0.25">
      <c r="B1049" s="14"/>
      <c r="D1049" s="61"/>
      <c r="E1049" s="15"/>
      <c r="F1049" s="15"/>
      <c r="G1049" s="14"/>
      <c r="I1049" s="55"/>
      <c r="J1049" s="14"/>
      <c r="K1049" s="14"/>
      <c r="N1049" s="14"/>
      <c r="O1049" s="14"/>
    </row>
    <row r="1050" spans="2:15" ht="15" x14ac:dyDescent="0.25">
      <c r="B1050" s="14"/>
      <c r="D1050" s="61"/>
      <c r="E1050" s="15"/>
      <c r="F1050" s="15"/>
      <c r="G1050" s="14"/>
      <c r="I1050" s="55"/>
      <c r="J1050" s="14"/>
      <c r="K1050" s="14"/>
      <c r="N1050" s="14"/>
      <c r="O1050" s="14"/>
    </row>
    <row r="1051" spans="2:15" ht="15" x14ac:dyDescent="0.25">
      <c r="B1051" s="14"/>
      <c r="D1051" s="61"/>
      <c r="E1051" s="15"/>
      <c r="F1051" s="15"/>
      <c r="G1051" s="14"/>
      <c r="I1051" s="55"/>
      <c r="J1051" s="14"/>
      <c r="K1051" s="14"/>
      <c r="N1051" s="14"/>
      <c r="O1051" s="14"/>
    </row>
    <row r="1052" spans="2:15" ht="15" x14ac:dyDescent="0.25">
      <c r="B1052" s="14"/>
      <c r="D1052" s="61"/>
      <c r="E1052" s="15"/>
      <c r="F1052" s="15"/>
      <c r="G1052" s="14"/>
      <c r="I1052" s="55"/>
      <c r="J1052" s="14"/>
      <c r="K1052" s="14"/>
      <c r="N1052" s="14"/>
      <c r="O1052" s="14"/>
    </row>
    <row r="1053" spans="2:15" ht="15" x14ac:dyDescent="0.25">
      <c r="B1053" s="14"/>
      <c r="D1053" s="61"/>
      <c r="E1053" s="15"/>
      <c r="F1053" s="15"/>
      <c r="G1053" s="14"/>
      <c r="I1053" s="55"/>
      <c r="J1053" s="14"/>
      <c r="K1053" s="14"/>
      <c r="N1053" s="14"/>
      <c r="O1053" s="14"/>
    </row>
    <row r="1054" spans="2:15" ht="15" x14ac:dyDescent="0.25">
      <c r="B1054" s="14"/>
      <c r="D1054" s="61"/>
      <c r="E1054" s="15"/>
      <c r="F1054" s="15"/>
      <c r="G1054" s="14"/>
      <c r="I1054" s="55"/>
      <c r="J1054" s="14"/>
      <c r="K1054" s="14"/>
      <c r="N1054" s="14"/>
      <c r="O1054" s="14"/>
    </row>
    <row r="1055" spans="2:15" ht="15" x14ac:dyDescent="0.25">
      <c r="B1055" s="14"/>
      <c r="D1055" s="61"/>
      <c r="E1055" s="15"/>
      <c r="F1055" s="15"/>
      <c r="G1055" s="14"/>
      <c r="I1055" s="55"/>
      <c r="J1055" s="14"/>
      <c r="K1055" s="14"/>
      <c r="N1055" s="14"/>
      <c r="O1055" s="14"/>
    </row>
    <row r="1056" spans="2:15" ht="15" x14ac:dyDescent="0.25">
      <c r="B1056" s="14"/>
      <c r="D1056" s="61"/>
      <c r="E1056" s="15"/>
      <c r="F1056" s="15"/>
      <c r="G1056" s="14"/>
      <c r="I1056" s="55"/>
      <c r="J1056" s="14"/>
      <c r="K1056" s="14"/>
      <c r="N1056" s="14"/>
      <c r="O1056" s="14"/>
    </row>
    <row r="1057" spans="2:15" ht="15" x14ac:dyDescent="0.25">
      <c r="B1057" s="14"/>
      <c r="D1057" s="61"/>
      <c r="E1057" s="15"/>
      <c r="F1057" s="15"/>
      <c r="G1057" s="14"/>
      <c r="I1057" s="55"/>
      <c r="J1057" s="14"/>
      <c r="K1057" s="14"/>
      <c r="N1057" s="14"/>
      <c r="O1057" s="14"/>
    </row>
    <row r="1058" spans="2:15" ht="15" x14ac:dyDescent="0.25">
      <c r="B1058" s="14"/>
      <c r="D1058" s="61"/>
      <c r="E1058" s="15"/>
      <c r="F1058" s="15"/>
      <c r="G1058" s="14"/>
      <c r="I1058" s="55"/>
      <c r="J1058" s="14"/>
      <c r="K1058" s="14"/>
      <c r="N1058" s="14"/>
      <c r="O1058" s="14"/>
    </row>
    <row r="1059" spans="2:15" ht="15" x14ac:dyDescent="0.25">
      <c r="B1059" s="14"/>
      <c r="D1059" s="61"/>
      <c r="E1059" s="15"/>
      <c r="F1059" s="15"/>
      <c r="G1059" s="14"/>
      <c r="I1059" s="55"/>
      <c r="J1059" s="14"/>
      <c r="K1059" s="14"/>
      <c r="N1059" s="14"/>
      <c r="O1059" s="14"/>
    </row>
    <row r="1060" spans="2:15" ht="15" x14ac:dyDescent="0.25">
      <c r="B1060" s="14"/>
      <c r="D1060" s="61"/>
      <c r="E1060" s="15"/>
      <c r="F1060" s="15"/>
      <c r="G1060" s="14"/>
      <c r="I1060" s="55"/>
      <c r="J1060" s="14"/>
      <c r="K1060" s="14"/>
      <c r="N1060" s="14"/>
      <c r="O1060" s="14"/>
    </row>
    <row r="1061" spans="2:15" ht="15" x14ac:dyDescent="0.25">
      <c r="B1061" s="14"/>
      <c r="D1061" s="61"/>
      <c r="E1061" s="15"/>
      <c r="F1061" s="15"/>
      <c r="G1061" s="14"/>
      <c r="I1061" s="55"/>
      <c r="J1061" s="14"/>
      <c r="K1061" s="14"/>
      <c r="N1061" s="14"/>
      <c r="O1061" s="14"/>
    </row>
    <row r="1062" spans="2:15" ht="15" x14ac:dyDescent="0.25">
      <c r="B1062" s="14"/>
      <c r="D1062" s="61"/>
      <c r="E1062" s="15"/>
      <c r="F1062" s="15"/>
      <c r="G1062" s="14"/>
      <c r="I1062" s="55"/>
      <c r="J1062" s="14"/>
      <c r="K1062" s="14"/>
      <c r="N1062" s="14"/>
      <c r="O1062" s="14"/>
    </row>
    <row r="1063" spans="2:15" ht="15" x14ac:dyDescent="0.25">
      <c r="B1063" s="14"/>
      <c r="D1063" s="61"/>
      <c r="E1063" s="15"/>
      <c r="F1063" s="15"/>
      <c r="G1063" s="14"/>
      <c r="I1063" s="55"/>
      <c r="J1063" s="14"/>
      <c r="K1063" s="14"/>
      <c r="N1063" s="14"/>
      <c r="O1063" s="14"/>
    </row>
    <row r="1064" spans="2:15" ht="15" x14ac:dyDescent="0.25">
      <c r="B1064" s="14"/>
      <c r="D1064" s="61"/>
      <c r="E1064" s="15"/>
      <c r="F1064" s="15"/>
      <c r="G1064" s="14"/>
      <c r="I1064" s="55"/>
      <c r="J1064" s="14"/>
      <c r="K1064" s="14"/>
      <c r="N1064" s="14"/>
      <c r="O1064" s="14"/>
    </row>
    <row r="1065" spans="2:15" ht="15" x14ac:dyDescent="0.25">
      <c r="B1065" s="14"/>
      <c r="D1065" s="61"/>
      <c r="E1065" s="15"/>
      <c r="F1065" s="15"/>
      <c r="G1065" s="14"/>
      <c r="I1065" s="55"/>
      <c r="J1065" s="14"/>
      <c r="K1065" s="14"/>
      <c r="N1065" s="14"/>
      <c r="O1065" s="14"/>
    </row>
    <row r="1066" spans="2:15" ht="15" x14ac:dyDescent="0.25">
      <c r="B1066" s="14"/>
      <c r="D1066" s="61"/>
      <c r="E1066" s="15"/>
      <c r="F1066" s="15"/>
      <c r="G1066" s="14"/>
      <c r="I1066" s="55"/>
      <c r="J1066" s="14"/>
      <c r="K1066" s="14"/>
      <c r="N1066" s="14"/>
      <c r="O1066" s="14"/>
    </row>
    <row r="1067" spans="2:15" ht="15" x14ac:dyDescent="0.25">
      <c r="B1067" s="14"/>
      <c r="D1067" s="61"/>
      <c r="E1067" s="15"/>
      <c r="F1067" s="15"/>
      <c r="G1067" s="14"/>
      <c r="I1067" s="55"/>
      <c r="J1067" s="14"/>
      <c r="K1067" s="14"/>
      <c r="N1067" s="14"/>
      <c r="O1067" s="14"/>
    </row>
    <row r="1068" spans="2:15" ht="15" x14ac:dyDescent="0.25">
      <c r="B1068" s="14"/>
      <c r="D1068" s="61"/>
      <c r="E1068" s="15"/>
      <c r="F1068" s="15"/>
      <c r="G1068" s="14"/>
      <c r="I1068" s="55"/>
      <c r="J1068" s="14"/>
      <c r="K1068" s="14"/>
      <c r="N1068" s="14"/>
      <c r="O1068" s="14"/>
    </row>
    <row r="1069" spans="2:15" ht="15" x14ac:dyDescent="0.25">
      <c r="B1069" s="14"/>
      <c r="D1069" s="61"/>
      <c r="E1069" s="15"/>
      <c r="F1069" s="15"/>
      <c r="G1069" s="14"/>
      <c r="I1069" s="55"/>
      <c r="J1069" s="14"/>
      <c r="K1069" s="14"/>
      <c r="N1069" s="14"/>
      <c r="O1069" s="14"/>
    </row>
    <row r="1070" spans="2:15" ht="15" x14ac:dyDescent="0.25">
      <c r="B1070" s="14"/>
      <c r="D1070" s="61"/>
      <c r="E1070" s="15"/>
      <c r="F1070" s="15"/>
      <c r="G1070" s="14"/>
      <c r="I1070" s="55"/>
      <c r="J1070" s="14"/>
      <c r="K1070" s="14"/>
      <c r="N1070" s="14"/>
      <c r="O1070" s="14"/>
    </row>
    <row r="1071" spans="2:15" ht="15" x14ac:dyDescent="0.25">
      <c r="B1071" s="14"/>
      <c r="D1071" s="61"/>
      <c r="E1071" s="15"/>
      <c r="F1071" s="15"/>
      <c r="G1071" s="14"/>
      <c r="I1071" s="55"/>
      <c r="J1071" s="14"/>
      <c r="K1071" s="14"/>
      <c r="N1071" s="14"/>
      <c r="O1071" s="14"/>
    </row>
    <row r="1072" spans="2:15" ht="15" x14ac:dyDescent="0.25">
      <c r="B1072" s="14"/>
      <c r="D1072" s="61"/>
      <c r="E1072" s="15"/>
      <c r="F1072" s="15"/>
      <c r="G1072" s="14"/>
      <c r="I1072" s="55"/>
      <c r="J1072" s="14"/>
      <c r="K1072" s="14"/>
      <c r="N1072" s="14"/>
      <c r="O1072" s="14"/>
    </row>
    <row r="1073" spans="2:15" ht="15" x14ac:dyDescent="0.25">
      <c r="B1073" s="14"/>
      <c r="D1073" s="61"/>
      <c r="E1073" s="15"/>
      <c r="F1073" s="15"/>
      <c r="G1073" s="14"/>
      <c r="I1073" s="55"/>
      <c r="J1073" s="14"/>
      <c r="K1073" s="14"/>
      <c r="N1073" s="14"/>
      <c r="O1073" s="14"/>
    </row>
    <row r="1074" spans="2:15" ht="15" x14ac:dyDescent="0.25">
      <c r="B1074" s="14"/>
      <c r="D1074" s="61"/>
      <c r="E1074" s="15"/>
      <c r="F1074" s="15"/>
      <c r="G1074" s="14"/>
      <c r="I1074" s="55"/>
      <c r="J1074" s="14"/>
      <c r="K1074" s="14"/>
      <c r="N1074" s="14"/>
      <c r="O1074" s="14"/>
    </row>
    <row r="1075" spans="2:15" ht="15" x14ac:dyDescent="0.25">
      <c r="B1075" s="14"/>
      <c r="D1075" s="61"/>
      <c r="E1075" s="15"/>
      <c r="F1075" s="15"/>
      <c r="G1075" s="14"/>
      <c r="I1075" s="55"/>
      <c r="J1075" s="14"/>
      <c r="K1075" s="14"/>
      <c r="N1075" s="14"/>
      <c r="O1075" s="14"/>
    </row>
    <row r="1076" spans="2:15" ht="15" x14ac:dyDescent="0.25">
      <c r="B1076" s="14"/>
      <c r="D1076" s="61"/>
      <c r="E1076" s="15"/>
      <c r="F1076" s="15"/>
      <c r="G1076" s="14"/>
      <c r="I1076" s="55"/>
      <c r="J1076" s="14"/>
      <c r="K1076" s="14"/>
      <c r="N1076" s="14"/>
      <c r="O1076" s="14"/>
    </row>
    <row r="1077" spans="2:15" ht="15" x14ac:dyDescent="0.25">
      <c r="B1077" s="14"/>
      <c r="D1077" s="61"/>
      <c r="E1077" s="15"/>
      <c r="F1077" s="15"/>
      <c r="G1077" s="14"/>
      <c r="I1077" s="55"/>
      <c r="J1077" s="14"/>
      <c r="K1077" s="14"/>
      <c r="N1077" s="14"/>
      <c r="O1077" s="14"/>
    </row>
    <row r="1078" spans="2:15" ht="15" x14ac:dyDescent="0.25">
      <c r="B1078" s="14"/>
      <c r="D1078" s="61"/>
      <c r="E1078" s="15"/>
      <c r="F1078" s="15"/>
      <c r="G1078" s="14"/>
      <c r="I1078" s="55"/>
      <c r="J1078" s="14"/>
      <c r="K1078" s="14"/>
      <c r="N1078" s="14"/>
      <c r="O1078" s="14"/>
    </row>
    <row r="1079" spans="2:15" ht="15" x14ac:dyDescent="0.25">
      <c r="B1079" s="14"/>
      <c r="D1079" s="61"/>
      <c r="E1079" s="15"/>
      <c r="F1079" s="15"/>
      <c r="G1079" s="14"/>
      <c r="I1079" s="55"/>
      <c r="J1079" s="14"/>
      <c r="K1079" s="14"/>
      <c r="N1079" s="14"/>
      <c r="O1079" s="14"/>
    </row>
    <row r="1080" spans="2:15" ht="15" x14ac:dyDescent="0.25">
      <c r="B1080" s="14"/>
      <c r="D1080" s="61"/>
      <c r="E1080" s="15"/>
      <c r="F1080" s="15"/>
      <c r="G1080" s="14"/>
      <c r="I1080" s="55"/>
      <c r="J1080" s="14"/>
      <c r="K1080" s="14"/>
      <c r="N1080" s="14"/>
      <c r="O1080" s="14"/>
    </row>
    <row r="1081" spans="2:15" ht="15" x14ac:dyDescent="0.25">
      <c r="B1081" s="14"/>
      <c r="D1081" s="61"/>
      <c r="E1081" s="15"/>
      <c r="F1081" s="15"/>
      <c r="G1081" s="14"/>
      <c r="I1081" s="55"/>
      <c r="J1081" s="14"/>
      <c r="K1081" s="14"/>
      <c r="N1081" s="14"/>
      <c r="O1081" s="14"/>
    </row>
    <row r="1082" spans="2:15" ht="15" x14ac:dyDescent="0.25">
      <c r="B1082" s="14"/>
      <c r="D1082" s="61"/>
      <c r="E1082" s="15"/>
      <c r="F1082" s="15"/>
      <c r="G1082" s="14"/>
      <c r="I1082" s="55"/>
      <c r="J1082" s="14"/>
      <c r="K1082" s="14"/>
      <c r="N1082" s="14"/>
      <c r="O1082" s="14"/>
    </row>
    <row r="1083" spans="2:15" ht="15" x14ac:dyDescent="0.25">
      <c r="B1083" s="14"/>
      <c r="D1083" s="61"/>
      <c r="E1083" s="15"/>
      <c r="F1083" s="15"/>
      <c r="G1083" s="14"/>
      <c r="I1083" s="55"/>
      <c r="J1083" s="14"/>
      <c r="K1083" s="14"/>
      <c r="N1083" s="14"/>
      <c r="O1083" s="14"/>
    </row>
    <row r="1084" spans="2:15" ht="15" x14ac:dyDescent="0.25">
      <c r="B1084" s="14"/>
      <c r="D1084" s="61"/>
      <c r="E1084" s="15"/>
      <c r="F1084" s="15"/>
      <c r="G1084" s="14"/>
      <c r="I1084" s="55"/>
      <c r="J1084" s="14"/>
      <c r="K1084" s="14"/>
      <c r="N1084" s="14"/>
      <c r="O1084" s="14"/>
    </row>
    <row r="1085" spans="2:15" ht="15" x14ac:dyDescent="0.25">
      <c r="B1085" s="14"/>
      <c r="D1085" s="61"/>
      <c r="E1085" s="15"/>
      <c r="F1085" s="15"/>
      <c r="G1085" s="14"/>
      <c r="I1085" s="55"/>
      <c r="J1085" s="14"/>
      <c r="K1085" s="14"/>
      <c r="N1085" s="14"/>
      <c r="O1085" s="14"/>
    </row>
    <row r="1086" spans="2:15" ht="15" x14ac:dyDescent="0.25">
      <c r="B1086" s="14"/>
      <c r="D1086" s="61"/>
      <c r="E1086" s="15"/>
      <c r="F1086" s="15"/>
      <c r="G1086" s="14"/>
      <c r="I1086" s="55"/>
      <c r="J1086" s="14"/>
      <c r="K1086" s="14"/>
      <c r="N1086" s="14"/>
      <c r="O1086" s="14"/>
    </row>
    <row r="1087" spans="2:15" ht="15" x14ac:dyDescent="0.25">
      <c r="B1087" s="14"/>
      <c r="D1087" s="61"/>
      <c r="E1087" s="15"/>
      <c r="F1087" s="15"/>
      <c r="G1087" s="14"/>
      <c r="I1087" s="55"/>
      <c r="J1087" s="14"/>
      <c r="K1087" s="14"/>
      <c r="N1087" s="14"/>
      <c r="O1087" s="14"/>
    </row>
    <row r="1088" spans="2:15" ht="15" x14ac:dyDescent="0.25">
      <c r="B1088" s="14"/>
      <c r="D1088" s="61"/>
      <c r="E1088" s="15"/>
      <c r="F1088" s="15"/>
      <c r="G1088" s="14"/>
      <c r="I1088" s="55"/>
      <c r="J1088" s="14"/>
      <c r="K1088" s="14"/>
      <c r="N1088" s="14"/>
      <c r="O1088" s="14"/>
    </row>
    <row r="1089" spans="2:15" ht="15" x14ac:dyDescent="0.25">
      <c r="B1089" s="14"/>
      <c r="D1089" s="61"/>
      <c r="E1089" s="15"/>
      <c r="F1089" s="15"/>
      <c r="G1089" s="14"/>
      <c r="I1089" s="55"/>
      <c r="J1089" s="14"/>
      <c r="K1089" s="14"/>
      <c r="N1089" s="14"/>
      <c r="O1089" s="14"/>
    </row>
    <row r="1090" spans="2:15" ht="15" x14ac:dyDescent="0.25">
      <c r="B1090" s="14"/>
      <c r="D1090" s="61"/>
      <c r="E1090" s="15"/>
      <c r="F1090" s="15"/>
      <c r="G1090" s="14"/>
      <c r="I1090" s="55"/>
      <c r="J1090" s="14"/>
      <c r="K1090" s="14"/>
      <c r="N1090" s="14"/>
      <c r="O1090" s="14"/>
    </row>
    <row r="1091" spans="2:15" ht="15" x14ac:dyDescent="0.25">
      <c r="B1091" s="14"/>
      <c r="D1091" s="61"/>
      <c r="E1091" s="15"/>
      <c r="F1091" s="15"/>
      <c r="G1091" s="14"/>
      <c r="I1091" s="55"/>
      <c r="J1091" s="14"/>
      <c r="K1091" s="14"/>
      <c r="N1091" s="14"/>
      <c r="O1091" s="14"/>
    </row>
    <row r="1092" spans="2:15" ht="15" x14ac:dyDescent="0.25">
      <c r="B1092" s="14"/>
      <c r="D1092" s="61"/>
      <c r="E1092" s="15"/>
      <c r="F1092" s="15"/>
      <c r="G1092" s="14"/>
      <c r="I1092" s="55"/>
      <c r="J1092" s="14"/>
      <c r="K1092" s="14"/>
      <c r="N1092" s="14"/>
      <c r="O1092" s="14"/>
    </row>
    <row r="1093" spans="2:15" ht="15" x14ac:dyDescent="0.25">
      <c r="B1093" s="14"/>
      <c r="D1093" s="61"/>
      <c r="E1093" s="15"/>
      <c r="F1093" s="15"/>
      <c r="G1093" s="14"/>
      <c r="I1093" s="55"/>
      <c r="J1093" s="14"/>
      <c r="K1093" s="14"/>
      <c r="N1093" s="14"/>
      <c r="O1093" s="14"/>
    </row>
    <row r="1094" spans="2:15" ht="15" x14ac:dyDescent="0.25">
      <c r="B1094" s="14"/>
      <c r="D1094" s="61"/>
      <c r="E1094" s="15"/>
      <c r="F1094" s="15"/>
      <c r="G1094" s="14"/>
      <c r="I1094" s="55"/>
      <c r="J1094" s="14"/>
      <c r="K1094" s="14"/>
      <c r="N1094" s="14"/>
      <c r="O1094" s="14"/>
    </row>
    <row r="1095" spans="2:15" ht="15" x14ac:dyDescent="0.25">
      <c r="B1095" s="14"/>
      <c r="D1095" s="61"/>
      <c r="E1095" s="15"/>
      <c r="F1095" s="15"/>
      <c r="G1095" s="14"/>
      <c r="I1095" s="55"/>
      <c r="J1095" s="14"/>
      <c r="K1095" s="14"/>
      <c r="N1095" s="14"/>
      <c r="O1095" s="14"/>
    </row>
    <row r="1096" spans="2:15" ht="15" x14ac:dyDescent="0.25">
      <c r="B1096" s="14"/>
      <c r="D1096" s="61"/>
      <c r="E1096" s="15"/>
      <c r="F1096" s="15"/>
      <c r="G1096" s="14"/>
      <c r="I1096" s="55"/>
      <c r="J1096" s="14"/>
      <c r="K1096" s="14"/>
      <c r="N1096" s="14"/>
      <c r="O1096" s="14"/>
    </row>
    <row r="1097" spans="2:15" ht="15" x14ac:dyDescent="0.25">
      <c r="B1097" s="14"/>
      <c r="D1097" s="61"/>
      <c r="E1097" s="15"/>
      <c r="F1097" s="15"/>
      <c r="G1097" s="14"/>
      <c r="I1097" s="55"/>
      <c r="J1097" s="14"/>
      <c r="K1097" s="14"/>
      <c r="N1097" s="14"/>
      <c r="O1097" s="14"/>
    </row>
    <row r="1098" spans="2:15" ht="15" x14ac:dyDescent="0.25">
      <c r="B1098" s="14"/>
      <c r="D1098" s="61"/>
      <c r="E1098" s="15"/>
      <c r="F1098" s="15"/>
      <c r="G1098" s="14"/>
      <c r="I1098" s="55"/>
      <c r="J1098" s="14"/>
      <c r="K1098" s="14"/>
      <c r="N1098" s="14"/>
      <c r="O1098" s="14"/>
    </row>
    <row r="1099" spans="2:15" ht="15" x14ac:dyDescent="0.25">
      <c r="B1099" s="14"/>
      <c r="D1099" s="61"/>
      <c r="E1099" s="15"/>
      <c r="F1099" s="15"/>
      <c r="G1099" s="14"/>
      <c r="I1099" s="55"/>
      <c r="J1099" s="14"/>
      <c r="K1099" s="14"/>
      <c r="N1099" s="14"/>
      <c r="O1099" s="14"/>
    </row>
    <row r="1100" spans="2:15" ht="15" x14ac:dyDescent="0.25">
      <c r="B1100" s="14"/>
      <c r="D1100" s="61"/>
      <c r="E1100" s="15"/>
      <c r="F1100" s="15"/>
      <c r="G1100" s="14"/>
      <c r="I1100" s="55"/>
      <c r="J1100" s="14"/>
      <c r="K1100" s="14"/>
      <c r="N1100" s="14"/>
      <c r="O1100" s="14"/>
    </row>
    <row r="1101" spans="2:15" ht="15" x14ac:dyDescent="0.25">
      <c r="B1101" s="14"/>
      <c r="D1101" s="61"/>
      <c r="E1101" s="15"/>
      <c r="F1101" s="15"/>
      <c r="G1101" s="14"/>
      <c r="I1101" s="55"/>
      <c r="J1101" s="14"/>
      <c r="K1101" s="14"/>
      <c r="N1101" s="14"/>
      <c r="O1101" s="14"/>
    </row>
    <row r="1102" spans="2:15" ht="15" x14ac:dyDescent="0.25">
      <c r="B1102" s="14"/>
      <c r="D1102" s="61"/>
      <c r="E1102" s="15"/>
      <c r="F1102" s="15"/>
      <c r="G1102" s="14"/>
      <c r="I1102" s="55"/>
      <c r="J1102" s="14"/>
      <c r="K1102" s="14"/>
      <c r="N1102" s="14"/>
      <c r="O1102" s="14"/>
    </row>
    <row r="1103" spans="2:15" ht="15" x14ac:dyDescent="0.25">
      <c r="B1103" s="14"/>
      <c r="D1103" s="61"/>
      <c r="E1103" s="15"/>
      <c r="F1103" s="15"/>
      <c r="G1103" s="14"/>
      <c r="I1103" s="55"/>
      <c r="J1103" s="14"/>
      <c r="K1103" s="14"/>
      <c r="N1103" s="14"/>
      <c r="O1103" s="14"/>
    </row>
    <row r="1104" spans="2:15" ht="15" x14ac:dyDescent="0.25">
      <c r="B1104" s="14"/>
      <c r="D1104" s="61"/>
      <c r="E1104" s="15"/>
      <c r="F1104" s="15"/>
      <c r="G1104" s="14"/>
      <c r="I1104" s="55"/>
      <c r="J1104" s="14"/>
      <c r="K1104" s="14"/>
      <c r="N1104" s="14"/>
      <c r="O1104" s="14"/>
    </row>
    <row r="1105" spans="2:15" ht="15" x14ac:dyDescent="0.25">
      <c r="B1105" s="14"/>
      <c r="D1105" s="61"/>
      <c r="E1105" s="15"/>
      <c r="F1105" s="15"/>
      <c r="G1105" s="14"/>
      <c r="I1105" s="55"/>
      <c r="J1105" s="14"/>
      <c r="K1105" s="14"/>
      <c r="N1105" s="14"/>
      <c r="O1105" s="14"/>
    </row>
    <row r="1106" spans="2:15" ht="15" x14ac:dyDescent="0.25">
      <c r="B1106" s="14"/>
      <c r="D1106" s="61"/>
      <c r="E1106" s="15"/>
      <c r="F1106" s="15"/>
      <c r="G1106" s="14"/>
      <c r="I1106" s="55"/>
      <c r="J1106" s="14"/>
      <c r="K1106" s="14"/>
      <c r="N1106" s="14"/>
      <c r="O1106" s="14"/>
    </row>
    <row r="1107" spans="2:15" ht="15" x14ac:dyDescent="0.25">
      <c r="B1107" s="14"/>
      <c r="D1107" s="61"/>
      <c r="E1107" s="15"/>
      <c r="F1107" s="15"/>
      <c r="G1107" s="14"/>
      <c r="I1107" s="55"/>
      <c r="J1107" s="14"/>
      <c r="K1107" s="14"/>
      <c r="N1107" s="14"/>
      <c r="O1107" s="14"/>
    </row>
    <row r="1108" spans="2:15" ht="15" x14ac:dyDescent="0.25">
      <c r="B1108" s="14"/>
      <c r="D1108" s="61"/>
      <c r="E1108" s="15"/>
      <c r="F1108" s="15"/>
      <c r="G1108" s="14"/>
      <c r="I1108" s="55"/>
      <c r="J1108" s="14"/>
      <c r="K1108" s="14"/>
      <c r="N1108" s="14"/>
      <c r="O1108" s="14"/>
    </row>
    <row r="1109" spans="2:15" ht="15" x14ac:dyDescent="0.25">
      <c r="B1109" s="14"/>
      <c r="D1109" s="61"/>
      <c r="E1109" s="15"/>
      <c r="F1109" s="15"/>
      <c r="G1109" s="14"/>
      <c r="I1109" s="55"/>
      <c r="J1109" s="14"/>
      <c r="K1109" s="14"/>
      <c r="N1109" s="14"/>
      <c r="O1109" s="14"/>
    </row>
    <row r="1110" spans="2:15" ht="15" x14ac:dyDescent="0.25">
      <c r="B1110" s="14"/>
      <c r="D1110" s="61"/>
      <c r="E1110" s="15"/>
      <c r="F1110" s="15"/>
      <c r="G1110" s="14"/>
      <c r="I1110" s="55"/>
      <c r="J1110" s="14"/>
      <c r="K1110" s="14"/>
      <c r="N1110" s="14"/>
      <c r="O1110" s="14"/>
    </row>
    <row r="1111" spans="2:15" ht="15" x14ac:dyDescent="0.25">
      <c r="B1111" s="14"/>
      <c r="D1111" s="61"/>
      <c r="E1111" s="15"/>
      <c r="F1111" s="15"/>
      <c r="G1111" s="14"/>
      <c r="I1111" s="55"/>
      <c r="J1111" s="14"/>
      <c r="K1111" s="14"/>
      <c r="N1111" s="14"/>
      <c r="O1111" s="14"/>
    </row>
    <row r="1112" spans="2:15" ht="15" x14ac:dyDescent="0.25">
      <c r="B1112" s="14"/>
      <c r="D1112" s="61"/>
      <c r="E1112" s="15"/>
      <c r="F1112" s="15"/>
      <c r="G1112" s="14"/>
      <c r="I1112" s="55"/>
      <c r="J1112" s="14"/>
      <c r="K1112" s="14"/>
      <c r="N1112" s="14"/>
      <c r="O1112" s="14"/>
    </row>
    <row r="1113" spans="2:15" ht="15" x14ac:dyDescent="0.25">
      <c r="B1113" s="14"/>
      <c r="D1113" s="61"/>
      <c r="E1113" s="15"/>
      <c r="F1113" s="15"/>
      <c r="G1113" s="14"/>
      <c r="I1113" s="55"/>
      <c r="J1113" s="14"/>
      <c r="K1113" s="14"/>
      <c r="N1113" s="14"/>
      <c r="O1113" s="14"/>
    </row>
    <row r="1114" spans="2:15" ht="15" x14ac:dyDescent="0.25">
      <c r="B1114" s="14"/>
      <c r="D1114" s="61"/>
      <c r="E1114" s="15"/>
      <c r="F1114" s="15"/>
      <c r="G1114" s="14"/>
      <c r="I1114" s="55"/>
      <c r="J1114" s="14"/>
      <c r="K1114" s="14"/>
      <c r="N1114" s="14"/>
      <c r="O1114" s="14"/>
    </row>
    <row r="1115" spans="2:15" ht="15" x14ac:dyDescent="0.25">
      <c r="B1115" s="14"/>
      <c r="D1115" s="61"/>
      <c r="E1115" s="15"/>
      <c r="F1115" s="15"/>
      <c r="G1115" s="14"/>
      <c r="I1115" s="55"/>
      <c r="J1115" s="14"/>
      <c r="K1115" s="14"/>
      <c r="N1115" s="14"/>
      <c r="O1115" s="14"/>
    </row>
    <row r="1116" spans="2:15" ht="15" x14ac:dyDescent="0.25">
      <c r="B1116" s="14"/>
      <c r="D1116" s="61"/>
      <c r="E1116" s="15"/>
      <c r="F1116" s="15"/>
      <c r="G1116" s="14"/>
      <c r="I1116" s="55"/>
      <c r="J1116" s="14"/>
      <c r="K1116" s="14"/>
      <c r="N1116" s="14"/>
      <c r="O1116" s="14"/>
    </row>
    <row r="1117" spans="2:15" ht="15" x14ac:dyDescent="0.25">
      <c r="B1117" s="14"/>
      <c r="D1117" s="61"/>
      <c r="E1117" s="15"/>
      <c r="F1117" s="15"/>
      <c r="G1117" s="14"/>
      <c r="I1117" s="55"/>
      <c r="J1117" s="14"/>
      <c r="K1117" s="14"/>
      <c r="N1117" s="14"/>
      <c r="O1117" s="14"/>
    </row>
    <row r="1118" spans="2:15" ht="15" x14ac:dyDescent="0.25">
      <c r="B1118" s="14"/>
      <c r="D1118" s="61"/>
      <c r="E1118" s="15"/>
      <c r="F1118" s="15"/>
      <c r="G1118" s="14"/>
      <c r="I1118" s="55"/>
      <c r="J1118" s="14"/>
      <c r="K1118" s="14"/>
      <c r="N1118" s="14"/>
      <c r="O1118" s="14"/>
    </row>
    <row r="1119" spans="2:15" ht="15" x14ac:dyDescent="0.25">
      <c r="B1119" s="14"/>
      <c r="D1119" s="61"/>
      <c r="E1119" s="15"/>
      <c r="F1119" s="15"/>
      <c r="G1119" s="14"/>
      <c r="I1119" s="55"/>
      <c r="J1119" s="14"/>
      <c r="K1119" s="14"/>
      <c r="N1119" s="14"/>
      <c r="O1119" s="14"/>
    </row>
    <row r="1120" spans="2:15" ht="15" x14ac:dyDescent="0.25">
      <c r="B1120" s="14"/>
      <c r="D1120" s="61"/>
      <c r="E1120" s="15"/>
      <c r="F1120" s="15"/>
      <c r="G1120" s="14"/>
      <c r="I1120" s="55"/>
      <c r="J1120" s="14"/>
      <c r="K1120" s="14"/>
      <c r="N1120" s="14"/>
      <c r="O1120" s="14"/>
    </row>
    <row r="1121" spans="2:15" ht="15" x14ac:dyDescent="0.25">
      <c r="B1121" s="14"/>
      <c r="D1121" s="61"/>
      <c r="E1121" s="15"/>
      <c r="F1121" s="15"/>
      <c r="G1121" s="14"/>
      <c r="I1121" s="55"/>
      <c r="J1121" s="14"/>
      <c r="K1121" s="14"/>
      <c r="N1121" s="14"/>
      <c r="O1121" s="14"/>
    </row>
    <row r="1122" spans="2:15" ht="15" x14ac:dyDescent="0.25">
      <c r="B1122" s="14"/>
      <c r="D1122" s="61"/>
      <c r="E1122" s="15"/>
      <c r="F1122" s="15"/>
      <c r="G1122" s="14"/>
      <c r="I1122" s="55"/>
      <c r="J1122" s="14"/>
      <c r="K1122" s="14"/>
      <c r="N1122" s="14"/>
      <c r="O1122" s="14"/>
    </row>
    <row r="1123" spans="2:15" ht="15" x14ac:dyDescent="0.25">
      <c r="B1123" s="14"/>
      <c r="D1123" s="61"/>
      <c r="E1123" s="15"/>
      <c r="F1123" s="15"/>
      <c r="G1123" s="14"/>
      <c r="I1123" s="55"/>
      <c r="J1123" s="14"/>
      <c r="K1123" s="14"/>
      <c r="N1123" s="14"/>
      <c r="O1123" s="14"/>
    </row>
    <row r="1124" spans="2:15" ht="15" x14ac:dyDescent="0.25">
      <c r="B1124" s="14"/>
      <c r="D1124" s="61"/>
      <c r="E1124" s="15"/>
      <c r="F1124" s="15"/>
      <c r="G1124" s="14"/>
      <c r="I1124" s="55"/>
      <c r="J1124" s="14"/>
      <c r="K1124" s="14"/>
      <c r="N1124" s="14"/>
      <c r="O1124" s="14"/>
    </row>
    <row r="1125" spans="2:15" ht="15" x14ac:dyDescent="0.25">
      <c r="B1125" s="14"/>
      <c r="D1125" s="61"/>
      <c r="E1125" s="15"/>
      <c r="F1125" s="15"/>
      <c r="G1125" s="14"/>
      <c r="I1125" s="55"/>
      <c r="J1125" s="14"/>
      <c r="K1125" s="14"/>
      <c r="N1125" s="14"/>
      <c r="O1125" s="14"/>
    </row>
    <row r="1126" spans="2:15" ht="15" x14ac:dyDescent="0.25">
      <c r="B1126" s="14"/>
      <c r="D1126" s="61"/>
      <c r="E1126" s="15"/>
      <c r="F1126" s="15"/>
      <c r="G1126" s="14"/>
      <c r="I1126" s="55"/>
      <c r="J1126" s="14"/>
      <c r="K1126" s="14"/>
      <c r="N1126" s="14"/>
      <c r="O1126" s="14"/>
    </row>
    <row r="1127" spans="2:15" ht="15" x14ac:dyDescent="0.25">
      <c r="B1127" s="14"/>
      <c r="D1127" s="61"/>
      <c r="E1127" s="15"/>
      <c r="F1127" s="15"/>
      <c r="G1127" s="14"/>
      <c r="I1127" s="55"/>
      <c r="J1127" s="14"/>
      <c r="K1127" s="14"/>
      <c r="N1127" s="14"/>
      <c r="O1127" s="14"/>
    </row>
    <row r="1128" spans="2:15" ht="15" x14ac:dyDescent="0.25">
      <c r="B1128" s="14"/>
      <c r="D1128" s="61"/>
      <c r="E1128" s="15"/>
      <c r="F1128" s="15"/>
      <c r="G1128" s="14"/>
      <c r="I1128" s="55"/>
      <c r="J1128" s="14"/>
      <c r="K1128" s="14"/>
      <c r="N1128" s="14"/>
      <c r="O1128" s="14"/>
    </row>
    <row r="1129" spans="2:15" ht="15" x14ac:dyDescent="0.25">
      <c r="B1129" s="14"/>
      <c r="D1129" s="61"/>
      <c r="E1129" s="15"/>
      <c r="F1129" s="15"/>
      <c r="G1129" s="14"/>
      <c r="I1129" s="55"/>
      <c r="J1129" s="14"/>
      <c r="K1129" s="14"/>
      <c r="N1129" s="14"/>
      <c r="O1129" s="14"/>
    </row>
    <row r="1130" spans="2:15" ht="15" x14ac:dyDescent="0.25">
      <c r="B1130" s="14"/>
      <c r="D1130" s="61"/>
      <c r="E1130" s="15"/>
      <c r="F1130" s="15"/>
      <c r="G1130" s="14"/>
      <c r="I1130" s="55"/>
      <c r="J1130" s="14"/>
      <c r="K1130" s="14"/>
      <c r="N1130" s="14"/>
      <c r="O1130" s="14"/>
    </row>
    <row r="1131" spans="2:15" ht="15" x14ac:dyDescent="0.25">
      <c r="B1131" s="14"/>
      <c r="D1131" s="61"/>
      <c r="E1131" s="15"/>
      <c r="F1131" s="15"/>
      <c r="G1131" s="14"/>
      <c r="I1131" s="55"/>
      <c r="J1131" s="14"/>
      <c r="K1131" s="14"/>
      <c r="N1131" s="14"/>
      <c r="O1131" s="14"/>
    </row>
    <row r="1132" spans="2:15" ht="15" x14ac:dyDescent="0.25">
      <c r="B1132" s="14"/>
      <c r="D1132" s="61"/>
      <c r="E1132" s="15"/>
      <c r="F1132" s="15"/>
      <c r="G1132" s="14"/>
      <c r="I1132" s="55"/>
      <c r="J1132" s="14"/>
      <c r="K1132" s="14"/>
      <c r="N1132" s="14"/>
      <c r="O1132" s="14"/>
    </row>
    <row r="1133" spans="2:15" ht="15" x14ac:dyDescent="0.25">
      <c r="B1133" s="14"/>
      <c r="D1133" s="61"/>
      <c r="E1133" s="15"/>
      <c r="F1133" s="15"/>
      <c r="G1133" s="14"/>
      <c r="I1133" s="55"/>
      <c r="J1133" s="14"/>
      <c r="K1133" s="14"/>
      <c r="N1133" s="14"/>
      <c r="O1133" s="14"/>
    </row>
    <row r="1134" spans="2:15" ht="15" x14ac:dyDescent="0.25">
      <c r="B1134" s="14"/>
      <c r="D1134" s="61"/>
      <c r="E1134" s="15"/>
      <c r="F1134" s="15"/>
      <c r="G1134" s="14"/>
      <c r="I1134" s="55"/>
      <c r="J1134" s="14"/>
      <c r="K1134" s="14"/>
      <c r="N1134" s="14"/>
      <c r="O1134" s="14"/>
    </row>
    <row r="1135" spans="2:15" ht="15" x14ac:dyDescent="0.25">
      <c r="B1135" s="14"/>
      <c r="D1135" s="61"/>
      <c r="E1135" s="15"/>
      <c r="F1135" s="15"/>
      <c r="G1135" s="14"/>
      <c r="I1135" s="55"/>
      <c r="J1135" s="14"/>
      <c r="K1135" s="14"/>
      <c r="N1135" s="14"/>
      <c r="O1135" s="14"/>
    </row>
    <row r="1136" spans="2:15" ht="15" x14ac:dyDescent="0.25">
      <c r="B1136" s="14"/>
      <c r="D1136" s="61"/>
      <c r="E1136" s="15"/>
      <c r="F1136" s="15"/>
      <c r="G1136" s="14"/>
      <c r="I1136" s="55"/>
      <c r="J1136" s="14"/>
      <c r="K1136" s="14"/>
      <c r="N1136" s="14"/>
      <c r="O1136" s="14"/>
    </row>
    <row r="1137" spans="2:15" ht="15" x14ac:dyDescent="0.25">
      <c r="B1137" s="14"/>
      <c r="D1137" s="61"/>
      <c r="E1137" s="15"/>
      <c r="F1137" s="15"/>
      <c r="G1137" s="14"/>
      <c r="I1137" s="55"/>
      <c r="J1137" s="14"/>
      <c r="K1137" s="14"/>
      <c r="N1137" s="14"/>
      <c r="O1137" s="14"/>
    </row>
    <row r="1138" spans="2:15" ht="15" x14ac:dyDescent="0.25">
      <c r="B1138" s="14"/>
      <c r="D1138" s="61"/>
      <c r="E1138" s="15"/>
      <c r="F1138" s="15"/>
      <c r="G1138" s="14"/>
      <c r="I1138" s="55"/>
      <c r="J1138" s="14"/>
      <c r="K1138" s="14"/>
      <c r="N1138" s="14"/>
      <c r="O1138" s="14"/>
    </row>
    <row r="1139" spans="2:15" ht="15" x14ac:dyDescent="0.25">
      <c r="B1139" s="14"/>
      <c r="D1139" s="61"/>
      <c r="E1139" s="15"/>
      <c r="F1139" s="15"/>
      <c r="G1139" s="14"/>
      <c r="I1139" s="55"/>
      <c r="J1139" s="14"/>
      <c r="K1139" s="14"/>
      <c r="N1139" s="14"/>
      <c r="O1139" s="14"/>
    </row>
    <row r="1140" spans="2:15" ht="15" x14ac:dyDescent="0.25">
      <c r="B1140" s="14"/>
      <c r="D1140" s="61"/>
      <c r="E1140" s="15"/>
      <c r="F1140" s="15"/>
      <c r="G1140" s="14"/>
      <c r="I1140" s="55"/>
      <c r="J1140" s="14"/>
      <c r="K1140" s="14"/>
      <c r="N1140" s="14"/>
      <c r="O1140" s="14"/>
    </row>
    <row r="1141" spans="2:15" ht="15" x14ac:dyDescent="0.25">
      <c r="B1141" s="14"/>
      <c r="D1141" s="61"/>
      <c r="E1141" s="15"/>
      <c r="F1141" s="15"/>
      <c r="G1141" s="14"/>
      <c r="I1141" s="55"/>
      <c r="J1141" s="14"/>
      <c r="K1141" s="14"/>
      <c r="N1141" s="14"/>
      <c r="O1141" s="14"/>
    </row>
    <row r="1142" spans="2:15" ht="15" x14ac:dyDescent="0.25">
      <c r="B1142" s="14"/>
      <c r="D1142" s="61"/>
      <c r="E1142" s="15"/>
      <c r="F1142" s="15"/>
      <c r="G1142" s="14"/>
      <c r="I1142" s="55"/>
      <c r="J1142" s="14"/>
      <c r="K1142" s="14"/>
      <c r="N1142" s="14"/>
      <c r="O1142" s="14"/>
    </row>
    <row r="1143" spans="2:15" ht="15" x14ac:dyDescent="0.25">
      <c r="B1143" s="14"/>
      <c r="D1143" s="61"/>
      <c r="E1143" s="15"/>
      <c r="F1143" s="15"/>
      <c r="G1143" s="14"/>
      <c r="I1143" s="55"/>
      <c r="J1143" s="14"/>
      <c r="K1143" s="14"/>
      <c r="N1143" s="14"/>
      <c r="O1143" s="14"/>
    </row>
    <row r="1144" spans="2:15" ht="15" x14ac:dyDescent="0.25">
      <c r="B1144" s="14"/>
      <c r="D1144" s="61"/>
      <c r="E1144" s="15"/>
      <c r="F1144" s="15"/>
      <c r="G1144" s="14"/>
      <c r="I1144" s="55"/>
      <c r="J1144" s="14"/>
      <c r="K1144" s="14"/>
      <c r="N1144" s="14"/>
      <c r="O1144" s="14"/>
    </row>
    <row r="1145" spans="2:15" ht="15" x14ac:dyDescent="0.25">
      <c r="B1145" s="14"/>
      <c r="D1145" s="61"/>
      <c r="E1145" s="15"/>
      <c r="F1145" s="15"/>
      <c r="G1145" s="14"/>
      <c r="I1145" s="55"/>
      <c r="J1145" s="14"/>
      <c r="K1145" s="14"/>
      <c r="N1145" s="14"/>
      <c r="O1145" s="14"/>
    </row>
    <row r="1146" spans="2:15" ht="15" x14ac:dyDescent="0.25">
      <c r="B1146" s="14"/>
      <c r="D1146" s="61"/>
      <c r="E1146" s="15"/>
      <c r="F1146" s="15"/>
      <c r="G1146" s="14"/>
      <c r="I1146" s="55"/>
      <c r="J1146" s="14"/>
      <c r="K1146" s="14"/>
      <c r="N1146" s="14"/>
      <c r="O1146" s="14"/>
    </row>
    <row r="1147" spans="2:15" ht="15" x14ac:dyDescent="0.25">
      <c r="B1147" s="14"/>
      <c r="D1147" s="61"/>
      <c r="E1147" s="15"/>
      <c r="F1147" s="15"/>
      <c r="G1147" s="14"/>
      <c r="I1147" s="55"/>
      <c r="J1147" s="14"/>
      <c r="K1147" s="14"/>
      <c r="N1147" s="14"/>
      <c r="O1147" s="14"/>
    </row>
    <row r="1148" spans="2:15" ht="15" x14ac:dyDescent="0.25">
      <c r="B1148" s="14"/>
      <c r="D1148" s="61"/>
      <c r="E1148" s="15"/>
      <c r="F1148" s="15"/>
      <c r="G1148" s="14"/>
      <c r="I1148" s="55"/>
      <c r="J1148" s="14"/>
      <c r="K1148" s="14"/>
      <c r="N1148" s="14"/>
      <c r="O1148" s="14"/>
    </row>
    <row r="1149" spans="2:15" ht="15" x14ac:dyDescent="0.25">
      <c r="B1149" s="14"/>
      <c r="D1149" s="61"/>
      <c r="E1149" s="15"/>
      <c r="F1149" s="15"/>
      <c r="G1149" s="14"/>
      <c r="I1149" s="55"/>
      <c r="J1149" s="14"/>
      <c r="K1149" s="14"/>
      <c r="N1149" s="14"/>
      <c r="O1149" s="14"/>
    </row>
    <row r="1150" spans="2:15" ht="15" x14ac:dyDescent="0.25">
      <c r="B1150" s="14"/>
      <c r="D1150" s="61"/>
      <c r="E1150" s="15"/>
      <c r="F1150" s="15"/>
      <c r="G1150" s="14"/>
      <c r="I1150" s="55"/>
      <c r="J1150" s="14"/>
      <c r="K1150" s="14"/>
      <c r="N1150" s="14"/>
      <c r="O1150" s="14"/>
    </row>
    <row r="1151" spans="2:15" ht="15" x14ac:dyDescent="0.25">
      <c r="B1151" s="14"/>
      <c r="D1151" s="61"/>
      <c r="E1151" s="15"/>
      <c r="F1151" s="15"/>
      <c r="G1151" s="14"/>
      <c r="I1151" s="55"/>
      <c r="J1151" s="14"/>
      <c r="K1151" s="14"/>
      <c r="N1151" s="14"/>
      <c r="O1151" s="14"/>
    </row>
    <row r="1152" spans="2:15" ht="15" x14ac:dyDescent="0.25">
      <c r="B1152" s="14"/>
      <c r="D1152" s="61"/>
      <c r="E1152" s="15"/>
      <c r="F1152" s="15"/>
      <c r="G1152" s="14"/>
      <c r="I1152" s="55"/>
      <c r="J1152" s="14"/>
      <c r="K1152" s="14"/>
      <c r="N1152" s="14"/>
      <c r="O1152" s="14"/>
    </row>
    <row r="1153" spans="2:15" ht="15" x14ac:dyDescent="0.25">
      <c r="B1153" s="14"/>
      <c r="D1153" s="61"/>
      <c r="E1153" s="15"/>
      <c r="F1153" s="15"/>
      <c r="G1153" s="14"/>
      <c r="I1153" s="55"/>
      <c r="J1153" s="14"/>
      <c r="K1153" s="14"/>
      <c r="N1153" s="14"/>
      <c r="O1153" s="14"/>
    </row>
    <row r="1154" spans="2:15" ht="15" x14ac:dyDescent="0.25">
      <c r="B1154" s="14"/>
      <c r="D1154" s="61"/>
      <c r="E1154" s="15"/>
      <c r="F1154" s="15"/>
      <c r="G1154" s="14"/>
      <c r="I1154" s="55"/>
      <c r="J1154" s="14"/>
      <c r="K1154" s="14"/>
      <c r="N1154" s="14"/>
      <c r="O1154" s="14"/>
    </row>
    <row r="1155" spans="2:15" ht="15" x14ac:dyDescent="0.25">
      <c r="B1155" s="14"/>
      <c r="D1155" s="61"/>
      <c r="E1155" s="15"/>
      <c r="F1155" s="15"/>
      <c r="G1155" s="14"/>
      <c r="I1155" s="55"/>
      <c r="J1155" s="14"/>
      <c r="K1155" s="14"/>
      <c r="N1155" s="14"/>
      <c r="O1155" s="14"/>
    </row>
    <row r="1156" spans="2:15" ht="15" x14ac:dyDescent="0.25">
      <c r="B1156" s="14"/>
      <c r="D1156" s="61"/>
      <c r="E1156" s="15"/>
      <c r="F1156" s="15"/>
      <c r="G1156" s="14"/>
      <c r="I1156" s="55"/>
      <c r="J1156" s="14"/>
      <c r="K1156" s="14"/>
      <c r="N1156" s="14"/>
      <c r="O1156" s="14"/>
    </row>
    <row r="1157" spans="2:15" ht="15" x14ac:dyDescent="0.25">
      <c r="B1157" s="14"/>
      <c r="D1157" s="61"/>
      <c r="E1157" s="15"/>
      <c r="F1157" s="15"/>
      <c r="G1157" s="14"/>
      <c r="I1157" s="55"/>
      <c r="J1157" s="14"/>
      <c r="K1157" s="14"/>
      <c r="N1157" s="14"/>
      <c r="O1157" s="14"/>
    </row>
    <row r="1158" spans="2:15" ht="15" x14ac:dyDescent="0.25">
      <c r="B1158" s="14"/>
      <c r="D1158" s="61"/>
      <c r="E1158" s="15"/>
      <c r="F1158" s="15"/>
      <c r="G1158" s="14"/>
      <c r="I1158" s="55"/>
      <c r="J1158" s="14"/>
      <c r="K1158" s="14"/>
      <c r="N1158" s="14"/>
      <c r="O1158" s="14"/>
    </row>
    <row r="1159" spans="2:15" ht="15" x14ac:dyDescent="0.25">
      <c r="B1159" s="14"/>
      <c r="D1159" s="61"/>
      <c r="E1159" s="15"/>
      <c r="F1159" s="15"/>
      <c r="G1159" s="14"/>
      <c r="I1159" s="55"/>
      <c r="J1159" s="14"/>
      <c r="K1159" s="14"/>
      <c r="N1159" s="14"/>
      <c r="O1159" s="14"/>
    </row>
    <row r="1160" spans="2:15" ht="15" x14ac:dyDescent="0.25">
      <c r="B1160" s="14"/>
      <c r="D1160" s="61"/>
      <c r="E1160" s="15"/>
      <c r="F1160" s="15"/>
      <c r="G1160" s="14"/>
      <c r="I1160" s="55"/>
      <c r="J1160" s="14"/>
      <c r="K1160" s="14"/>
      <c r="N1160" s="14"/>
      <c r="O1160" s="14"/>
    </row>
    <row r="1161" spans="2:15" ht="15" x14ac:dyDescent="0.25">
      <c r="B1161" s="14"/>
      <c r="D1161" s="61"/>
      <c r="E1161" s="15"/>
      <c r="F1161" s="15"/>
      <c r="G1161" s="14"/>
      <c r="I1161" s="55"/>
      <c r="J1161" s="14"/>
      <c r="K1161" s="14"/>
      <c r="N1161" s="14"/>
      <c r="O1161" s="14"/>
    </row>
    <row r="1162" spans="2:15" ht="15" x14ac:dyDescent="0.25">
      <c r="B1162" s="14"/>
      <c r="D1162" s="61"/>
      <c r="E1162" s="15"/>
      <c r="F1162" s="15"/>
      <c r="G1162" s="14"/>
      <c r="I1162" s="55"/>
      <c r="J1162" s="14"/>
      <c r="K1162" s="14"/>
      <c r="N1162" s="14"/>
      <c r="O1162" s="14"/>
    </row>
    <row r="1163" spans="2:15" ht="15" x14ac:dyDescent="0.25">
      <c r="B1163" s="14"/>
      <c r="D1163" s="61"/>
      <c r="E1163" s="15"/>
      <c r="F1163" s="15"/>
      <c r="G1163" s="14"/>
      <c r="I1163" s="55"/>
      <c r="J1163" s="14"/>
      <c r="K1163" s="14"/>
      <c r="N1163" s="14"/>
      <c r="O1163" s="14"/>
    </row>
    <row r="1164" spans="2:15" ht="15" x14ac:dyDescent="0.25">
      <c r="B1164" s="14"/>
      <c r="D1164" s="61"/>
      <c r="E1164" s="15"/>
      <c r="F1164" s="15"/>
      <c r="G1164" s="14"/>
      <c r="I1164" s="55"/>
      <c r="J1164" s="14"/>
      <c r="K1164" s="14"/>
      <c r="N1164" s="14"/>
      <c r="O1164" s="14"/>
    </row>
    <row r="1165" spans="2:15" ht="15" x14ac:dyDescent="0.25">
      <c r="B1165" s="14"/>
      <c r="D1165" s="61"/>
      <c r="E1165" s="15"/>
      <c r="F1165" s="15"/>
      <c r="G1165" s="14"/>
      <c r="I1165" s="55"/>
      <c r="J1165" s="14"/>
      <c r="K1165" s="14"/>
      <c r="N1165" s="14"/>
      <c r="O1165" s="14"/>
    </row>
    <row r="1166" spans="2:15" ht="15" x14ac:dyDescent="0.25">
      <c r="B1166" s="14"/>
      <c r="D1166" s="61"/>
      <c r="E1166" s="15"/>
      <c r="F1166" s="15"/>
      <c r="G1166" s="14"/>
      <c r="I1166" s="55"/>
      <c r="J1166" s="14"/>
      <c r="K1166" s="14"/>
      <c r="N1166" s="14"/>
      <c r="O1166" s="14"/>
    </row>
    <row r="1167" spans="2:15" ht="15" x14ac:dyDescent="0.25">
      <c r="B1167" s="14"/>
      <c r="D1167" s="61"/>
      <c r="E1167" s="15"/>
      <c r="F1167" s="15"/>
      <c r="G1167" s="14"/>
      <c r="I1167" s="55"/>
      <c r="J1167" s="14"/>
      <c r="K1167" s="14"/>
      <c r="N1167" s="14"/>
      <c r="O1167" s="14"/>
    </row>
    <row r="1168" spans="2:15" ht="15" x14ac:dyDescent="0.25">
      <c r="B1168" s="14"/>
      <c r="D1168" s="61"/>
      <c r="E1168" s="15"/>
      <c r="F1168" s="15"/>
      <c r="G1168" s="14"/>
      <c r="I1168" s="55"/>
      <c r="J1168" s="14"/>
      <c r="K1168" s="14"/>
      <c r="N1168" s="14"/>
      <c r="O1168" s="14"/>
    </row>
    <row r="1169" spans="2:15" ht="15" x14ac:dyDescent="0.25">
      <c r="B1169" s="14"/>
      <c r="D1169" s="61"/>
      <c r="E1169" s="15"/>
      <c r="F1169" s="15"/>
      <c r="G1169" s="14"/>
      <c r="I1169" s="55"/>
      <c r="J1169" s="14"/>
      <c r="K1169" s="14"/>
      <c r="N1169" s="14"/>
      <c r="O1169" s="14"/>
    </row>
    <row r="1170" spans="2:15" ht="15" x14ac:dyDescent="0.25">
      <c r="B1170" s="14"/>
      <c r="D1170" s="61"/>
      <c r="E1170" s="15"/>
      <c r="F1170" s="15"/>
      <c r="G1170" s="14"/>
      <c r="I1170" s="55"/>
      <c r="J1170" s="14"/>
      <c r="K1170" s="14"/>
      <c r="N1170" s="14"/>
      <c r="O1170" s="14"/>
    </row>
    <row r="1171" spans="2:15" ht="15" x14ac:dyDescent="0.25">
      <c r="B1171" s="14"/>
      <c r="D1171" s="61"/>
      <c r="E1171" s="15"/>
      <c r="F1171" s="15"/>
      <c r="G1171" s="14"/>
      <c r="I1171" s="55"/>
      <c r="J1171" s="14"/>
      <c r="K1171" s="14"/>
      <c r="N1171" s="14"/>
      <c r="O1171" s="14"/>
    </row>
    <row r="1172" spans="2:15" ht="15" x14ac:dyDescent="0.25">
      <c r="B1172" s="14"/>
      <c r="D1172" s="61"/>
      <c r="E1172" s="15"/>
      <c r="F1172" s="15"/>
      <c r="G1172" s="14"/>
      <c r="I1172" s="55"/>
      <c r="J1172" s="14"/>
      <c r="K1172" s="14"/>
      <c r="N1172" s="14"/>
      <c r="O1172" s="14"/>
    </row>
    <row r="1173" spans="2:15" ht="15" x14ac:dyDescent="0.25">
      <c r="B1173" s="14"/>
      <c r="D1173" s="61"/>
      <c r="E1173" s="15"/>
      <c r="F1173" s="15"/>
      <c r="G1173" s="14"/>
      <c r="I1173" s="55"/>
      <c r="J1173" s="14"/>
      <c r="K1173" s="14"/>
      <c r="N1173" s="14"/>
      <c r="O1173" s="14"/>
    </row>
    <row r="1174" spans="2:15" ht="15" x14ac:dyDescent="0.25">
      <c r="B1174" s="14"/>
      <c r="D1174" s="61"/>
      <c r="E1174" s="15"/>
      <c r="F1174" s="15"/>
      <c r="G1174" s="14"/>
      <c r="I1174" s="55"/>
      <c r="J1174" s="14"/>
      <c r="K1174" s="14"/>
      <c r="N1174" s="14"/>
      <c r="O1174" s="14"/>
    </row>
    <row r="1175" spans="2:15" ht="15" x14ac:dyDescent="0.25">
      <c r="B1175" s="14"/>
      <c r="D1175" s="61"/>
      <c r="E1175" s="15"/>
      <c r="F1175" s="15"/>
      <c r="G1175" s="14"/>
      <c r="I1175" s="55"/>
      <c r="J1175" s="14"/>
      <c r="K1175" s="14"/>
      <c r="N1175" s="14"/>
      <c r="O1175" s="14"/>
    </row>
    <row r="1176" spans="2:15" ht="15" x14ac:dyDescent="0.25">
      <c r="B1176" s="14"/>
      <c r="D1176" s="61"/>
      <c r="E1176" s="15"/>
      <c r="F1176" s="15"/>
      <c r="G1176" s="14"/>
      <c r="I1176" s="55"/>
      <c r="J1176" s="14"/>
      <c r="K1176" s="14"/>
      <c r="N1176" s="14"/>
      <c r="O1176" s="14"/>
    </row>
    <row r="1177" spans="2:15" ht="15" x14ac:dyDescent="0.25">
      <c r="B1177" s="14"/>
      <c r="D1177" s="61"/>
      <c r="E1177" s="15"/>
      <c r="F1177" s="15"/>
      <c r="G1177" s="14"/>
      <c r="I1177" s="55"/>
      <c r="J1177" s="14"/>
      <c r="K1177" s="14"/>
      <c r="N1177" s="14"/>
      <c r="O1177" s="14"/>
    </row>
    <row r="1178" spans="2:15" ht="15" x14ac:dyDescent="0.25">
      <c r="B1178" s="14"/>
      <c r="D1178" s="61"/>
      <c r="E1178" s="15"/>
      <c r="F1178" s="15"/>
      <c r="G1178" s="14"/>
      <c r="I1178" s="55"/>
      <c r="J1178" s="14"/>
      <c r="K1178" s="14"/>
      <c r="N1178" s="14"/>
      <c r="O1178" s="14"/>
    </row>
    <row r="1179" spans="2:15" ht="15" x14ac:dyDescent="0.25">
      <c r="B1179" s="14"/>
      <c r="D1179" s="61"/>
      <c r="E1179" s="15"/>
      <c r="F1179" s="15"/>
      <c r="G1179" s="14"/>
      <c r="I1179" s="55"/>
      <c r="J1179" s="14"/>
      <c r="K1179" s="14"/>
      <c r="N1179" s="14"/>
      <c r="O1179" s="14"/>
    </row>
    <row r="1180" spans="2:15" ht="15" x14ac:dyDescent="0.25">
      <c r="B1180" s="14"/>
      <c r="D1180" s="61"/>
      <c r="E1180" s="15"/>
      <c r="F1180" s="15"/>
      <c r="G1180" s="14"/>
      <c r="I1180" s="55"/>
      <c r="J1180" s="14"/>
      <c r="K1180" s="14"/>
      <c r="N1180" s="14"/>
      <c r="O1180" s="14"/>
    </row>
    <row r="1181" spans="2:15" ht="15" x14ac:dyDescent="0.25">
      <c r="B1181" s="14"/>
      <c r="D1181" s="61"/>
      <c r="E1181" s="15"/>
      <c r="F1181" s="15"/>
      <c r="G1181" s="14"/>
      <c r="I1181" s="55"/>
      <c r="J1181" s="14"/>
      <c r="K1181" s="14"/>
      <c r="N1181" s="14"/>
      <c r="O1181" s="14"/>
    </row>
    <row r="1182" spans="2:15" ht="15" x14ac:dyDescent="0.25">
      <c r="B1182" s="14"/>
      <c r="D1182" s="61"/>
      <c r="E1182" s="15"/>
      <c r="F1182" s="15"/>
      <c r="G1182" s="14"/>
      <c r="I1182" s="55"/>
      <c r="J1182" s="14"/>
      <c r="K1182" s="14"/>
      <c r="N1182" s="14"/>
      <c r="O1182" s="14"/>
    </row>
    <row r="1183" spans="2:15" ht="15" x14ac:dyDescent="0.25">
      <c r="B1183" s="14"/>
      <c r="D1183" s="61"/>
      <c r="E1183" s="15"/>
      <c r="F1183" s="15"/>
      <c r="G1183" s="14"/>
      <c r="I1183" s="55"/>
      <c r="J1183" s="14"/>
      <c r="K1183" s="14"/>
      <c r="N1183" s="14"/>
      <c r="O1183" s="14"/>
    </row>
    <row r="1184" spans="2:15" ht="15" x14ac:dyDescent="0.25">
      <c r="B1184" s="14"/>
      <c r="D1184" s="61"/>
      <c r="E1184" s="15"/>
      <c r="F1184" s="15"/>
      <c r="G1184" s="14"/>
      <c r="I1184" s="55"/>
      <c r="J1184" s="14"/>
      <c r="K1184" s="14"/>
      <c r="N1184" s="14"/>
      <c r="O1184" s="14"/>
    </row>
    <row r="1185" spans="2:15" ht="15" x14ac:dyDescent="0.25">
      <c r="B1185" s="14"/>
      <c r="D1185" s="61"/>
      <c r="E1185" s="15"/>
      <c r="F1185" s="15"/>
      <c r="G1185" s="14"/>
      <c r="I1185" s="55"/>
      <c r="J1185" s="14"/>
      <c r="K1185" s="14"/>
      <c r="N1185" s="14"/>
      <c r="O1185" s="14"/>
    </row>
    <row r="1186" spans="2:15" ht="15" x14ac:dyDescent="0.25">
      <c r="B1186" s="14"/>
      <c r="D1186" s="61"/>
      <c r="E1186" s="15"/>
      <c r="F1186" s="15"/>
      <c r="G1186" s="14"/>
      <c r="I1186" s="55"/>
      <c r="J1186" s="14"/>
      <c r="K1186" s="14"/>
      <c r="N1186" s="14"/>
      <c r="O1186" s="14"/>
    </row>
    <row r="1187" spans="2:15" ht="15" x14ac:dyDescent="0.25">
      <c r="B1187" s="14"/>
      <c r="D1187" s="61"/>
      <c r="E1187" s="15"/>
      <c r="F1187" s="15"/>
      <c r="G1187" s="14"/>
      <c r="I1187" s="55"/>
      <c r="J1187" s="14"/>
      <c r="K1187" s="14"/>
      <c r="N1187" s="14"/>
      <c r="O1187" s="14"/>
    </row>
    <row r="1188" spans="2:15" ht="15" x14ac:dyDescent="0.25">
      <c r="B1188" s="14"/>
      <c r="D1188" s="61"/>
      <c r="E1188" s="15"/>
      <c r="F1188" s="15"/>
      <c r="G1188" s="14"/>
      <c r="I1188" s="55"/>
      <c r="J1188" s="14"/>
      <c r="K1188" s="14"/>
      <c r="N1188" s="14"/>
      <c r="O1188" s="14"/>
    </row>
    <row r="1189" spans="2:15" ht="15" x14ac:dyDescent="0.25">
      <c r="B1189" s="14"/>
      <c r="D1189" s="61"/>
      <c r="E1189" s="15"/>
      <c r="F1189" s="15"/>
      <c r="G1189" s="14"/>
      <c r="I1189" s="55"/>
      <c r="J1189" s="14"/>
      <c r="K1189" s="14"/>
      <c r="N1189" s="14"/>
      <c r="O1189" s="14"/>
    </row>
    <row r="1190" spans="2:15" ht="15" x14ac:dyDescent="0.25">
      <c r="B1190" s="14"/>
      <c r="D1190" s="61"/>
      <c r="E1190" s="15"/>
      <c r="F1190" s="15"/>
      <c r="G1190" s="14"/>
      <c r="I1190" s="55"/>
      <c r="J1190" s="14"/>
      <c r="K1190" s="14"/>
      <c r="N1190" s="14"/>
      <c r="O1190" s="14"/>
    </row>
    <row r="1191" spans="2:15" ht="15" x14ac:dyDescent="0.25">
      <c r="B1191" s="14"/>
      <c r="D1191" s="61"/>
      <c r="E1191" s="15"/>
      <c r="F1191" s="15"/>
      <c r="G1191" s="14"/>
      <c r="I1191" s="55"/>
      <c r="J1191" s="14"/>
      <c r="K1191" s="14"/>
      <c r="N1191" s="14"/>
      <c r="O1191" s="14"/>
    </row>
    <row r="1192" spans="2:15" ht="15" x14ac:dyDescent="0.25">
      <c r="B1192" s="14"/>
      <c r="D1192" s="61"/>
      <c r="E1192" s="15"/>
      <c r="F1192" s="15"/>
      <c r="G1192" s="14"/>
      <c r="I1192" s="55"/>
      <c r="J1192" s="14"/>
      <c r="K1192" s="14"/>
      <c r="N1192" s="14"/>
      <c r="O1192" s="14"/>
    </row>
    <row r="1193" spans="2:15" ht="15" x14ac:dyDescent="0.25">
      <c r="B1193" s="14"/>
      <c r="D1193" s="61"/>
      <c r="E1193" s="15"/>
      <c r="F1193" s="15"/>
      <c r="G1193" s="14"/>
      <c r="I1193" s="55"/>
      <c r="J1193" s="14"/>
      <c r="K1193" s="14"/>
      <c r="N1193" s="14"/>
      <c r="O1193" s="14"/>
    </row>
    <row r="1194" spans="2:15" ht="15" x14ac:dyDescent="0.25">
      <c r="B1194" s="14"/>
      <c r="D1194" s="61"/>
      <c r="E1194" s="15"/>
      <c r="F1194" s="15"/>
      <c r="G1194" s="14"/>
      <c r="I1194" s="55"/>
      <c r="J1194" s="14"/>
      <c r="K1194" s="14"/>
      <c r="N1194" s="14"/>
      <c r="O1194" s="14"/>
    </row>
    <row r="1195" spans="2:15" ht="15" x14ac:dyDescent="0.25">
      <c r="B1195" s="14"/>
      <c r="D1195" s="61"/>
      <c r="E1195" s="15"/>
      <c r="F1195" s="15"/>
      <c r="G1195" s="14"/>
      <c r="I1195" s="55"/>
      <c r="J1195" s="14"/>
      <c r="K1195" s="14"/>
      <c r="N1195" s="14"/>
      <c r="O1195" s="14"/>
    </row>
    <row r="1196" spans="2:15" ht="15" x14ac:dyDescent="0.25">
      <c r="B1196" s="14"/>
      <c r="D1196" s="61"/>
      <c r="E1196" s="15"/>
      <c r="F1196" s="15"/>
      <c r="G1196" s="14"/>
      <c r="I1196" s="55"/>
      <c r="J1196" s="14"/>
      <c r="K1196" s="14"/>
      <c r="N1196" s="14"/>
      <c r="O1196" s="14"/>
    </row>
    <row r="1197" spans="2:15" ht="15" x14ac:dyDescent="0.25">
      <c r="B1197" s="14"/>
      <c r="D1197" s="61"/>
      <c r="E1197" s="15"/>
      <c r="F1197" s="15"/>
      <c r="G1197" s="14"/>
      <c r="I1197" s="55"/>
      <c r="J1197" s="14"/>
      <c r="K1197" s="14"/>
      <c r="N1197" s="14"/>
      <c r="O1197" s="14"/>
    </row>
    <row r="1198" spans="2:15" ht="15" x14ac:dyDescent="0.25">
      <c r="B1198" s="14"/>
      <c r="D1198" s="61"/>
      <c r="E1198" s="15"/>
      <c r="F1198" s="15"/>
      <c r="G1198" s="14"/>
      <c r="I1198" s="55"/>
      <c r="J1198" s="14"/>
      <c r="K1198" s="14"/>
      <c r="N1198" s="14"/>
      <c r="O1198" s="14"/>
    </row>
    <row r="1199" spans="2:15" ht="15" x14ac:dyDescent="0.25">
      <c r="B1199" s="14"/>
      <c r="D1199" s="61"/>
      <c r="E1199" s="15"/>
      <c r="F1199" s="15"/>
      <c r="G1199" s="14"/>
      <c r="I1199" s="55"/>
      <c r="J1199" s="14"/>
      <c r="K1199" s="14"/>
      <c r="N1199" s="14"/>
      <c r="O1199" s="14"/>
    </row>
    <row r="1200" spans="2:15" ht="15" x14ac:dyDescent="0.25">
      <c r="B1200" s="14"/>
      <c r="D1200" s="61"/>
      <c r="E1200" s="15"/>
      <c r="F1200" s="15"/>
      <c r="G1200" s="14"/>
      <c r="I1200" s="55"/>
      <c r="J1200" s="14"/>
      <c r="K1200" s="14"/>
      <c r="N1200" s="14"/>
      <c r="O1200" s="14"/>
    </row>
    <row r="1201" spans="2:15" ht="15" x14ac:dyDescent="0.25">
      <c r="B1201" s="14"/>
      <c r="D1201" s="61"/>
      <c r="E1201" s="15"/>
      <c r="F1201" s="15"/>
      <c r="G1201" s="14"/>
      <c r="I1201" s="55"/>
      <c r="J1201" s="14"/>
      <c r="K1201" s="14"/>
      <c r="N1201" s="14"/>
      <c r="O1201" s="14"/>
    </row>
    <row r="1202" spans="2:15" ht="15" x14ac:dyDescent="0.25">
      <c r="B1202" s="14"/>
      <c r="D1202" s="61"/>
      <c r="E1202" s="15"/>
      <c r="F1202" s="15"/>
      <c r="G1202" s="14"/>
      <c r="I1202" s="55"/>
      <c r="J1202" s="14"/>
      <c r="K1202" s="14"/>
      <c r="N1202" s="14"/>
      <c r="O1202" s="14"/>
    </row>
    <row r="1203" spans="2:15" ht="15" x14ac:dyDescent="0.25">
      <c r="B1203" s="14"/>
      <c r="D1203" s="61"/>
      <c r="E1203" s="15"/>
      <c r="F1203" s="15"/>
      <c r="G1203" s="14"/>
      <c r="I1203" s="55"/>
      <c r="J1203" s="14"/>
      <c r="K1203" s="14"/>
      <c r="N1203" s="14"/>
      <c r="O1203" s="14"/>
    </row>
    <row r="1204" spans="2:15" ht="15" x14ac:dyDescent="0.25">
      <c r="B1204" s="14"/>
      <c r="D1204" s="61"/>
      <c r="E1204" s="15"/>
      <c r="F1204" s="15"/>
      <c r="G1204" s="14"/>
      <c r="I1204" s="55"/>
      <c r="J1204" s="14"/>
      <c r="K1204" s="14"/>
      <c r="N1204" s="14"/>
      <c r="O1204" s="14"/>
    </row>
    <row r="1205" spans="2:15" ht="15" x14ac:dyDescent="0.25">
      <c r="B1205" s="14"/>
      <c r="D1205" s="61"/>
      <c r="E1205" s="15"/>
      <c r="F1205" s="15"/>
      <c r="G1205" s="14"/>
      <c r="I1205" s="55"/>
      <c r="J1205" s="14"/>
      <c r="K1205" s="14"/>
      <c r="N1205" s="14"/>
      <c r="O1205" s="14"/>
    </row>
    <row r="1206" spans="2:15" ht="15" x14ac:dyDescent="0.25">
      <c r="B1206" s="14"/>
      <c r="D1206" s="61"/>
      <c r="E1206" s="15"/>
      <c r="F1206" s="15"/>
      <c r="G1206" s="14"/>
      <c r="I1206" s="55"/>
      <c r="J1206" s="14"/>
      <c r="K1206" s="14"/>
      <c r="N1206" s="14"/>
      <c r="O1206" s="14"/>
    </row>
    <row r="1207" spans="2:15" ht="15" x14ac:dyDescent="0.25">
      <c r="B1207" s="14"/>
      <c r="D1207" s="61"/>
      <c r="E1207" s="15"/>
      <c r="F1207" s="15"/>
      <c r="G1207" s="14"/>
      <c r="I1207" s="55"/>
      <c r="J1207" s="14"/>
      <c r="K1207" s="14"/>
      <c r="N1207" s="14"/>
      <c r="O1207" s="14"/>
    </row>
    <row r="1208" spans="2:15" ht="15" x14ac:dyDescent="0.25">
      <c r="B1208" s="14"/>
      <c r="D1208" s="61"/>
      <c r="E1208" s="15"/>
      <c r="F1208" s="15"/>
      <c r="G1208" s="14"/>
      <c r="I1208" s="55"/>
      <c r="J1208" s="14"/>
      <c r="K1208" s="14"/>
      <c r="N1208" s="14"/>
      <c r="O1208" s="14"/>
    </row>
    <row r="1209" spans="2:15" ht="15" x14ac:dyDescent="0.25">
      <c r="B1209" s="14"/>
      <c r="D1209" s="61"/>
      <c r="E1209" s="15"/>
      <c r="F1209" s="15"/>
      <c r="G1209" s="14"/>
      <c r="I1209" s="55"/>
      <c r="J1209" s="14"/>
      <c r="K1209" s="14"/>
      <c r="N1209" s="14"/>
      <c r="O1209" s="14"/>
    </row>
    <row r="1210" spans="2:15" ht="15" x14ac:dyDescent="0.25">
      <c r="B1210" s="14"/>
      <c r="D1210" s="61"/>
      <c r="E1210" s="15"/>
      <c r="F1210" s="15"/>
      <c r="G1210" s="14"/>
      <c r="I1210" s="55"/>
      <c r="J1210" s="14"/>
      <c r="K1210" s="14"/>
      <c r="N1210" s="14"/>
      <c r="O1210" s="14"/>
    </row>
    <row r="1211" spans="2:15" ht="15" x14ac:dyDescent="0.25">
      <c r="B1211" s="14"/>
      <c r="D1211" s="61"/>
      <c r="E1211" s="15"/>
      <c r="F1211" s="15"/>
      <c r="G1211" s="14"/>
      <c r="I1211" s="55"/>
      <c r="J1211" s="14"/>
      <c r="K1211" s="14"/>
      <c r="N1211" s="14"/>
      <c r="O1211" s="14"/>
    </row>
    <row r="1212" spans="2:15" ht="15" x14ac:dyDescent="0.25">
      <c r="B1212" s="14"/>
      <c r="D1212" s="61"/>
      <c r="E1212" s="15"/>
      <c r="F1212" s="15"/>
      <c r="G1212" s="14"/>
      <c r="I1212" s="55"/>
      <c r="J1212" s="14"/>
      <c r="K1212" s="14"/>
      <c r="N1212" s="14"/>
      <c r="O1212" s="14"/>
    </row>
    <row r="1213" spans="2:15" ht="15" x14ac:dyDescent="0.25">
      <c r="B1213" s="14"/>
      <c r="D1213" s="61"/>
      <c r="E1213" s="15"/>
      <c r="F1213" s="15"/>
      <c r="G1213" s="14"/>
      <c r="I1213" s="55"/>
      <c r="J1213" s="14"/>
      <c r="K1213" s="14"/>
      <c r="N1213" s="14"/>
      <c r="O1213" s="14"/>
    </row>
    <row r="1214" spans="2:15" ht="15" x14ac:dyDescent="0.25">
      <c r="B1214" s="14"/>
      <c r="D1214" s="61"/>
      <c r="E1214" s="15"/>
      <c r="F1214" s="15"/>
      <c r="G1214" s="14"/>
      <c r="I1214" s="55"/>
      <c r="J1214" s="14"/>
      <c r="K1214" s="14"/>
      <c r="N1214" s="14"/>
      <c r="O1214" s="14"/>
    </row>
    <row r="1215" spans="2:15" ht="15" x14ac:dyDescent="0.25">
      <c r="B1215" s="14"/>
      <c r="D1215" s="61"/>
      <c r="E1215" s="15"/>
      <c r="F1215" s="15"/>
      <c r="G1215" s="14"/>
      <c r="I1215" s="55"/>
      <c r="J1215" s="14"/>
      <c r="K1215" s="14"/>
      <c r="N1215" s="14"/>
      <c r="O1215" s="14"/>
    </row>
    <row r="1216" spans="2:15" ht="15" x14ac:dyDescent="0.25">
      <c r="B1216" s="14"/>
      <c r="D1216" s="61"/>
      <c r="E1216" s="15"/>
      <c r="F1216" s="15"/>
      <c r="G1216" s="14"/>
      <c r="I1216" s="55"/>
      <c r="J1216" s="14"/>
      <c r="K1216" s="14"/>
      <c r="N1216" s="14"/>
      <c r="O1216" s="14"/>
    </row>
    <row r="1217" spans="2:15" ht="15" x14ac:dyDescent="0.25">
      <c r="B1217" s="14"/>
      <c r="D1217" s="61"/>
      <c r="E1217" s="15"/>
      <c r="F1217" s="15"/>
      <c r="G1217" s="14"/>
      <c r="I1217" s="55"/>
      <c r="J1217" s="14"/>
      <c r="K1217" s="14"/>
      <c r="N1217" s="14"/>
      <c r="O1217" s="14"/>
    </row>
    <row r="1218" spans="2:15" ht="15" x14ac:dyDescent="0.25">
      <c r="B1218" s="14"/>
      <c r="D1218" s="61"/>
      <c r="E1218" s="15"/>
      <c r="F1218" s="15"/>
      <c r="G1218" s="14"/>
      <c r="I1218" s="55"/>
      <c r="J1218" s="14"/>
      <c r="K1218" s="14"/>
      <c r="N1218" s="14"/>
      <c r="O1218" s="14"/>
    </row>
    <row r="1219" spans="2:15" ht="15" x14ac:dyDescent="0.25">
      <c r="B1219" s="14"/>
      <c r="D1219" s="61"/>
      <c r="E1219" s="15"/>
      <c r="F1219" s="15"/>
      <c r="G1219" s="14"/>
      <c r="I1219" s="55"/>
      <c r="J1219" s="14"/>
      <c r="K1219" s="14"/>
      <c r="N1219" s="14"/>
      <c r="O1219" s="14"/>
    </row>
    <row r="1220" spans="2:15" ht="15" x14ac:dyDescent="0.25">
      <c r="B1220" s="14"/>
      <c r="D1220" s="61"/>
      <c r="E1220" s="15"/>
      <c r="F1220" s="15"/>
      <c r="G1220" s="14"/>
      <c r="I1220" s="55"/>
      <c r="J1220" s="14"/>
      <c r="K1220" s="14"/>
      <c r="N1220" s="14"/>
      <c r="O1220" s="14"/>
    </row>
    <row r="1221" spans="2:15" ht="15" x14ac:dyDescent="0.25">
      <c r="B1221" s="14"/>
      <c r="D1221" s="61"/>
      <c r="E1221" s="15"/>
      <c r="F1221" s="15"/>
      <c r="G1221" s="14"/>
      <c r="I1221" s="55"/>
      <c r="J1221" s="14"/>
      <c r="K1221" s="14"/>
      <c r="N1221" s="14"/>
      <c r="O1221" s="14"/>
    </row>
    <row r="1222" spans="2:15" ht="15" x14ac:dyDescent="0.25">
      <c r="B1222" s="14"/>
      <c r="D1222" s="61"/>
      <c r="E1222" s="15"/>
      <c r="F1222" s="15"/>
      <c r="G1222" s="14"/>
      <c r="I1222" s="55"/>
      <c r="J1222" s="14"/>
      <c r="K1222" s="14"/>
      <c r="N1222" s="14"/>
      <c r="O1222" s="14"/>
    </row>
    <row r="1223" spans="2:15" ht="15" x14ac:dyDescent="0.25">
      <c r="B1223" s="14"/>
      <c r="D1223" s="61"/>
      <c r="E1223" s="15"/>
      <c r="F1223" s="15"/>
      <c r="G1223" s="14"/>
      <c r="I1223" s="55"/>
      <c r="J1223" s="14"/>
      <c r="K1223" s="14"/>
      <c r="N1223" s="14"/>
      <c r="O1223" s="14"/>
    </row>
    <row r="1224" spans="2:15" ht="15" x14ac:dyDescent="0.25">
      <c r="B1224" s="14"/>
      <c r="D1224" s="61"/>
      <c r="E1224" s="15"/>
      <c r="F1224" s="15"/>
      <c r="G1224" s="14"/>
      <c r="I1224" s="55"/>
      <c r="J1224" s="14"/>
      <c r="K1224" s="14"/>
      <c r="N1224" s="14"/>
      <c r="O1224" s="14"/>
    </row>
    <row r="1225" spans="2:15" ht="15" x14ac:dyDescent="0.25">
      <c r="B1225" s="14"/>
      <c r="D1225" s="61"/>
      <c r="E1225" s="15"/>
      <c r="F1225" s="15"/>
      <c r="G1225" s="14"/>
      <c r="I1225" s="55"/>
      <c r="J1225" s="14"/>
      <c r="K1225" s="14"/>
      <c r="N1225" s="14"/>
      <c r="O1225" s="14"/>
    </row>
    <row r="1226" spans="2:15" ht="15" x14ac:dyDescent="0.25">
      <c r="B1226" s="14"/>
      <c r="D1226" s="61"/>
      <c r="E1226" s="15"/>
      <c r="F1226" s="15"/>
      <c r="G1226" s="14"/>
      <c r="I1226" s="55"/>
      <c r="J1226" s="14"/>
      <c r="K1226" s="14"/>
      <c r="N1226" s="14"/>
      <c r="O1226" s="14"/>
    </row>
    <row r="1227" spans="2:15" ht="15" x14ac:dyDescent="0.25">
      <c r="B1227" s="14"/>
      <c r="D1227" s="61"/>
      <c r="E1227" s="15"/>
      <c r="F1227" s="15"/>
      <c r="G1227" s="14"/>
      <c r="I1227" s="55"/>
      <c r="J1227" s="14"/>
      <c r="K1227" s="14"/>
      <c r="N1227" s="14"/>
      <c r="O1227" s="14"/>
    </row>
    <row r="1228" spans="2:15" ht="15" x14ac:dyDescent="0.25">
      <c r="B1228" s="14"/>
      <c r="D1228" s="61"/>
      <c r="E1228" s="15"/>
      <c r="F1228" s="15"/>
      <c r="G1228" s="14"/>
      <c r="I1228" s="55"/>
      <c r="J1228" s="14"/>
      <c r="K1228" s="14"/>
      <c r="N1228" s="14"/>
      <c r="O1228" s="14"/>
    </row>
    <row r="1229" spans="2:15" ht="15" x14ac:dyDescent="0.25">
      <c r="B1229" s="14"/>
      <c r="D1229" s="61"/>
      <c r="E1229" s="15"/>
      <c r="F1229" s="15"/>
      <c r="G1229" s="14"/>
      <c r="I1229" s="55"/>
      <c r="J1229" s="14"/>
      <c r="K1229" s="14"/>
      <c r="N1229" s="14"/>
      <c r="O1229" s="14"/>
    </row>
    <row r="1230" spans="2:15" ht="15" x14ac:dyDescent="0.25">
      <c r="B1230" s="14"/>
      <c r="D1230" s="61"/>
      <c r="E1230" s="15"/>
      <c r="F1230" s="15"/>
      <c r="G1230" s="14"/>
      <c r="I1230" s="55"/>
      <c r="J1230" s="14"/>
      <c r="K1230" s="14"/>
      <c r="N1230" s="14"/>
      <c r="O1230" s="14"/>
    </row>
    <row r="1231" spans="2:15" ht="15" x14ac:dyDescent="0.25">
      <c r="B1231" s="14"/>
      <c r="D1231" s="61"/>
      <c r="E1231" s="15"/>
      <c r="F1231" s="15"/>
      <c r="G1231" s="14"/>
      <c r="I1231" s="55"/>
      <c r="J1231" s="14"/>
      <c r="K1231" s="14"/>
      <c r="N1231" s="14"/>
      <c r="O1231" s="14"/>
    </row>
    <row r="1232" spans="2:15" ht="15" x14ac:dyDescent="0.25">
      <c r="B1232" s="14"/>
      <c r="D1232" s="61"/>
      <c r="E1232" s="15"/>
      <c r="F1232" s="15"/>
      <c r="G1232" s="14"/>
      <c r="I1232" s="55"/>
      <c r="J1232" s="14"/>
      <c r="K1232" s="14"/>
      <c r="N1232" s="14"/>
      <c r="O1232" s="14"/>
    </row>
    <row r="1233" spans="2:15" ht="15" x14ac:dyDescent="0.25">
      <c r="B1233" s="14"/>
      <c r="D1233" s="61"/>
      <c r="E1233" s="15"/>
      <c r="F1233" s="15"/>
      <c r="G1233" s="14"/>
      <c r="I1233" s="55"/>
      <c r="J1233" s="14"/>
      <c r="K1233" s="14"/>
      <c r="N1233" s="14"/>
      <c r="O1233" s="14"/>
    </row>
    <row r="1234" spans="2:15" ht="15" x14ac:dyDescent="0.25">
      <c r="B1234" s="14"/>
      <c r="D1234" s="61"/>
      <c r="E1234" s="15"/>
      <c r="F1234" s="15"/>
      <c r="G1234" s="14"/>
      <c r="I1234" s="55"/>
      <c r="J1234" s="14"/>
      <c r="K1234" s="14"/>
      <c r="N1234" s="14"/>
      <c r="O1234" s="14"/>
    </row>
    <row r="1235" spans="2:15" ht="15" x14ac:dyDescent="0.25">
      <c r="B1235" s="14"/>
      <c r="D1235" s="61"/>
      <c r="E1235" s="15"/>
      <c r="F1235" s="15"/>
      <c r="G1235" s="14"/>
      <c r="I1235" s="55"/>
      <c r="J1235" s="14"/>
      <c r="K1235" s="14"/>
      <c r="N1235" s="14"/>
      <c r="O1235" s="14"/>
    </row>
    <row r="1236" spans="2:15" ht="15" x14ac:dyDescent="0.25">
      <c r="B1236" s="14"/>
      <c r="D1236" s="61"/>
      <c r="E1236" s="15"/>
      <c r="F1236" s="15"/>
      <c r="G1236" s="14"/>
      <c r="I1236" s="55"/>
      <c r="J1236" s="14"/>
      <c r="K1236" s="14"/>
      <c r="N1236" s="14"/>
      <c r="O1236" s="14"/>
    </row>
    <row r="1237" spans="2:15" ht="15" x14ac:dyDescent="0.25">
      <c r="B1237" s="14"/>
      <c r="D1237" s="61"/>
      <c r="E1237" s="15"/>
      <c r="F1237" s="15"/>
      <c r="G1237" s="14"/>
      <c r="I1237" s="55"/>
      <c r="J1237" s="14"/>
      <c r="K1237" s="14"/>
      <c r="N1237" s="14"/>
      <c r="O1237" s="14"/>
    </row>
    <row r="1238" spans="2:15" ht="15" x14ac:dyDescent="0.25">
      <c r="B1238" s="14"/>
      <c r="D1238" s="61"/>
      <c r="E1238" s="15"/>
      <c r="F1238" s="15"/>
      <c r="G1238" s="14"/>
      <c r="I1238" s="55"/>
      <c r="J1238" s="14"/>
      <c r="K1238" s="14"/>
      <c r="N1238" s="14"/>
      <c r="O1238" s="14"/>
    </row>
    <row r="1239" spans="2:15" ht="15" x14ac:dyDescent="0.25">
      <c r="B1239" s="14"/>
      <c r="D1239" s="61"/>
      <c r="E1239" s="15"/>
      <c r="F1239" s="15"/>
      <c r="G1239" s="14"/>
      <c r="I1239" s="55"/>
      <c r="J1239" s="14"/>
      <c r="K1239" s="14"/>
      <c r="N1239" s="14"/>
      <c r="O1239" s="14"/>
    </row>
    <row r="1240" spans="2:15" ht="15" x14ac:dyDescent="0.25">
      <c r="B1240" s="14"/>
      <c r="D1240" s="61"/>
      <c r="E1240" s="15"/>
      <c r="F1240" s="15"/>
      <c r="G1240" s="14"/>
      <c r="I1240" s="55"/>
      <c r="J1240" s="14"/>
      <c r="K1240" s="14"/>
      <c r="N1240" s="14"/>
      <c r="O1240" s="14"/>
    </row>
    <row r="1241" spans="2:15" ht="15" x14ac:dyDescent="0.25">
      <c r="B1241" s="14"/>
      <c r="D1241" s="61"/>
      <c r="E1241" s="15"/>
      <c r="F1241" s="15"/>
      <c r="G1241" s="14"/>
      <c r="I1241" s="55"/>
      <c r="J1241" s="14"/>
      <c r="K1241" s="14"/>
      <c r="N1241" s="14"/>
      <c r="O1241" s="14"/>
    </row>
    <row r="1242" spans="2:15" ht="15" x14ac:dyDescent="0.25">
      <c r="B1242" s="14"/>
      <c r="D1242" s="61"/>
      <c r="E1242" s="15"/>
      <c r="F1242" s="15"/>
      <c r="G1242" s="14"/>
      <c r="I1242" s="55"/>
      <c r="J1242" s="14"/>
      <c r="K1242" s="14"/>
      <c r="N1242" s="14"/>
      <c r="O1242" s="14"/>
    </row>
    <row r="1243" spans="2:15" ht="15" x14ac:dyDescent="0.25">
      <c r="B1243" s="14"/>
      <c r="D1243" s="61"/>
      <c r="E1243" s="15"/>
      <c r="F1243" s="15"/>
      <c r="G1243" s="14"/>
      <c r="I1243" s="55"/>
      <c r="J1243" s="14"/>
      <c r="K1243" s="14"/>
      <c r="N1243" s="14"/>
      <c r="O1243" s="14"/>
    </row>
    <row r="1244" spans="2:15" ht="15" x14ac:dyDescent="0.25">
      <c r="B1244" s="14"/>
      <c r="D1244" s="61"/>
      <c r="E1244" s="15"/>
      <c r="F1244" s="15"/>
      <c r="G1244" s="14"/>
      <c r="I1244" s="55"/>
      <c r="J1244" s="14"/>
      <c r="K1244" s="14"/>
      <c r="N1244" s="14"/>
      <c r="O1244" s="14"/>
    </row>
    <row r="1245" spans="2:15" ht="15" x14ac:dyDescent="0.25">
      <c r="B1245" s="14"/>
      <c r="D1245" s="61"/>
      <c r="E1245" s="15"/>
      <c r="F1245" s="15"/>
      <c r="G1245" s="14"/>
      <c r="I1245" s="55"/>
      <c r="J1245" s="14"/>
      <c r="K1245" s="14"/>
      <c r="N1245" s="14"/>
      <c r="O1245" s="14"/>
    </row>
    <row r="1246" spans="2:15" ht="15" x14ac:dyDescent="0.25">
      <c r="B1246" s="14"/>
      <c r="D1246" s="61"/>
      <c r="E1246" s="15"/>
      <c r="F1246" s="15"/>
      <c r="G1246" s="14"/>
      <c r="I1246" s="55"/>
      <c r="J1246" s="14"/>
      <c r="K1246" s="14"/>
      <c r="N1246" s="14"/>
      <c r="O1246" s="14"/>
    </row>
    <row r="1247" spans="2:15" ht="15" x14ac:dyDescent="0.25">
      <c r="B1247" s="14"/>
      <c r="D1247" s="61"/>
      <c r="E1247" s="15"/>
      <c r="F1247" s="15"/>
      <c r="G1247" s="14"/>
      <c r="I1247" s="55"/>
      <c r="J1247" s="14"/>
      <c r="K1247" s="14"/>
      <c r="N1247" s="14"/>
      <c r="O1247" s="14"/>
    </row>
    <row r="1248" spans="2:15" ht="15" x14ac:dyDescent="0.25">
      <c r="B1248" s="14"/>
      <c r="D1248" s="61"/>
      <c r="E1248" s="15"/>
      <c r="F1248" s="15"/>
      <c r="G1248" s="14"/>
      <c r="I1248" s="55"/>
      <c r="J1248" s="14"/>
      <c r="K1248" s="14"/>
      <c r="N1248" s="14"/>
      <c r="O1248" s="14"/>
    </row>
    <row r="1249" spans="2:15" ht="15" x14ac:dyDescent="0.25">
      <c r="B1249" s="14"/>
      <c r="D1249" s="61"/>
      <c r="E1249" s="15"/>
      <c r="F1249" s="15"/>
      <c r="G1249" s="14"/>
      <c r="I1249" s="55"/>
      <c r="J1249" s="14"/>
      <c r="K1249" s="14"/>
      <c r="N1249" s="14"/>
      <c r="O1249" s="14"/>
    </row>
    <row r="1250" spans="2:15" ht="15" x14ac:dyDescent="0.25">
      <c r="B1250" s="14"/>
      <c r="D1250" s="61"/>
      <c r="E1250" s="15"/>
      <c r="F1250" s="15"/>
      <c r="G1250" s="14"/>
      <c r="I1250" s="55"/>
      <c r="J1250" s="14"/>
      <c r="K1250" s="14"/>
      <c r="N1250" s="14"/>
      <c r="O1250" s="14"/>
    </row>
    <row r="1251" spans="2:15" ht="15" x14ac:dyDescent="0.25">
      <c r="B1251" s="14"/>
      <c r="D1251" s="61"/>
      <c r="E1251" s="15"/>
      <c r="F1251" s="15"/>
      <c r="G1251" s="14"/>
      <c r="I1251" s="55"/>
      <c r="J1251" s="14"/>
      <c r="K1251" s="14"/>
      <c r="N1251" s="14"/>
      <c r="O1251" s="14"/>
    </row>
    <row r="1252" spans="2:15" ht="15" x14ac:dyDescent="0.25">
      <c r="B1252" s="14"/>
      <c r="D1252" s="61"/>
      <c r="E1252" s="15"/>
      <c r="F1252" s="15"/>
      <c r="G1252" s="14"/>
      <c r="I1252" s="55"/>
      <c r="J1252" s="14"/>
      <c r="K1252" s="14"/>
      <c r="N1252" s="14"/>
      <c r="O1252" s="14"/>
    </row>
    <row r="1253" spans="2:15" ht="15" x14ac:dyDescent="0.25">
      <c r="B1253" s="14"/>
      <c r="D1253" s="61"/>
      <c r="E1253" s="15"/>
      <c r="F1253" s="15"/>
      <c r="G1253" s="14"/>
      <c r="I1253" s="55"/>
      <c r="J1253" s="14"/>
      <c r="K1253" s="14"/>
      <c r="N1253" s="14"/>
      <c r="O1253" s="14"/>
    </row>
    <row r="1254" spans="2:15" ht="15" x14ac:dyDescent="0.25">
      <c r="B1254" s="14"/>
      <c r="D1254" s="61"/>
      <c r="E1254" s="15"/>
      <c r="F1254" s="15"/>
      <c r="G1254" s="14"/>
      <c r="I1254" s="55"/>
      <c r="J1254" s="14"/>
      <c r="K1254" s="14"/>
      <c r="N1254" s="14"/>
      <c r="O1254" s="14"/>
    </row>
    <row r="1255" spans="2:15" ht="15" x14ac:dyDescent="0.25">
      <c r="B1255" s="14"/>
      <c r="D1255" s="61"/>
      <c r="E1255" s="15"/>
      <c r="F1255" s="15"/>
      <c r="G1255" s="14"/>
      <c r="I1255" s="55"/>
      <c r="J1255" s="14"/>
      <c r="K1255" s="14"/>
      <c r="N1255" s="14"/>
      <c r="O1255" s="14"/>
    </row>
    <row r="1256" spans="2:15" ht="15" x14ac:dyDescent="0.25">
      <c r="B1256" s="14"/>
      <c r="D1256" s="61"/>
      <c r="E1256" s="15"/>
      <c r="F1256" s="15"/>
      <c r="G1256" s="14"/>
      <c r="I1256" s="55"/>
      <c r="J1256" s="14"/>
      <c r="K1256" s="14"/>
      <c r="N1256" s="14"/>
      <c r="O1256" s="14"/>
    </row>
    <row r="1257" spans="2:15" ht="15" x14ac:dyDescent="0.25">
      <c r="B1257" s="14"/>
      <c r="D1257" s="61"/>
      <c r="E1257" s="15"/>
      <c r="F1257" s="15"/>
      <c r="G1257" s="14"/>
      <c r="I1257" s="55"/>
      <c r="J1257" s="14"/>
      <c r="K1257" s="14"/>
      <c r="N1257" s="14"/>
      <c r="O1257" s="14"/>
    </row>
    <row r="1258" spans="2:15" ht="15" x14ac:dyDescent="0.25">
      <c r="B1258" s="14"/>
      <c r="D1258" s="61"/>
      <c r="E1258" s="15"/>
      <c r="F1258" s="15"/>
      <c r="G1258" s="14"/>
      <c r="I1258" s="55"/>
      <c r="J1258" s="14"/>
      <c r="K1258" s="14"/>
      <c r="N1258" s="14"/>
      <c r="O1258" s="14"/>
    </row>
    <row r="1259" spans="2:15" ht="15" x14ac:dyDescent="0.25">
      <c r="B1259" s="14"/>
      <c r="D1259" s="61"/>
      <c r="E1259" s="15"/>
      <c r="F1259" s="15"/>
      <c r="G1259" s="14"/>
      <c r="I1259" s="55"/>
      <c r="J1259" s="14"/>
      <c r="K1259" s="14"/>
      <c r="N1259" s="14"/>
      <c r="O1259" s="14"/>
    </row>
    <row r="1260" spans="2:15" ht="15" x14ac:dyDescent="0.25">
      <c r="B1260" s="14"/>
      <c r="D1260" s="61"/>
      <c r="E1260" s="15"/>
      <c r="F1260" s="15"/>
      <c r="G1260" s="14"/>
      <c r="I1260" s="55"/>
      <c r="J1260" s="14"/>
      <c r="K1260" s="14"/>
      <c r="N1260" s="14"/>
      <c r="O1260" s="14"/>
    </row>
    <row r="1261" spans="2:15" ht="15" x14ac:dyDescent="0.25">
      <c r="B1261" s="14"/>
      <c r="D1261" s="61"/>
      <c r="E1261" s="15"/>
      <c r="F1261" s="15"/>
      <c r="G1261" s="14"/>
      <c r="I1261" s="55"/>
      <c r="J1261" s="14"/>
      <c r="K1261" s="14"/>
      <c r="N1261" s="14"/>
      <c r="O1261" s="14"/>
    </row>
    <row r="1262" spans="2:15" ht="15" x14ac:dyDescent="0.25">
      <c r="B1262" s="14"/>
      <c r="D1262" s="61"/>
      <c r="E1262" s="15"/>
      <c r="F1262" s="15"/>
      <c r="G1262" s="14"/>
      <c r="I1262" s="55"/>
      <c r="J1262" s="14"/>
      <c r="K1262" s="14"/>
      <c r="N1262" s="14"/>
      <c r="O1262" s="14"/>
    </row>
    <row r="1263" spans="2:15" ht="15" x14ac:dyDescent="0.25">
      <c r="B1263" s="14"/>
      <c r="D1263" s="61"/>
      <c r="E1263" s="15"/>
      <c r="F1263" s="15"/>
      <c r="G1263" s="14"/>
      <c r="I1263" s="55"/>
      <c r="J1263" s="14"/>
      <c r="K1263" s="14"/>
      <c r="N1263" s="14"/>
      <c r="O1263" s="14"/>
    </row>
    <row r="1264" spans="2:15" ht="15" x14ac:dyDescent="0.25">
      <c r="B1264" s="14"/>
      <c r="D1264" s="61"/>
      <c r="E1264" s="15"/>
      <c r="F1264" s="15"/>
      <c r="G1264" s="14"/>
      <c r="I1264" s="55"/>
      <c r="J1264" s="14"/>
      <c r="K1264" s="14"/>
      <c r="N1264" s="14"/>
      <c r="O1264" s="14"/>
    </row>
    <row r="1265" spans="2:15" ht="15" x14ac:dyDescent="0.25">
      <c r="B1265" s="14"/>
      <c r="D1265" s="61"/>
      <c r="E1265" s="15"/>
      <c r="F1265" s="15"/>
      <c r="G1265" s="14"/>
      <c r="I1265" s="55"/>
      <c r="J1265" s="14"/>
      <c r="K1265" s="14"/>
      <c r="N1265" s="14"/>
      <c r="O1265" s="14"/>
    </row>
    <row r="1266" spans="2:15" ht="15" x14ac:dyDescent="0.25">
      <c r="B1266" s="14"/>
      <c r="D1266" s="61"/>
      <c r="E1266" s="15"/>
      <c r="F1266" s="15"/>
      <c r="G1266" s="14"/>
      <c r="I1266" s="55"/>
      <c r="J1266" s="14"/>
      <c r="K1266" s="14"/>
      <c r="N1266" s="14"/>
      <c r="O1266" s="14"/>
    </row>
    <row r="1267" spans="2:15" ht="15" x14ac:dyDescent="0.25">
      <c r="B1267" s="14"/>
      <c r="D1267" s="61"/>
      <c r="E1267" s="15"/>
      <c r="F1267" s="15"/>
      <c r="G1267" s="14"/>
      <c r="I1267" s="55"/>
      <c r="J1267" s="14"/>
      <c r="K1267" s="14"/>
      <c r="N1267" s="14"/>
      <c r="O1267" s="14"/>
    </row>
    <row r="1268" spans="2:15" ht="15" x14ac:dyDescent="0.25">
      <c r="B1268" s="14"/>
      <c r="D1268" s="61"/>
      <c r="E1268" s="15"/>
      <c r="F1268" s="15"/>
      <c r="G1268" s="14"/>
      <c r="I1268" s="55"/>
      <c r="J1268" s="14"/>
      <c r="K1268" s="14"/>
      <c r="N1268" s="14"/>
      <c r="O1268" s="14"/>
    </row>
    <row r="1269" spans="2:15" ht="15" x14ac:dyDescent="0.25">
      <c r="B1269" s="14"/>
      <c r="D1269" s="61"/>
      <c r="E1269" s="15"/>
      <c r="F1269" s="15"/>
      <c r="G1269" s="14"/>
      <c r="I1269" s="55"/>
      <c r="J1269" s="14"/>
      <c r="K1269" s="14"/>
      <c r="N1269" s="14"/>
      <c r="O1269" s="14"/>
    </row>
    <row r="1270" spans="2:15" ht="15" x14ac:dyDescent="0.25">
      <c r="B1270" s="14"/>
      <c r="D1270" s="61"/>
      <c r="E1270" s="15"/>
      <c r="F1270" s="15"/>
      <c r="G1270" s="14"/>
      <c r="I1270" s="55"/>
      <c r="J1270" s="14"/>
      <c r="K1270" s="14"/>
      <c r="N1270" s="14"/>
      <c r="O1270" s="14"/>
    </row>
    <row r="1271" spans="2:15" ht="15" x14ac:dyDescent="0.25">
      <c r="B1271" s="14"/>
      <c r="D1271" s="61"/>
      <c r="E1271" s="15"/>
      <c r="F1271" s="15"/>
      <c r="G1271" s="14"/>
      <c r="I1271" s="55"/>
      <c r="J1271" s="14"/>
      <c r="K1271" s="14"/>
      <c r="N1271" s="14"/>
      <c r="O1271" s="14"/>
    </row>
    <row r="1272" spans="2:15" ht="15" x14ac:dyDescent="0.25">
      <c r="B1272" s="14"/>
      <c r="D1272" s="61"/>
      <c r="E1272" s="15"/>
      <c r="F1272" s="15"/>
      <c r="G1272" s="14"/>
      <c r="I1272" s="55"/>
      <c r="J1272" s="14"/>
      <c r="K1272" s="14"/>
      <c r="N1272" s="14"/>
      <c r="O1272" s="14"/>
    </row>
    <row r="1273" spans="2:15" ht="15" x14ac:dyDescent="0.25">
      <c r="B1273" s="14"/>
      <c r="D1273" s="61"/>
      <c r="E1273" s="15"/>
      <c r="F1273" s="15"/>
      <c r="G1273" s="14"/>
      <c r="I1273" s="55"/>
      <c r="J1273" s="14"/>
      <c r="K1273" s="14"/>
      <c r="N1273" s="14"/>
      <c r="O1273" s="14"/>
    </row>
    <row r="1274" spans="2:15" ht="15" x14ac:dyDescent="0.25">
      <c r="B1274" s="14"/>
      <c r="D1274" s="61"/>
      <c r="E1274" s="15"/>
      <c r="F1274" s="15"/>
      <c r="G1274" s="14"/>
      <c r="I1274" s="55"/>
      <c r="J1274" s="14"/>
      <c r="K1274" s="14"/>
      <c r="N1274" s="14"/>
      <c r="O1274" s="14"/>
    </row>
    <row r="1275" spans="2:15" ht="15" x14ac:dyDescent="0.25">
      <c r="B1275" s="14"/>
      <c r="D1275" s="61"/>
      <c r="E1275" s="15"/>
      <c r="F1275" s="15"/>
      <c r="G1275" s="14"/>
      <c r="I1275" s="55"/>
      <c r="J1275" s="14"/>
      <c r="K1275" s="14"/>
      <c r="N1275" s="14"/>
      <c r="O1275" s="14"/>
    </row>
    <row r="1276" spans="2:15" ht="15" x14ac:dyDescent="0.25">
      <c r="B1276" s="14"/>
      <c r="D1276" s="61"/>
      <c r="E1276" s="15"/>
      <c r="F1276" s="15"/>
      <c r="G1276" s="14"/>
      <c r="I1276" s="55"/>
      <c r="J1276" s="14"/>
      <c r="K1276" s="14"/>
      <c r="N1276" s="14"/>
      <c r="O1276" s="14"/>
    </row>
    <row r="1277" spans="2:15" ht="15" x14ac:dyDescent="0.25">
      <c r="B1277" s="14"/>
      <c r="D1277" s="61"/>
      <c r="E1277" s="15"/>
      <c r="F1277" s="15"/>
      <c r="G1277" s="14"/>
      <c r="I1277" s="55"/>
      <c r="J1277" s="14"/>
      <c r="K1277" s="14"/>
      <c r="N1277" s="14"/>
      <c r="O1277" s="14"/>
    </row>
    <row r="1278" spans="2:15" ht="15" x14ac:dyDescent="0.25">
      <c r="B1278" s="14"/>
      <c r="D1278" s="61"/>
      <c r="E1278" s="15"/>
      <c r="F1278" s="15"/>
      <c r="G1278" s="14"/>
      <c r="I1278" s="55"/>
      <c r="J1278" s="14"/>
      <c r="K1278" s="14"/>
      <c r="N1278" s="14"/>
      <c r="O1278" s="14"/>
    </row>
    <row r="1279" spans="2:15" ht="15" x14ac:dyDescent="0.25">
      <c r="B1279" s="14"/>
      <c r="D1279" s="61"/>
      <c r="E1279" s="15"/>
      <c r="F1279" s="15"/>
      <c r="G1279" s="14"/>
      <c r="I1279" s="55"/>
      <c r="J1279" s="14"/>
      <c r="K1279" s="14"/>
      <c r="N1279" s="14"/>
      <c r="O1279" s="14"/>
    </row>
    <row r="1280" spans="2:15" ht="15" x14ac:dyDescent="0.25">
      <c r="B1280" s="14"/>
      <c r="D1280" s="61"/>
      <c r="E1280" s="15"/>
      <c r="F1280" s="15"/>
      <c r="G1280" s="14"/>
      <c r="I1280" s="55"/>
      <c r="J1280" s="14"/>
      <c r="K1280" s="14"/>
      <c r="N1280" s="14"/>
      <c r="O1280" s="14"/>
    </row>
    <row r="1281" spans="2:15" ht="15" x14ac:dyDescent="0.25">
      <c r="B1281" s="14"/>
      <c r="D1281" s="61"/>
      <c r="E1281" s="15"/>
      <c r="F1281" s="15"/>
      <c r="G1281" s="14"/>
      <c r="I1281" s="55"/>
      <c r="J1281" s="14"/>
      <c r="K1281" s="14"/>
      <c r="N1281" s="14"/>
      <c r="O1281" s="14"/>
    </row>
    <row r="1282" spans="2:15" ht="15" x14ac:dyDescent="0.25">
      <c r="B1282" s="14"/>
      <c r="D1282" s="61"/>
      <c r="E1282" s="15"/>
      <c r="F1282" s="15"/>
      <c r="G1282" s="14"/>
      <c r="I1282" s="55"/>
      <c r="J1282" s="14"/>
      <c r="K1282" s="14"/>
      <c r="N1282" s="14"/>
      <c r="O1282" s="14"/>
    </row>
    <row r="1283" spans="2:15" ht="15" x14ac:dyDescent="0.25">
      <c r="B1283" s="14"/>
      <c r="D1283" s="61"/>
      <c r="E1283" s="15"/>
      <c r="F1283" s="15"/>
      <c r="G1283" s="14"/>
      <c r="I1283" s="55"/>
      <c r="J1283" s="14"/>
      <c r="K1283" s="14"/>
      <c r="N1283" s="14"/>
      <c r="O1283" s="14"/>
    </row>
    <row r="1284" spans="2:15" ht="15" x14ac:dyDescent="0.25">
      <c r="B1284" s="14"/>
      <c r="D1284" s="61"/>
      <c r="E1284" s="15"/>
      <c r="F1284" s="15"/>
      <c r="G1284" s="14"/>
      <c r="I1284" s="55"/>
      <c r="J1284" s="14"/>
      <c r="K1284" s="14"/>
      <c r="N1284" s="14"/>
      <c r="O1284" s="14"/>
    </row>
    <row r="1285" spans="2:15" ht="15" x14ac:dyDescent="0.25">
      <c r="B1285" s="14"/>
      <c r="D1285" s="61"/>
      <c r="E1285" s="15"/>
      <c r="F1285" s="15"/>
      <c r="G1285" s="14"/>
      <c r="I1285" s="55"/>
      <c r="J1285" s="14"/>
      <c r="K1285" s="14"/>
      <c r="N1285" s="14"/>
      <c r="O1285" s="14"/>
    </row>
    <row r="1286" spans="2:15" ht="15" x14ac:dyDescent="0.25">
      <c r="B1286" s="14"/>
      <c r="D1286" s="61"/>
      <c r="E1286" s="15"/>
      <c r="F1286" s="15"/>
      <c r="G1286" s="14"/>
      <c r="I1286" s="55"/>
      <c r="J1286" s="14"/>
      <c r="K1286" s="14"/>
      <c r="N1286" s="14"/>
      <c r="O1286" s="14"/>
    </row>
    <row r="1287" spans="2:15" ht="15" x14ac:dyDescent="0.25">
      <c r="B1287" s="14"/>
      <c r="D1287" s="61"/>
      <c r="E1287" s="15"/>
      <c r="F1287" s="15"/>
      <c r="G1287" s="14"/>
      <c r="I1287" s="55"/>
      <c r="J1287" s="14"/>
      <c r="K1287" s="14"/>
      <c r="N1287" s="14"/>
      <c r="O1287" s="14"/>
    </row>
    <row r="1288" spans="2:15" ht="15" x14ac:dyDescent="0.25">
      <c r="B1288" s="14"/>
      <c r="D1288" s="61"/>
      <c r="E1288" s="15"/>
      <c r="F1288" s="15"/>
      <c r="G1288" s="14"/>
      <c r="I1288" s="55"/>
      <c r="J1288" s="14"/>
      <c r="K1288" s="14"/>
      <c r="N1288" s="14"/>
      <c r="O1288" s="14"/>
    </row>
    <row r="1289" spans="2:15" ht="15" x14ac:dyDescent="0.25">
      <c r="B1289" s="14"/>
      <c r="D1289" s="61"/>
      <c r="E1289" s="15"/>
      <c r="F1289" s="15"/>
      <c r="G1289" s="14"/>
      <c r="I1289" s="55"/>
      <c r="J1289" s="14"/>
      <c r="K1289" s="14"/>
      <c r="N1289" s="14"/>
      <c r="O1289" s="14"/>
    </row>
    <row r="1290" spans="2:15" ht="15" x14ac:dyDescent="0.25">
      <c r="B1290" s="14"/>
      <c r="D1290" s="61"/>
      <c r="E1290" s="15"/>
      <c r="F1290" s="15"/>
      <c r="G1290" s="14"/>
      <c r="I1290" s="55"/>
      <c r="J1290" s="14"/>
      <c r="K1290" s="14"/>
      <c r="N1290" s="14"/>
      <c r="O1290" s="14"/>
    </row>
    <row r="1291" spans="2:15" ht="15" x14ac:dyDescent="0.25">
      <c r="B1291" s="14"/>
      <c r="D1291" s="61"/>
      <c r="E1291" s="15"/>
      <c r="F1291" s="15"/>
      <c r="G1291" s="14"/>
      <c r="I1291" s="55"/>
      <c r="J1291" s="14"/>
      <c r="K1291" s="14"/>
      <c r="N1291" s="14"/>
      <c r="O1291" s="14"/>
    </row>
    <row r="1292" spans="2:15" ht="15" x14ac:dyDescent="0.25">
      <c r="B1292" s="14"/>
      <c r="D1292" s="61"/>
      <c r="E1292" s="15"/>
      <c r="F1292" s="15"/>
      <c r="G1292" s="14"/>
      <c r="I1292" s="55"/>
      <c r="J1292" s="14"/>
      <c r="K1292" s="14"/>
      <c r="N1292" s="14"/>
      <c r="O1292" s="14"/>
    </row>
    <row r="1293" spans="2:15" ht="15" x14ac:dyDescent="0.25">
      <c r="B1293" s="14"/>
      <c r="D1293" s="61"/>
      <c r="E1293" s="15"/>
      <c r="F1293" s="15"/>
      <c r="G1293" s="14"/>
      <c r="I1293" s="55"/>
      <c r="J1293" s="14"/>
      <c r="K1293" s="14"/>
      <c r="N1293" s="14"/>
      <c r="O1293" s="14"/>
    </row>
    <row r="1294" spans="2:15" ht="15" x14ac:dyDescent="0.25">
      <c r="B1294" s="14"/>
      <c r="D1294" s="61"/>
      <c r="E1294" s="15"/>
      <c r="F1294" s="15"/>
      <c r="G1294" s="14"/>
      <c r="I1294" s="55"/>
      <c r="J1294" s="14"/>
      <c r="K1294" s="14"/>
      <c r="N1294" s="14"/>
      <c r="O1294" s="14"/>
    </row>
    <row r="1295" spans="2:15" ht="15" x14ac:dyDescent="0.25">
      <c r="B1295" s="14"/>
      <c r="D1295" s="61"/>
      <c r="E1295" s="15"/>
      <c r="F1295" s="15"/>
      <c r="G1295" s="14"/>
      <c r="I1295" s="55"/>
      <c r="J1295" s="14"/>
      <c r="K1295" s="14"/>
      <c r="N1295" s="14"/>
      <c r="O1295" s="14"/>
    </row>
    <row r="1296" spans="2:15" ht="15" x14ac:dyDescent="0.25">
      <c r="B1296" s="14"/>
      <c r="D1296" s="61"/>
      <c r="E1296" s="15"/>
      <c r="F1296" s="15"/>
      <c r="G1296" s="14"/>
      <c r="I1296" s="55"/>
      <c r="J1296" s="14"/>
      <c r="K1296" s="14"/>
      <c r="N1296" s="14"/>
      <c r="O1296" s="14"/>
    </row>
    <row r="1297" spans="2:15" ht="15" x14ac:dyDescent="0.25">
      <c r="B1297" s="14"/>
      <c r="D1297" s="61"/>
      <c r="E1297" s="15"/>
      <c r="F1297" s="15"/>
      <c r="G1297" s="14"/>
      <c r="I1297" s="55"/>
      <c r="J1297" s="14"/>
      <c r="K1297" s="14"/>
      <c r="N1297" s="14"/>
      <c r="O1297" s="14"/>
    </row>
    <row r="1298" spans="2:15" ht="15" x14ac:dyDescent="0.25">
      <c r="B1298" s="14"/>
      <c r="D1298" s="61"/>
      <c r="E1298" s="15"/>
      <c r="F1298" s="15"/>
      <c r="G1298" s="14"/>
      <c r="I1298" s="55"/>
      <c r="J1298" s="14"/>
      <c r="K1298" s="14"/>
      <c r="N1298" s="14"/>
      <c r="O1298" s="14"/>
    </row>
    <row r="1299" spans="2:15" ht="15" x14ac:dyDescent="0.25">
      <c r="B1299" s="14"/>
      <c r="D1299" s="61"/>
      <c r="E1299" s="15"/>
      <c r="F1299" s="15"/>
      <c r="G1299" s="14"/>
      <c r="I1299" s="55"/>
      <c r="J1299" s="14"/>
      <c r="K1299" s="14"/>
      <c r="N1299" s="14"/>
      <c r="O1299" s="14"/>
    </row>
    <row r="1300" spans="2:15" ht="15" x14ac:dyDescent="0.25">
      <c r="B1300" s="14"/>
      <c r="D1300" s="61"/>
      <c r="E1300" s="15"/>
      <c r="F1300" s="15"/>
      <c r="G1300" s="14"/>
      <c r="I1300" s="55"/>
      <c r="J1300" s="14"/>
      <c r="K1300" s="14"/>
      <c r="N1300" s="14"/>
      <c r="O1300" s="14"/>
    </row>
    <row r="1301" spans="2:15" ht="15" x14ac:dyDescent="0.25">
      <c r="B1301" s="14"/>
      <c r="D1301" s="61"/>
      <c r="E1301" s="15"/>
      <c r="F1301" s="15"/>
      <c r="G1301" s="14"/>
      <c r="I1301" s="55"/>
      <c r="J1301" s="14"/>
      <c r="K1301" s="14"/>
      <c r="N1301" s="14"/>
      <c r="O1301" s="14"/>
    </row>
    <row r="1302" spans="2:15" ht="15" x14ac:dyDescent="0.25">
      <c r="B1302" s="14"/>
      <c r="D1302" s="61"/>
      <c r="E1302" s="15"/>
      <c r="F1302" s="15"/>
      <c r="G1302" s="14"/>
      <c r="I1302" s="55"/>
      <c r="J1302" s="14"/>
      <c r="K1302" s="14"/>
      <c r="N1302" s="14"/>
      <c r="O1302" s="14"/>
    </row>
    <row r="1303" spans="2:15" ht="15" x14ac:dyDescent="0.25">
      <c r="B1303" s="14"/>
      <c r="D1303" s="61"/>
      <c r="E1303" s="15"/>
      <c r="F1303" s="15"/>
      <c r="G1303" s="14"/>
      <c r="I1303" s="55"/>
      <c r="J1303" s="14"/>
      <c r="K1303" s="14"/>
      <c r="N1303" s="14"/>
      <c r="O1303" s="14"/>
    </row>
    <row r="1304" spans="2:15" ht="15" x14ac:dyDescent="0.25">
      <c r="B1304" s="14"/>
      <c r="D1304" s="61"/>
      <c r="E1304" s="15"/>
      <c r="F1304" s="15"/>
      <c r="G1304" s="14"/>
      <c r="I1304" s="55"/>
      <c r="J1304" s="14"/>
      <c r="K1304" s="14"/>
      <c r="N1304" s="14"/>
      <c r="O1304" s="14"/>
    </row>
    <row r="1305" spans="2:15" ht="15" x14ac:dyDescent="0.25">
      <c r="B1305" s="14"/>
      <c r="D1305" s="61"/>
      <c r="E1305" s="15"/>
      <c r="F1305" s="15"/>
      <c r="G1305" s="14"/>
      <c r="I1305" s="55"/>
      <c r="J1305" s="14"/>
      <c r="K1305" s="14"/>
      <c r="N1305" s="14"/>
      <c r="O1305" s="14"/>
    </row>
    <row r="1306" spans="2:15" ht="15" x14ac:dyDescent="0.25">
      <c r="B1306" s="14"/>
      <c r="D1306" s="61"/>
      <c r="E1306" s="15"/>
      <c r="F1306" s="15"/>
      <c r="G1306" s="14"/>
      <c r="I1306" s="55"/>
      <c r="J1306" s="14"/>
      <c r="K1306" s="14"/>
      <c r="N1306" s="14"/>
      <c r="O1306" s="14"/>
    </row>
    <row r="1307" spans="2:15" ht="15" x14ac:dyDescent="0.25">
      <c r="B1307" s="14"/>
      <c r="D1307" s="61"/>
      <c r="E1307" s="15"/>
      <c r="F1307" s="15"/>
      <c r="G1307" s="14"/>
      <c r="I1307" s="55"/>
      <c r="J1307" s="14"/>
      <c r="K1307" s="14"/>
      <c r="N1307" s="14"/>
      <c r="O1307" s="14"/>
    </row>
    <row r="1308" spans="2:15" ht="15" x14ac:dyDescent="0.25">
      <c r="B1308" s="14"/>
      <c r="D1308" s="61"/>
      <c r="E1308" s="15"/>
      <c r="F1308" s="15"/>
      <c r="G1308" s="14"/>
      <c r="I1308" s="55"/>
      <c r="J1308" s="14"/>
      <c r="K1308" s="14"/>
      <c r="N1308" s="14"/>
      <c r="O1308" s="14"/>
    </row>
    <row r="1309" spans="2:15" ht="15" x14ac:dyDescent="0.25">
      <c r="B1309" s="14"/>
      <c r="D1309" s="61"/>
      <c r="E1309" s="15"/>
      <c r="F1309" s="15"/>
      <c r="G1309" s="14"/>
      <c r="I1309" s="55"/>
      <c r="J1309" s="14"/>
      <c r="K1309" s="14"/>
      <c r="N1309" s="14"/>
      <c r="O1309" s="14"/>
    </row>
    <row r="1310" spans="2:15" ht="15" x14ac:dyDescent="0.25">
      <c r="B1310" s="14"/>
      <c r="D1310" s="61"/>
      <c r="E1310" s="15"/>
      <c r="F1310" s="15"/>
      <c r="G1310" s="14"/>
      <c r="I1310" s="55"/>
      <c r="J1310" s="14"/>
      <c r="K1310" s="14"/>
      <c r="N1310" s="14"/>
      <c r="O1310" s="14"/>
    </row>
    <row r="1311" spans="2:15" ht="15" x14ac:dyDescent="0.25">
      <c r="B1311" s="14"/>
      <c r="D1311" s="61"/>
      <c r="E1311" s="15"/>
      <c r="F1311" s="15"/>
      <c r="G1311" s="14"/>
      <c r="I1311" s="55"/>
      <c r="J1311" s="14"/>
      <c r="K1311" s="14"/>
      <c r="N1311" s="14"/>
      <c r="O1311" s="14"/>
    </row>
    <row r="1312" spans="2:15" ht="15" x14ac:dyDescent="0.25">
      <c r="B1312" s="14"/>
      <c r="D1312" s="61"/>
      <c r="E1312" s="15"/>
      <c r="F1312" s="15"/>
      <c r="G1312" s="14"/>
      <c r="I1312" s="55"/>
      <c r="J1312" s="14"/>
      <c r="K1312" s="14"/>
      <c r="N1312" s="14"/>
      <c r="O1312" s="14"/>
    </row>
    <row r="1313" spans="2:15" ht="15" x14ac:dyDescent="0.25">
      <c r="B1313" s="14"/>
      <c r="D1313" s="61"/>
      <c r="E1313" s="15"/>
      <c r="F1313" s="15"/>
      <c r="G1313" s="14"/>
      <c r="I1313" s="55"/>
      <c r="J1313" s="14"/>
      <c r="K1313" s="14"/>
      <c r="N1313" s="14"/>
      <c r="O1313" s="14"/>
    </row>
    <row r="1314" spans="2:15" ht="15" x14ac:dyDescent="0.25">
      <c r="B1314" s="14"/>
      <c r="D1314" s="61"/>
      <c r="E1314" s="15"/>
      <c r="F1314" s="15"/>
      <c r="G1314" s="14"/>
      <c r="I1314" s="55"/>
      <c r="J1314" s="14"/>
      <c r="K1314" s="14"/>
      <c r="N1314" s="14"/>
      <c r="O1314" s="14"/>
    </row>
    <row r="1315" spans="2:15" ht="15" x14ac:dyDescent="0.25">
      <c r="B1315" s="14"/>
      <c r="D1315" s="61"/>
      <c r="E1315" s="15"/>
      <c r="F1315" s="15"/>
      <c r="G1315" s="14"/>
      <c r="I1315" s="55"/>
      <c r="J1315" s="14"/>
      <c r="K1315" s="14"/>
      <c r="N1315" s="14"/>
      <c r="O1315" s="14"/>
    </row>
    <row r="1316" spans="2:15" ht="15" x14ac:dyDescent="0.25">
      <c r="B1316" s="14"/>
      <c r="D1316" s="61"/>
      <c r="E1316" s="15"/>
      <c r="F1316" s="15"/>
      <c r="G1316" s="14"/>
      <c r="I1316" s="55"/>
      <c r="J1316" s="14"/>
      <c r="K1316" s="14"/>
      <c r="N1316" s="14"/>
      <c r="O1316" s="14"/>
    </row>
    <row r="1317" spans="2:15" ht="15" x14ac:dyDescent="0.25">
      <c r="B1317" s="14"/>
      <c r="D1317" s="61"/>
      <c r="E1317" s="15"/>
      <c r="F1317" s="15"/>
      <c r="G1317" s="14"/>
      <c r="I1317" s="55"/>
      <c r="J1317" s="14"/>
      <c r="K1317" s="14"/>
      <c r="N1317" s="14"/>
      <c r="O1317" s="14"/>
    </row>
    <row r="1318" spans="2:15" ht="15" x14ac:dyDescent="0.25">
      <c r="B1318" s="14"/>
      <c r="D1318" s="61"/>
      <c r="E1318" s="15"/>
      <c r="F1318" s="15"/>
      <c r="G1318" s="14"/>
      <c r="I1318" s="55"/>
      <c r="J1318" s="14"/>
      <c r="K1318" s="14"/>
      <c r="N1318" s="14"/>
      <c r="O1318" s="14"/>
    </row>
    <row r="1319" spans="2:15" ht="15" x14ac:dyDescent="0.25">
      <c r="B1319" s="14"/>
      <c r="D1319" s="61"/>
      <c r="E1319" s="15"/>
      <c r="F1319" s="15"/>
      <c r="G1319" s="14"/>
      <c r="I1319" s="55"/>
      <c r="J1319" s="14"/>
      <c r="K1319" s="14"/>
      <c r="N1319" s="14"/>
      <c r="O1319" s="14"/>
    </row>
    <row r="1320" spans="2:15" ht="15" x14ac:dyDescent="0.25">
      <c r="B1320" s="14"/>
      <c r="D1320" s="61"/>
      <c r="E1320" s="15"/>
      <c r="F1320" s="15"/>
      <c r="G1320" s="14"/>
      <c r="I1320" s="55"/>
      <c r="J1320" s="14"/>
      <c r="K1320" s="14"/>
      <c r="N1320" s="14"/>
      <c r="O1320" s="14"/>
    </row>
    <row r="1321" spans="2:15" ht="15" x14ac:dyDescent="0.25">
      <c r="B1321" s="14"/>
      <c r="D1321" s="61"/>
      <c r="E1321" s="15"/>
      <c r="F1321" s="15"/>
      <c r="G1321" s="14"/>
      <c r="I1321" s="55"/>
      <c r="J1321" s="14"/>
      <c r="K1321" s="14"/>
      <c r="N1321" s="14"/>
      <c r="O1321" s="14"/>
    </row>
    <row r="1322" spans="2:15" ht="15" x14ac:dyDescent="0.25">
      <c r="B1322" s="14"/>
      <c r="D1322" s="61"/>
      <c r="E1322" s="15"/>
      <c r="F1322" s="15"/>
      <c r="G1322" s="14"/>
      <c r="I1322" s="55"/>
      <c r="J1322" s="14"/>
      <c r="K1322" s="14"/>
      <c r="N1322" s="14"/>
      <c r="O1322" s="14"/>
    </row>
    <row r="1323" spans="2:15" ht="15" x14ac:dyDescent="0.25">
      <c r="B1323" s="14"/>
      <c r="D1323" s="61"/>
      <c r="E1323" s="15"/>
      <c r="F1323" s="15"/>
      <c r="G1323" s="14"/>
      <c r="I1323" s="55"/>
      <c r="J1323" s="14"/>
      <c r="K1323" s="14"/>
      <c r="N1323" s="14"/>
      <c r="O1323" s="14"/>
    </row>
    <row r="1324" spans="2:15" ht="15" x14ac:dyDescent="0.25">
      <c r="B1324" s="14"/>
      <c r="D1324" s="61"/>
      <c r="E1324" s="15"/>
      <c r="F1324" s="15"/>
      <c r="G1324" s="14"/>
      <c r="I1324" s="55"/>
      <c r="J1324" s="14"/>
      <c r="K1324" s="14"/>
      <c r="N1324" s="14"/>
      <c r="O1324" s="14"/>
    </row>
    <row r="1325" spans="2:15" ht="15" x14ac:dyDescent="0.25">
      <c r="B1325" s="14"/>
      <c r="D1325" s="61"/>
      <c r="E1325" s="15"/>
      <c r="F1325" s="15"/>
      <c r="G1325" s="14"/>
      <c r="I1325" s="55"/>
      <c r="J1325" s="14"/>
      <c r="K1325" s="14"/>
      <c r="N1325" s="14"/>
      <c r="O1325" s="14"/>
    </row>
    <row r="1326" spans="2:15" ht="15" x14ac:dyDescent="0.25">
      <c r="B1326" s="14"/>
      <c r="D1326" s="61"/>
      <c r="E1326" s="15"/>
      <c r="F1326" s="15"/>
      <c r="G1326" s="14"/>
      <c r="I1326" s="55"/>
      <c r="J1326" s="14"/>
      <c r="K1326" s="14"/>
      <c r="N1326" s="14"/>
      <c r="O1326" s="14"/>
    </row>
    <row r="1327" spans="2:15" ht="15" x14ac:dyDescent="0.25">
      <c r="B1327" s="14"/>
      <c r="D1327" s="61"/>
      <c r="E1327" s="15"/>
      <c r="F1327" s="15"/>
      <c r="G1327" s="14"/>
      <c r="I1327" s="55"/>
      <c r="J1327" s="14"/>
      <c r="K1327" s="14"/>
      <c r="N1327" s="14"/>
      <c r="O1327" s="14"/>
    </row>
    <row r="1328" spans="2:15" ht="15" x14ac:dyDescent="0.25">
      <c r="B1328" s="14"/>
      <c r="D1328" s="61"/>
      <c r="E1328" s="15"/>
      <c r="F1328" s="15"/>
      <c r="G1328" s="14"/>
      <c r="I1328" s="55"/>
      <c r="J1328" s="14"/>
      <c r="K1328" s="14"/>
      <c r="N1328" s="14"/>
      <c r="O1328" s="14"/>
    </row>
    <row r="1329" spans="2:15" ht="15" x14ac:dyDescent="0.25">
      <c r="B1329" s="14"/>
      <c r="D1329" s="61"/>
      <c r="E1329" s="15"/>
      <c r="F1329" s="15"/>
      <c r="G1329" s="14"/>
      <c r="I1329" s="55"/>
      <c r="J1329" s="14"/>
      <c r="K1329" s="14"/>
      <c r="N1329" s="14"/>
      <c r="O1329" s="14"/>
    </row>
    <row r="1330" spans="2:15" ht="15" x14ac:dyDescent="0.25">
      <c r="B1330" s="14"/>
      <c r="D1330" s="61"/>
      <c r="E1330" s="15"/>
      <c r="F1330" s="15"/>
      <c r="G1330" s="14"/>
      <c r="I1330" s="55"/>
      <c r="J1330" s="14"/>
      <c r="K1330" s="14"/>
      <c r="N1330" s="14"/>
      <c r="O1330" s="14"/>
    </row>
    <row r="1331" spans="2:15" ht="15" x14ac:dyDescent="0.25">
      <c r="B1331" s="14"/>
      <c r="D1331" s="61"/>
      <c r="E1331" s="15"/>
      <c r="F1331" s="15"/>
      <c r="G1331" s="14"/>
      <c r="I1331" s="55"/>
      <c r="J1331" s="14"/>
      <c r="K1331" s="14"/>
      <c r="N1331" s="14"/>
      <c r="O1331" s="14"/>
    </row>
    <row r="1332" spans="2:15" ht="15" x14ac:dyDescent="0.25">
      <c r="B1332" s="14"/>
      <c r="D1332" s="61"/>
      <c r="E1332" s="15"/>
      <c r="F1332" s="15"/>
      <c r="G1332" s="14"/>
      <c r="I1332" s="55"/>
      <c r="J1332" s="14"/>
      <c r="K1332" s="14"/>
      <c r="N1332" s="14"/>
      <c r="O1332" s="14"/>
    </row>
    <row r="1333" spans="2:15" ht="15" x14ac:dyDescent="0.25">
      <c r="B1333" s="14"/>
      <c r="D1333" s="61"/>
      <c r="E1333" s="15"/>
      <c r="F1333" s="15"/>
      <c r="G1333" s="14"/>
      <c r="I1333" s="55"/>
      <c r="J1333" s="14"/>
      <c r="K1333" s="14"/>
      <c r="N1333" s="14"/>
      <c r="O1333" s="14"/>
    </row>
    <row r="1334" spans="2:15" ht="15" x14ac:dyDescent="0.25">
      <c r="B1334" s="14"/>
      <c r="D1334" s="61"/>
      <c r="E1334" s="15"/>
      <c r="F1334" s="15"/>
      <c r="G1334" s="14"/>
      <c r="I1334" s="55"/>
      <c r="J1334" s="14"/>
      <c r="K1334" s="14"/>
      <c r="N1334" s="14"/>
      <c r="O1334" s="14"/>
    </row>
    <row r="1335" spans="2:15" ht="15" x14ac:dyDescent="0.25">
      <c r="B1335" s="14"/>
      <c r="D1335" s="61"/>
      <c r="E1335" s="15"/>
      <c r="F1335" s="15"/>
      <c r="G1335" s="14"/>
      <c r="I1335" s="55"/>
      <c r="J1335" s="14"/>
      <c r="K1335" s="14"/>
      <c r="N1335" s="14"/>
      <c r="O1335" s="14"/>
    </row>
    <row r="1336" spans="2:15" ht="15" x14ac:dyDescent="0.25">
      <c r="B1336" s="14"/>
      <c r="D1336" s="61"/>
      <c r="E1336" s="15"/>
      <c r="F1336" s="15"/>
      <c r="G1336" s="14"/>
      <c r="I1336" s="55"/>
      <c r="J1336" s="14"/>
      <c r="K1336" s="14"/>
      <c r="N1336" s="14"/>
      <c r="O1336" s="14"/>
    </row>
    <row r="1337" spans="2:15" ht="15" x14ac:dyDescent="0.25">
      <c r="B1337" s="14"/>
      <c r="D1337" s="61"/>
      <c r="E1337" s="15"/>
      <c r="F1337" s="15"/>
      <c r="G1337" s="14"/>
      <c r="I1337" s="55"/>
      <c r="J1337" s="14"/>
      <c r="K1337" s="14"/>
      <c r="N1337" s="14"/>
      <c r="O1337" s="14"/>
    </row>
    <row r="1338" spans="2:15" ht="15" x14ac:dyDescent="0.25">
      <c r="B1338" s="14"/>
      <c r="D1338" s="61"/>
      <c r="E1338" s="15"/>
      <c r="F1338" s="15"/>
      <c r="G1338" s="14"/>
      <c r="I1338" s="55"/>
      <c r="J1338" s="14"/>
      <c r="K1338" s="14"/>
      <c r="N1338" s="14"/>
      <c r="O1338" s="14"/>
    </row>
    <row r="1339" spans="2:15" ht="15" x14ac:dyDescent="0.25">
      <c r="B1339" s="14"/>
      <c r="D1339" s="61"/>
      <c r="E1339" s="15"/>
      <c r="F1339" s="15"/>
      <c r="G1339" s="14"/>
      <c r="I1339" s="55"/>
      <c r="J1339" s="14"/>
      <c r="K1339" s="14"/>
      <c r="N1339" s="14"/>
      <c r="O1339" s="14"/>
    </row>
    <row r="1340" spans="2:15" ht="15" x14ac:dyDescent="0.25">
      <c r="B1340" s="14"/>
      <c r="D1340" s="61"/>
      <c r="E1340" s="15"/>
      <c r="F1340" s="15"/>
      <c r="G1340" s="14"/>
      <c r="I1340" s="55"/>
      <c r="J1340" s="14"/>
      <c r="K1340" s="14"/>
      <c r="N1340" s="14"/>
      <c r="O1340" s="14"/>
    </row>
    <row r="1341" spans="2:15" ht="15" x14ac:dyDescent="0.25">
      <c r="B1341" s="14"/>
      <c r="D1341" s="61"/>
      <c r="E1341" s="15"/>
      <c r="F1341" s="15"/>
      <c r="G1341" s="14"/>
      <c r="I1341" s="55"/>
      <c r="J1341" s="14"/>
      <c r="K1341" s="14"/>
      <c r="N1341" s="14"/>
      <c r="O1341" s="14"/>
    </row>
    <row r="1342" spans="2:15" ht="15" x14ac:dyDescent="0.25">
      <c r="B1342" s="14"/>
      <c r="D1342" s="61"/>
      <c r="E1342" s="15"/>
      <c r="F1342" s="15"/>
      <c r="G1342" s="14"/>
      <c r="I1342" s="55"/>
      <c r="J1342" s="14"/>
      <c r="K1342" s="14"/>
      <c r="N1342" s="14"/>
      <c r="O1342" s="14"/>
    </row>
    <row r="1343" spans="2:15" ht="15" x14ac:dyDescent="0.25">
      <c r="B1343" s="14"/>
      <c r="D1343" s="61"/>
      <c r="E1343" s="15"/>
      <c r="F1343" s="15"/>
      <c r="G1343" s="14"/>
      <c r="I1343" s="55"/>
      <c r="J1343" s="14"/>
      <c r="K1343" s="14"/>
      <c r="N1343" s="14"/>
      <c r="O1343" s="14"/>
    </row>
    <row r="1344" spans="2:15" ht="15" x14ac:dyDescent="0.25">
      <c r="B1344" s="14"/>
      <c r="D1344" s="61"/>
      <c r="E1344" s="15"/>
      <c r="F1344" s="15"/>
      <c r="G1344" s="14"/>
      <c r="I1344" s="55"/>
      <c r="J1344" s="14"/>
      <c r="K1344" s="14"/>
      <c r="N1344" s="14"/>
      <c r="O1344" s="14"/>
    </row>
    <row r="1345" spans="2:15" ht="15" x14ac:dyDescent="0.25">
      <c r="B1345" s="14"/>
      <c r="D1345" s="61"/>
      <c r="E1345" s="15"/>
      <c r="F1345" s="15"/>
      <c r="G1345" s="14"/>
      <c r="I1345" s="55"/>
      <c r="J1345" s="14"/>
      <c r="K1345" s="14"/>
      <c r="N1345" s="14"/>
      <c r="O1345" s="14"/>
    </row>
    <row r="1346" spans="2:15" ht="15" x14ac:dyDescent="0.25">
      <c r="B1346" s="14"/>
      <c r="D1346" s="61"/>
      <c r="E1346" s="15"/>
      <c r="F1346" s="15"/>
      <c r="G1346" s="14"/>
      <c r="I1346" s="55"/>
      <c r="J1346" s="14"/>
      <c r="K1346" s="14"/>
      <c r="N1346" s="14"/>
      <c r="O1346" s="14"/>
    </row>
    <row r="1347" spans="2:15" ht="15" x14ac:dyDescent="0.25">
      <c r="B1347" s="14"/>
      <c r="D1347" s="61"/>
      <c r="E1347" s="15"/>
      <c r="F1347" s="15"/>
      <c r="G1347" s="14"/>
      <c r="I1347" s="55"/>
      <c r="J1347" s="14"/>
      <c r="K1347" s="14"/>
      <c r="N1347" s="14"/>
      <c r="O1347" s="14"/>
    </row>
    <row r="1348" spans="2:15" ht="15" x14ac:dyDescent="0.25">
      <c r="B1348" s="14"/>
      <c r="D1348" s="61"/>
      <c r="E1348" s="15"/>
      <c r="F1348" s="15"/>
      <c r="G1348" s="14"/>
      <c r="I1348" s="55"/>
      <c r="J1348" s="14"/>
      <c r="K1348" s="14"/>
      <c r="N1348" s="14"/>
      <c r="O1348" s="14"/>
    </row>
    <row r="1349" spans="2:15" ht="15" x14ac:dyDescent="0.25">
      <c r="B1349" s="14"/>
      <c r="D1349" s="61"/>
      <c r="E1349" s="15"/>
      <c r="F1349" s="15"/>
      <c r="G1349" s="14"/>
      <c r="I1349" s="55"/>
      <c r="J1349" s="14"/>
      <c r="K1349" s="14"/>
      <c r="N1349" s="14"/>
      <c r="O1349" s="14"/>
    </row>
    <row r="1350" spans="2:15" ht="15" x14ac:dyDescent="0.25">
      <c r="B1350" s="14"/>
      <c r="D1350" s="61"/>
      <c r="E1350" s="15"/>
      <c r="F1350" s="15"/>
      <c r="G1350" s="14"/>
      <c r="I1350" s="55"/>
      <c r="J1350" s="14"/>
      <c r="K1350" s="14"/>
      <c r="N1350" s="14"/>
      <c r="O1350" s="14"/>
    </row>
    <row r="1351" spans="2:15" ht="15" x14ac:dyDescent="0.25">
      <c r="B1351" s="14"/>
      <c r="D1351" s="61"/>
      <c r="E1351" s="15"/>
      <c r="F1351" s="15"/>
      <c r="G1351" s="14"/>
      <c r="I1351" s="55"/>
      <c r="J1351" s="14"/>
      <c r="K1351" s="14"/>
      <c r="N1351" s="14"/>
      <c r="O1351" s="14"/>
    </row>
    <row r="1352" spans="2:15" ht="15" x14ac:dyDescent="0.25">
      <c r="B1352" s="14"/>
      <c r="D1352" s="61"/>
      <c r="E1352" s="15"/>
      <c r="F1352" s="15"/>
      <c r="G1352" s="14"/>
      <c r="I1352" s="55"/>
      <c r="J1352" s="14"/>
      <c r="K1352" s="14"/>
      <c r="N1352" s="14"/>
      <c r="O1352" s="14"/>
    </row>
    <row r="1353" spans="2:15" ht="15" x14ac:dyDescent="0.25">
      <c r="B1353" s="14"/>
      <c r="D1353" s="61"/>
      <c r="E1353" s="15"/>
      <c r="F1353" s="15"/>
      <c r="G1353" s="14"/>
      <c r="I1353" s="55"/>
      <c r="J1353" s="14"/>
      <c r="K1353" s="14"/>
      <c r="N1353" s="14"/>
      <c r="O1353" s="14"/>
    </row>
    <row r="1354" spans="2:15" ht="15" x14ac:dyDescent="0.25">
      <c r="B1354" s="14"/>
      <c r="D1354" s="61"/>
      <c r="E1354" s="15"/>
      <c r="F1354" s="15"/>
      <c r="G1354" s="14"/>
      <c r="I1354" s="55"/>
      <c r="J1354" s="14"/>
      <c r="K1354" s="14"/>
      <c r="N1354" s="14"/>
      <c r="O1354" s="14"/>
    </row>
    <row r="1355" spans="2:15" ht="15" x14ac:dyDescent="0.25">
      <c r="B1355" s="14"/>
      <c r="D1355" s="61"/>
      <c r="E1355" s="15"/>
      <c r="F1355" s="15"/>
      <c r="G1355" s="14"/>
      <c r="I1355" s="55"/>
      <c r="J1355" s="14"/>
      <c r="K1355" s="14"/>
      <c r="N1355" s="14"/>
      <c r="O1355" s="14"/>
    </row>
    <row r="1356" spans="2:15" ht="15" x14ac:dyDescent="0.25">
      <c r="B1356" s="14"/>
      <c r="D1356" s="61"/>
      <c r="E1356" s="15"/>
      <c r="F1356" s="15"/>
      <c r="G1356" s="14"/>
      <c r="I1356" s="55"/>
      <c r="J1356" s="14"/>
      <c r="K1356" s="14"/>
      <c r="N1356" s="14"/>
      <c r="O1356" s="14"/>
    </row>
    <row r="1357" spans="2:15" ht="15" x14ac:dyDescent="0.25">
      <c r="B1357" s="14"/>
      <c r="D1357" s="61"/>
      <c r="E1357" s="15"/>
      <c r="F1357" s="15"/>
      <c r="G1357" s="14"/>
      <c r="I1357" s="55"/>
      <c r="J1357" s="14"/>
      <c r="K1357" s="14"/>
      <c r="N1357" s="14"/>
      <c r="O1357" s="14"/>
    </row>
    <row r="1358" spans="2:15" ht="15" x14ac:dyDescent="0.25">
      <c r="B1358" s="14"/>
      <c r="D1358" s="61"/>
      <c r="E1358" s="15"/>
      <c r="F1358" s="15"/>
      <c r="G1358" s="14"/>
      <c r="I1358" s="55"/>
      <c r="J1358" s="14"/>
      <c r="K1358" s="14"/>
      <c r="N1358" s="14"/>
      <c r="O1358" s="14"/>
    </row>
    <row r="1359" spans="2:15" ht="15" x14ac:dyDescent="0.25">
      <c r="B1359" s="14"/>
      <c r="D1359" s="61"/>
      <c r="E1359" s="15"/>
      <c r="F1359" s="15"/>
      <c r="G1359" s="14"/>
      <c r="I1359" s="55"/>
      <c r="J1359" s="14"/>
      <c r="K1359" s="14"/>
      <c r="N1359" s="14"/>
      <c r="O1359" s="14"/>
    </row>
    <row r="1360" spans="2:15" ht="15" x14ac:dyDescent="0.25">
      <c r="B1360" s="14"/>
      <c r="D1360" s="61"/>
      <c r="E1360" s="15"/>
      <c r="F1360" s="15"/>
      <c r="G1360" s="14"/>
      <c r="I1360" s="55"/>
      <c r="J1360" s="14"/>
      <c r="K1360" s="14"/>
      <c r="N1360" s="14"/>
      <c r="O1360" s="14"/>
    </row>
    <row r="1361" spans="2:15" ht="15" x14ac:dyDescent="0.25">
      <c r="B1361" s="14"/>
      <c r="D1361" s="61"/>
      <c r="E1361" s="15"/>
      <c r="F1361" s="15"/>
      <c r="G1361" s="14"/>
      <c r="I1361" s="55"/>
      <c r="J1361" s="14"/>
      <c r="K1361" s="14"/>
      <c r="N1361" s="14"/>
      <c r="O1361" s="14"/>
    </row>
    <row r="1362" spans="2:15" ht="15" x14ac:dyDescent="0.25">
      <c r="B1362" s="14"/>
      <c r="D1362" s="61"/>
      <c r="E1362" s="15"/>
      <c r="F1362" s="15"/>
      <c r="G1362" s="14"/>
      <c r="I1362" s="55"/>
      <c r="J1362" s="14"/>
      <c r="K1362" s="14"/>
      <c r="N1362" s="14"/>
      <c r="O1362" s="14"/>
    </row>
    <row r="1363" spans="2:15" ht="15" x14ac:dyDescent="0.25">
      <c r="B1363" s="14"/>
      <c r="D1363" s="61"/>
      <c r="E1363" s="15"/>
      <c r="F1363" s="15"/>
      <c r="G1363" s="14"/>
      <c r="I1363" s="55"/>
      <c r="J1363" s="14"/>
      <c r="K1363" s="14"/>
      <c r="N1363" s="14"/>
      <c r="O1363" s="14"/>
    </row>
    <row r="1364" spans="2:15" ht="15" x14ac:dyDescent="0.25">
      <c r="B1364" s="14"/>
      <c r="D1364" s="61"/>
      <c r="E1364" s="15"/>
      <c r="F1364" s="15"/>
      <c r="G1364" s="14"/>
      <c r="I1364" s="55"/>
      <c r="J1364" s="14"/>
      <c r="K1364" s="14"/>
      <c r="N1364" s="14"/>
      <c r="O1364" s="14"/>
    </row>
    <row r="1365" spans="2:15" ht="15" x14ac:dyDescent="0.25">
      <c r="B1365" s="14"/>
      <c r="D1365" s="61"/>
      <c r="E1365" s="15"/>
      <c r="F1365" s="15"/>
      <c r="G1365" s="14"/>
      <c r="I1365" s="55"/>
      <c r="J1365" s="14"/>
      <c r="K1365" s="14"/>
      <c r="N1365" s="14"/>
      <c r="O1365" s="14"/>
    </row>
    <row r="1366" spans="2:15" ht="15" x14ac:dyDescent="0.25">
      <c r="B1366" s="14"/>
      <c r="D1366" s="61"/>
      <c r="E1366" s="15"/>
      <c r="F1366" s="15"/>
      <c r="G1366" s="14"/>
      <c r="I1366" s="55"/>
      <c r="J1366" s="14"/>
      <c r="K1366" s="14"/>
      <c r="N1366" s="14"/>
      <c r="O1366" s="14"/>
    </row>
    <row r="1367" spans="2:15" ht="15" x14ac:dyDescent="0.25">
      <c r="B1367" s="14"/>
      <c r="D1367" s="61"/>
      <c r="E1367" s="15"/>
      <c r="F1367" s="15"/>
      <c r="G1367" s="14"/>
      <c r="I1367" s="55"/>
      <c r="J1367" s="14"/>
      <c r="K1367" s="14"/>
      <c r="N1367" s="14"/>
      <c r="O1367" s="14"/>
    </row>
    <row r="1368" spans="2:15" ht="15" x14ac:dyDescent="0.25">
      <c r="B1368" s="14"/>
      <c r="D1368" s="61"/>
      <c r="E1368" s="15"/>
      <c r="F1368" s="15"/>
      <c r="G1368" s="14"/>
      <c r="I1368" s="55"/>
      <c r="J1368" s="14"/>
      <c r="K1368" s="14"/>
      <c r="N1368" s="14"/>
      <c r="O1368" s="14"/>
    </row>
    <row r="1369" spans="2:15" ht="15" x14ac:dyDescent="0.25">
      <c r="B1369" s="14"/>
      <c r="D1369" s="61"/>
      <c r="E1369" s="15"/>
      <c r="F1369" s="15"/>
      <c r="G1369" s="14"/>
      <c r="I1369" s="55"/>
      <c r="J1369" s="14"/>
      <c r="K1369" s="14"/>
      <c r="N1369" s="14"/>
      <c r="O1369" s="14"/>
    </row>
    <row r="1370" spans="2:15" ht="15" x14ac:dyDescent="0.25">
      <c r="B1370" s="14"/>
      <c r="D1370" s="61"/>
      <c r="E1370" s="15"/>
      <c r="F1370" s="15"/>
      <c r="G1370" s="14"/>
      <c r="I1370" s="55"/>
      <c r="J1370" s="14"/>
      <c r="K1370" s="14"/>
      <c r="N1370" s="14"/>
      <c r="O1370" s="14"/>
    </row>
    <row r="1371" spans="2:15" ht="15" x14ac:dyDescent="0.25">
      <c r="B1371" s="14"/>
      <c r="D1371" s="61"/>
      <c r="E1371" s="15"/>
      <c r="F1371" s="15"/>
      <c r="G1371" s="14"/>
      <c r="I1371" s="55"/>
      <c r="J1371" s="14"/>
      <c r="K1371" s="14"/>
      <c r="N1371" s="14"/>
      <c r="O1371" s="14"/>
    </row>
    <row r="1372" spans="2:15" ht="15" x14ac:dyDescent="0.25">
      <c r="B1372" s="14"/>
      <c r="D1372" s="61"/>
      <c r="E1372" s="15"/>
      <c r="F1372" s="15"/>
      <c r="G1372" s="14"/>
      <c r="I1372" s="55"/>
      <c r="J1372" s="14"/>
      <c r="K1372" s="14"/>
      <c r="N1372" s="14"/>
      <c r="O1372" s="14"/>
    </row>
    <row r="1373" spans="2:15" ht="15" x14ac:dyDescent="0.25">
      <c r="B1373" s="14"/>
      <c r="D1373" s="61"/>
      <c r="E1373" s="15"/>
      <c r="F1373" s="15"/>
      <c r="G1373" s="14"/>
      <c r="I1373" s="55"/>
      <c r="J1373" s="14"/>
      <c r="K1373" s="14"/>
      <c r="N1373" s="14"/>
      <c r="O1373" s="14"/>
    </row>
    <row r="1374" spans="2:15" ht="15" x14ac:dyDescent="0.25">
      <c r="B1374" s="14"/>
      <c r="D1374" s="61"/>
      <c r="E1374" s="15"/>
      <c r="F1374" s="15"/>
      <c r="G1374" s="14"/>
      <c r="I1374" s="55"/>
      <c r="J1374" s="14"/>
      <c r="K1374" s="14"/>
      <c r="N1374" s="14"/>
      <c r="O1374" s="14"/>
    </row>
    <row r="1375" spans="2:15" ht="15" x14ac:dyDescent="0.25">
      <c r="B1375" s="14"/>
      <c r="D1375" s="61"/>
      <c r="E1375" s="15"/>
      <c r="F1375" s="15"/>
      <c r="G1375" s="14"/>
      <c r="I1375" s="55"/>
      <c r="J1375" s="14"/>
      <c r="K1375" s="14"/>
      <c r="N1375" s="14"/>
      <c r="O1375" s="14"/>
    </row>
    <row r="1376" spans="2:15" ht="15" x14ac:dyDescent="0.25">
      <c r="B1376" s="14"/>
      <c r="D1376" s="61"/>
      <c r="E1376" s="15"/>
      <c r="F1376" s="15"/>
      <c r="G1376" s="14"/>
      <c r="I1376" s="55"/>
      <c r="J1376" s="14"/>
      <c r="K1376" s="14"/>
      <c r="N1376" s="14"/>
      <c r="O1376" s="14"/>
    </row>
    <row r="1377" spans="2:15" ht="15" x14ac:dyDescent="0.25">
      <c r="B1377" s="14"/>
      <c r="D1377" s="61"/>
      <c r="E1377" s="15"/>
      <c r="F1377" s="15"/>
      <c r="G1377" s="14"/>
      <c r="I1377" s="55"/>
      <c r="J1377" s="14"/>
      <c r="K1377" s="14"/>
      <c r="N1377" s="14"/>
      <c r="O1377" s="14"/>
    </row>
    <row r="1378" spans="2:15" ht="15" x14ac:dyDescent="0.25">
      <c r="B1378" s="14"/>
      <c r="D1378" s="61"/>
      <c r="E1378" s="15"/>
      <c r="F1378" s="15"/>
      <c r="G1378" s="14"/>
      <c r="I1378" s="55"/>
      <c r="J1378" s="14"/>
      <c r="K1378" s="14"/>
      <c r="N1378" s="14"/>
      <c r="O1378" s="14"/>
    </row>
    <row r="1379" spans="2:15" ht="15" x14ac:dyDescent="0.25">
      <c r="B1379" s="14"/>
      <c r="D1379" s="61"/>
      <c r="E1379" s="15"/>
      <c r="F1379" s="15"/>
      <c r="G1379" s="14"/>
      <c r="I1379" s="55"/>
      <c r="J1379" s="14"/>
      <c r="K1379" s="14"/>
      <c r="N1379" s="14"/>
      <c r="O1379" s="14"/>
    </row>
    <row r="1380" spans="2:15" ht="15" x14ac:dyDescent="0.25">
      <c r="B1380" s="14"/>
      <c r="D1380" s="61"/>
      <c r="E1380" s="15"/>
      <c r="F1380" s="15"/>
      <c r="G1380" s="14"/>
      <c r="I1380" s="55"/>
      <c r="J1380" s="14"/>
      <c r="K1380" s="14"/>
      <c r="N1380" s="14"/>
      <c r="O1380" s="14"/>
    </row>
    <row r="1381" spans="2:15" ht="15" x14ac:dyDescent="0.25">
      <c r="B1381" s="14"/>
      <c r="D1381" s="61"/>
      <c r="E1381" s="15"/>
      <c r="F1381" s="15"/>
      <c r="G1381" s="14"/>
      <c r="I1381" s="55"/>
      <c r="J1381" s="14"/>
      <c r="K1381" s="14"/>
      <c r="N1381" s="14"/>
      <c r="O1381" s="14"/>
    </row>
    <row r="1382" spans="2:15" ht="15" x14ac:dyDescent="0.25">
      <c r="B1382" s="14"/>
      <c r="D1382" s="61"/>
      <c r="E1382" s="15"/>
      <c r="F1382" s="15"/>
      <c r="G1382" s="14"/>
      <c r="I1382" s="55"/>
      <c r="J1382" s="14"/>
      <c r="K1382" s="14"/>
      <c r="N1382" s="14"/>
      <c r="O1382" s="14"/>
    </row>
    <row r="1383" spans="2:15" ht="15" x14ac:dyDescent="0.25">
      <c r="B1383" s="14"/>
      <c r="D1383" s="61"/>
      <c r="E1383" s="15"/>
      <c r="F1383" s="15"/>
      <c r="G1383" s="14"/>
      <c r="I1383" s="55"/>
      <c r="J1383" s="14"/>
      <c r="K1383" s="14"/>
      <c r="N1383" s="14"/>
      <c r="O1383" s="14"/>
    </row>
    <row r="1384" spans="2:15" ht="15" x14ac:dyDescent="0.25">
      <c r="B1384" s="14"/>
      <c r="D1384" s="61"/>
      <c r="E1384" s="15"/>
      <c r="F1384" s="15"/>
      <c r="G1384" s="14"/>
      <c r="I1384" s="55"/>
      <c r="J1384" s="14"/>
      <c r="K1384" s="14"/>
      <c r="N1384" s="14"/>
      <c r="O1384" s="14"/>
    </row>
    <row r="1385" spans="2:15" ht="15" x14ac:dyDescent="0.25">
      <c r="B1385" s="14"/>
      <c r="D1385" s="61"/>
      <c r="E1385" s="15"/>
      <c r="F1385" s="15"/>
      <c r="G1385" s="14"/>
      <c r="I1385" s="55"/>
      <c r="J1385" s="14"/>
      <c r="K1385" s="14"/>
      <c r="N1385" s="14"/>
      <c r="O1385" s="14"/>
    </row>
    <row r="1386" spans="2:15" ht="15" x14ac:dyDescent="0.25">
      <c r="B1386" s="14"/>
      <c r="D1386" s="61"/>
      <c r="E1386" s="15"/>
      <c r="F1386" s="15"/>
      <c r="G1386" s="14"/>
      <c r="I1386" s="55"/>
      <c r="J1386" s="14"/>
      <c r="K1386" s="14"/>
      <c r="N1386" s="14"/>
      <c r="O1386" s="14"/>
    </row>
    <row r="1387" spans="2:15" ht="15" x14ac:dyDescent="0.25">
      <c r="B1387" s="14"/>
      <c r="D1387" s="61"/>
      <c r="E1387" s="15"/>
      <c r="F1387" s="15"/>
      <c r="G1387" s="14"/>
      <c r="I1387" s="55"/>
      <c r="J1387" s="14"/>
      <c r="K1387" s="14"/>
      <c r="N1387" s="14"/>
      <c r="O1387" s="14"/>
    </row>
    <row r="1388" spans="2:15" ht="15" x14ac:dyDescent="0.25">
      <c r="B1388" s="14"/>
      <c r="D1388" s="61"/>
      <c r="E1388" s="15"/>
      <c r="F1388" s="15"/>
      <c r="G1388" s="14"/>
      <c r="I1388" s="55"/>
      <c r="J1388" s="14"/>
      <c r="K1388" s="14"/>
      <c r="N1388" s="14"/>
      <c r="O1388" s="14"/>
    </row>
    <row r="1389" spans="2:15" ht="15" x14ac:dyDescent="0.25">
      <c r="B1389" s="14"/>
      <c r="D1389" s="61"/>
      <c r="E1389" s="15"/>
      <c r="F1389" s="15"/>
      <c r="G1389" s="14"/>
      <c r="I1389" s="55"/>
      <c r="J1389" s="14"/>
      <c r="K1389" s="14"/>
      <c r="N1389" s="14"/>
      <c r="O1389" s="14"/>
    </row>
    <row r="1390" spans="2:15" ht="15" x14ac:dyDescent="0.25">
      <c r="B1390" s="14"/>
      <c r="D1390" s="61"/>
      <c r="E1390" s="15"/>
      <c r="F1390" s="15"/>
      <c r="G1390" s="14"/>
      <c r="I1390" s="55"/>
      <c r="J1390" s="14"/>
      <c r="K1390" s="14"/>
      <c r="N1390" s="14"/>
      <c r="O1390" s="14"/>
    </row>
    <row r="1391" spans="2:15" ht="15" x14ac:dyDescent="0.25">
      <c r="B1391" s="14"/>
      <c r="D1391" s="61"/>
      <c r="E1391" s="15"/>
      <c r="F1391" s="15"/>
      <c r="G1391" s="14"/>
      <c r="I1391" s="55"/>
      <c r="J1391" s="14"/>
      <c r="K1391" s="14"/>
      <c r="N1391" s="14"/>
      <c r="O1391" s="14"/>
    </row>
    <row r="1392" spans="2:15" ht="15" x14ac:dyDescent="0.25">
      <c r="B1392" s="14"/>
      <c r="D1392" s="61"/>
      <c r="E1392" s="15"/>
      <c r="F1392" s="15"/>
      <c r="G1392" s="14"/>
      <c r="I1392" s="55"/>
      <c r="J1392" s="14"/>
      <c r="K1392" s="14"/>
      <c r="N1392" s="14"/>
      <c r="O1392" s="14"/>
    </row>
    <row r="1393" spans="2:15" ht="15" x14ac:dyDescent="0.25">
      <c r="B1393" s="14"/>
      <c r="D1393" s="61"/>
      <c r="E1393" s="15"/>
      <c r="F1393" s="15"/>
      <c r="G1393" s="14"/>
      <c r="I1393" s="55"/>
      <c r="J1393" s="14"/>
      <c r="K1393" s="14"/>
      <c r="N1393" s="14"/>
      <c r="O1393" s="14"/>
    </row>
    <row r="1394" spans="2:15" ht="15" x14ac:dyDescent="0.25">
      <c r="B1394" s="14"/>
      <c r="D1394" s="61"/>
      <c r="E1394" s="15"/>
      <c r="F1394" s="15"/>
      <c r="G1394" s="14"/>
      <c r="I1394" s="55"/>
      <c r="J1394" s="14"/>
      <c r="K1394" s="14"/>
      <c r="N1394" s="14"/>
      <c r="O1394" s="14"/>
    </row>
    <row r="1395" spans="2:15" ht="15" x14ac:dyDescent="0.25">
      <c r="B1395" s="14"/>
      <c r="D1395" s="61"/>
      <c r="E1395" s="15"/>
      <c r="F1395" s="15"/>
      <c r="G1395" s="14"/>
      <c r="I1395" s="55"/>
      <c r="J1395" s="14"/>
      <c r="K1395" s="14"/>
      <c r="N1395" s="14"/>
      <c r="O1395" s="14"/>
    </row>
    <row r="1396" spans="2:15" ht="15" x14ac:dyDescent="0.25">
      <c r="B1396" s="14"/>
      <c r="D1396" s="61"/>
      <c r="E1396" s="15"/>
      <c r="F1396" s="15"/>
      <c r="G1396" s="14"/>
      <c r="I1396" s="55"/>
      <c r="J1396" s="14"/>
      <c r="K1396" s="14"/>
      <c r="N1396" s="14"/>
      <c r="O1396" s="14"/>
    </row>
    <row r="1397" spans="2:15" ht="15" x14ac:dyDescent="0.25">
      <c r="B1397" s="14"/>
      <c r="D1397" s="61"/>
      <c r="E1397" s="15"/>
      <c r="F1397" s="15"/>
      <c r="G1397" s="14"/>
      <c r="I1397" s="55"/>
      <c r="J1397" s="14"/>
      <c r="K1397" s="14"/>
      <c r="N1397" s="14"/>
      <c r="O1397" s="14"/>
    </row>
    <row r="1398" spans="2:15" ht="15" x14ac:dyDescent="0.25">
      <c r="B1398" s="14"/>
      <c r="D1398" s="61"/>
      <c r="E1398" s="15"/>
      <c r="F1398" s="15"/>
      <c r="G1398" s="14"/>
      <c r="I1398" s="55"/>
      <c r="J1398" s="14"/>
      <c r="K1398" s="14"/>
      <c r="N1398" s="14"/>
      <c r="O1398" s="14"/>
    </row>
    <row r="1399" spans="2:15" ht="15" x14ac:dyDescent="0.25">
      <c r="B1399" s="14"/>
      <c r="D1399" s="61"/>
      <c r="E1399" s="15"/>
      <c r="F1399" s="15"/>
      <c r="G1399" s="14"/>
      <c r="I1399" s="55"/>
      <c r="J1399" s="14"/>
      <c r="K1399" s="14"/>
      <c r="N1399" s="14"/>
      <c r="O1399" s="14"/>
    </row>
    <row r="1400" spans="2:15" ht="15" x14ac:dyDescent="0.25">
      <c r="B1400" s="14"/>
      <c r="D1400" s="61"/>
      <c r="E1400" s="15"/>
      <c r="F1400" s="15"/>
      <c r="G1400" s="14"/>
      <c r="I1400" s="55"/>
      <c r="J1400" s="14"/>
      <c r="K1400" s="14"/>
      <c r="N1400" s="14"/>
      <c r="O1400" s="14"/>
    </row>
    <row r="1401" spans="2:15" ht="15" x14ac:dyDescent="0.25">
      <c r="B1401" s="14"/>
      <c r="D1401" s="61"/>
      <c r="E1401" s="15"/>
      <c r="F1401" s="15"/>
      <c r="G1401" s="14"/>
      <c r="I1401" s="55"/>
      <c r="J1401" s="14"/>
      <c r="K1401" s="14"/>
      <c r="N1401" s="14"/>
      <c r="O1401" s="14"/>
    </row>
    <row r="1402" spans="2:15" ht="15" x14ac:dyDescent="0.25">
      <c r="B1402" s="14"/>
      <c r="D1402" s="61"/>
      <c r="E1402" s="15"/>
      <c r="F1402" s="15"/>
      <c r="G1402" s="14"/>
      <c r="I1402" s="55"/>
      <c r="J1402" s="14"/>
      <c r="K1402" s="14"/>
      <c r="N1402" s="14"/>
      <c r="O1402" s="14"/>
    </row>
    <row r="1403" spans="2:15" ht="15" x14ac:dyDescent="0.25">
      <c r="B1403" s="14"/>
      <c r="D1403" s="61"/>
      <c r="E1403" s="15"/>
      <c r="F1403" s="15"/>
      <c r="G1403" s="14"/>
      <c r="I1403" s="55"/>
      <c r="J1403" s="14"/>
      <c r="K1403" s="14"/>
      <c r="N1403" s="14"/>
      <c r="O1403" s="14"/>
    </row>
    <row r="1404" spans="2:15" ht="15" x14ac:dyDescent="0.25">
      <c r="B1404" s="14"/>
      <c r="D1404" s="61"/>
      <c r="E1404" s="15"/>
      <c r="F1404" s="15"/>
      <c r="G1404" s="14"/>
      <c r="I1404" s="55"/>
      <c r="J1404" s="14"/>
      <c r="K1404" s="14"/>
      <c r="N1404" s="14"/>
      <c r="O1404" s="14"/>
    </row>
    <row r="1405" spans="2:15" ht="15" x14ac:dyDescent="0.25">
      <c r="B1405" s="14"/>
      <c r="D1405" s="61"/>
      <c r="E1405" s="15"/>
      <c r="F1405" s="15"/>
      <c r="G1405" s="14"/>
      <c r="I1405" s="55"/>
      <c r="J1405" s="14"/>
      <c r="K1405" s="14"/>
      <c r="N1405" s="14"/>
      <c r="O1405" s="14"/>
    </row>
    <row r="1406" spans="2:15" ht="15" x14ac:dyDescent="0.25">
      <c r="B1406" s="14"/>
      <c r="D1406" s="61"/>
      <c r="E1406" s="15"/>
      <c r="F1406" s="15"/>
      <c r="G1406" s="14"/>
      <c r="I1406" s="55"/>
      <c r="J1406" s="14"/>
      <c r="K1406" s="14"/>
      <c r="N1406" s="14"/>
      <c r="O1406" s="14"/>
    </row>
    <row r="1407" spans="2:15" ht="15" x14ac:dyDescent="0.25">
      <c r="B1407" s="14"/>
      <c r="D1407" s="61"/>
      <c r="E1407" s="15"/>
      <c r="F1407" s="15"/>
      <c r="G1407" s="14"/>
      <c r="I1407" s="55"/>
      <c r="J1407" s="14"/>
      <c r="K1407" s="14"/>
      <c r="N1407" s="14"/>
      <c r="O1407" s="14"/>
    </row>
    <row r="1408" spans="2:15" ht="15" x14ac:dyDescent="0.25">
      <c r="B1408" s="14"/>
      <c r="D1408" s="61"/>
      <c r="E1408" s="15"/>
      <c r="F1408" s="15"/>
      <c r="G1408" s="14"/>
      <c r="I1408" s="55"/>
      <c r="J1408" s="14"/>
      <c r="K1408" s="14"/>
      <c r="N1408" s="14"/>
      <c r="O1408" s="14"/>
    </row>
    <row r="1409" spans="2:15" ht="15" x14ac:dyDescent="0.25">
      <c r="B1409" s="14"/>
      <c r="D1409" s="61"/>
      <c r="E1409" s="15"/>
      <c r="F1409" s="15"/>
      <c r="G1409" s="14"/>
      <c r="I1409" s="55"/>
      <c r="J1409" s="14"/>
      <c r="K1409" s="14"/>
      <c r="N1409" s="14"/>
      <c r="O1409" s="14"/>
    </row>
    <row r="1410" spans="2:15" ht="15" x14ac:dyDescent="0.25">
      <c r="B1410" s="14"/>
      <c r="D1410" s="61"/>
      <c r="E1410" s="15"/>
      <c r="F1410" s="15"/>
      <c r="G1410" s="14"/>
      <c r="I1410" s="55"/>
      <c r="J1410" s="14"/>
      <c r="K1410" s="14"/>
      <c r="N1410" s="14"/>
      <c r="O1410" s="14"/>
    </row>
    <row r="1411" spans="2:15" ht="15" x14ac:dyDescent="0.25">
      <c r="B1411" s="14"/>
      <c r="D1411" s="61"/>
      <c r="E1411" s="15"/>
      <c r="F1411" s="15"/>
      <c r="G1411" s="14"/>
      <c r="I1411" s="55"/>
      <c r="J1411" s="14"/>
      <c r="K1411" s="14"/>
      <c r="N1411" s="14"/>
      <c r="O1411" s="14"/>
    </row>
    <row r="1412" spans="2:15" ht="15" x14ac:dyDescent="0.25">
      <c r="B1412" s="14"/>
      <c r="D1412" s="61"/>
      <c r="E1412" s="15"/>
      <c r="F1412" s="15"/>
      <c r="G1412" s="14"/>
      <c r="I1412" s="55"/>
      <c r="J1412" s="14"/>
      <c r="K1412" s="14"/>
      <c r="N1412" s="14"/>
      <c r="O1412" s="14"/>
    </row>
    <row r="1413" spans="2:15" ht="15" x14ac:dyDescent="0.25">
      <c r="B1413" s="14"/>
      <c r="D1413" s="61"/>
      <c r="E1413" s="15"/>
      <c r="F1413" s="15"/>
      <c r="G1413" s="14"/>
      <c r="I1413" s="55"/>
      <c r="J1413" s="14"/>
      <c r="K1413" s="14"/>
      <c r="N1413" s="14"/>
      <c r="O1413" s="14"/>
    </row>
    <row r="1414" spans="2:15" ht="15" x14ac:dyDescent="0.25">
      <c r="B1414" s="14"/>
      <c r="D1414" s="61"/>
      <c r="E1414" s="15"/>
      <c r="F1414" s="15"/>
      <c r="G1414" s="14"/>
      <c r="I1414" s="55"/>
      <c r="J1414" s="14"/>
      <c r="K1414" s="14"/>
      <c r="N1414" s="14"/>
      <c r="O1414" s="14"/>
    </row>
    <row r="1415" spans="2:15" ht="15" x14ac:dyDescent="0.25">
      <c r="B1415" s="14"/>
      <c r="D1415" s="61"/>
      <c r="E1415" s="15"/>
      <c r="F1415" s="15"/>
      <c r="G1415" s="14"/>
      <c r="I1415" s="55"/>
      <c r="J1415" s="14"/>
      <c r="K1415" s="14"/>
      <c r="N1415" s="14"/>
      <c r="O1415" s="14"/>
    </row>
    <row r="1416" spans="2:15" ht="15" x14ac:dyDescent="0.25">
      <c r="B1416" s="14"/>
      <c r="D1416" s="61"/>
      <c r="E1416" s="15"/>
      <c r="F1416" s="15"/>
      <c r="G1416" s="14"/>
      <c r="I1416" s="55"/>
      <c r="J1416" s="14"/>
      <c r="K1416" s="14"/>
      <c r="N1416" s="14"/>
      <c r="O1416" s="14"/>
    </row>
    <row r="1417" spans="2:15" ht="15" x14ac:dyDescent="0.25">
      <c r="B1417" s="14"/>
      <c r="D1417" s="61"/>
      <c r="E1417" s="15"/>
      <c r="F1417" s="15"/>
      <c r="G1417" s="14"/>
      <c r="I1417" s="55"/>
      <c r="J1417" s="14"/>
      <c r="K1417" s="14"/>
      <c r="N1417" s="14"/>
      <c r="O1417" s="14"/>
    </row>
    <row r="1418" spans="2:15" ht="15" x14ac:dyDescent="0.25">
      <c r="B1418" s="14"/>
      <c r="D1418" s="61"/>
      <c r="E1418" s="15"/>
      <c r="F1418" s="15"/>
      <c r="G1418" s="14"/>
      <c r="I1418" s="55"/>
      <c r="J1418" s="14"/>
      <c r="K1418" s="14"/>
      <c r="N1418" s="14"/>
      <c r="O1418" s="14"/>
    </row>
    <row r="1419" spans="2:15" ht="15" x14ac:dyDescent="0.25">
      <c r="B1419" s="14"/>
      <c r="D1419" s="61"/>
      <c r="E1419" s="15"/>
      <c r="F1419" s="15"/>
      <c r="G1419" s="14"/>
      <c r="I1419" s="55"/>
      <c r="J1419" s="14"/>
      <c r="K1419" s="14"/>
      <c r="N1419" s="14"/>
      <c r="O1419" s="14"/>
    </row>
    <row r="1420" spans="2:15" ht="15" x14ac:dyDescent="0.25">
      <c r="B1420" s="14"/>
      <c r="D1420" s="61"/>
      <c r="E1420" s="15"/>
      <c r="F1420" s="15"/>
      <c r="G1420" s="14"/>
      <c r="I1420" s="55"/>
      <c r="J1420" s="14"/>
      <c r="K1420" s="14"/>
      <c r="N1420" s="14"/>
      <c r="O1420" s="14"/>
    </row>
    <row r="1421" spans="2:15" ht="15" x14ac:dyDescent="0.25">
      <c r="B1421" s="14"/>
      <c r="D1421" s="61"/>
      <c r="E1421" s="15"/>
      <c r="F1421" s="15"/>
      <c r="G1421" s="14"/>
      <c r="I1421" s="55"/>
      <c r="J1421" s="14"/>
      <c r="K1421" s="14"/>
      <c r="N1421" s="14"/>
      <c r="O1421" s="14"/>
    </row>
    <row r="1422" spans="2:15" ht="15" x14ac:dyDescent="0.25">
      <c r="B1422" s="14"/>
      <c r="D1422" s="61"/>
      <c r="E1422" s="15"/>
      <c r="F1422" s="15"/>
      <c r="G1422" s="14"/>
      <c r="I1422" s="55"/>
      <c r="J1422" s="14"/>
      <c r="K1422" s="14"/>
      <c r="N1422" s="14"/>
      <c r="O1422" s="14"/>
    </row>
    <row r="1423" spans="2:15" ht="15" x14ac:dyDescent="0.25">
      <c r="B1423" s="14"/>
      <c r="D1423" s="61"/>
      <c r="E1423" s="15"/>
      <c r="F1423" s="15"/>
      <c r="G1423" s="14"/>
      <c r="I1423" s="55"/>
      <c r="J1423" s="14"/>
      <c r="K1423" s="14"/>
      <c r="N1423" s="14"/>
      <c r="O1423" s="14"/>
    </row>
    <row r="1424" spans="2:15" ht="15" x14ac:dyDescent="0.25">
      <c r="B1424" s="14"/>
      <c r="D1424" s="61"/>
      <c r="E1424" s="15"/>
      <c r="F1424" s="15"/>
      <c r="G1424" s="14"/>
      <c r="I1424" s="55"/>
      <c r="J1424" s="14"/>
      <c r="K1424" s="14"/>
      <c r="N1424" s="14"/>
      <c r="O1424" s="14"/>
    </row>
    <row r="1425" spans="2:15" ht="15" x14ac:dyDescent="0.25">
      <c r="B1425" s="14"/>
      <c r="D1425" s="61"/>
      <c r="E1425" s="15"/>
      <c r="F1425" s="15"/>
      <c r="G1425" s="14"/>
      <c r="I1425" s="55"/>
      <c r="J1425" s="14"/>
      <c r="K1425" s="14"/>
      <c r="N1425" s="14"/>
      <c r="O1425" s="14"/>
    </row>
    <row r="1426" spans="2:15" ht="15" x14ac:dyDescent="0.25">
      <c r="B1426" s="14"/>
      <c r="D1426" s="61"/>
      <c r="E1426" s="15"/>
      <c r="F1426" s="15"/>
      <c r="G1426" s="14"/>
      <c r="I1426" s="55"/>
      <c r="J1426" s="14"/>
      <c r="K1426" s="14"/>
      <c r="N1426" s="14"/>
      <c r="O1426" s="14"/>
    </row>
    <row r="1427" spans="2:15" ht="15" x14ac:dyDescent="0.25">
      <c r="B1427" s="14"/>
      <c r="D1427" s="61"/>
      <c r="E1427" s="15"/>
      <c r="F1427" s="15"/>
      <c r="G1427" s="14"/>
      <c r="I1427" s="55"/>
      <c r="J1427" s="14"/>
      <c r="K1427" s="14"/>
      <c r="N1427" s="14"/>
      <c r="O1427" s="14"/>
    </row>
    <row r="1428" spans="2:15" ht="15" x14ac:dyDescent="0.25">
      <c r="B1428" s="14"/>
      <c r="D1428" s="61"/>
      <c r="E1428" s="15"/>
      <c r="F1428" s="15"/>
      <c r="G1428" s="14"/>
      <c r="I1428" s="55"/>
      <c r="J1428" s="14"/>
      <c r="K1428" s="14"/>
      <c r="N1428" s="14"/>
      <c r="O1428" s="14"/>
    </row>
    <row r="1429" spans="2:15" ht="15" x14ac:dyDescent="0.25">
      <c r="B1429" s="14"/>
      <c r="D1429" s="61"/>
      <c r="E1429" s="15"/>
      <c r="F1429" s="15"/>
      <c r="G1429" s="14"/>
      <c r="I1429" s="55"/>
      <c r="J1429" s="14"/>
      <c r="K1429" s="14"/>
      <c r="N1429" s="14"/>
      <c r="O1429" s="14"/>
    </row>
    <row r="1430" spans="2:15" ht="15" x14ac:dyDescent="0.25">
      <c r="B1430" s="14"/>
      <c r="D1430" s="61"/>
      <c r="E1430" s="15"/>
      <c r="F1430" s="15"/>
      <c r="G1430" s="14"/>
      <c r="I1430" s="55"/>
      <c r="J1430" s="14"/>
      <c r="K1430" s="14"/>
      <c r="N1430" s="14"/>
      <c r="O1430" s="14"/>
    </row>
    <row r="1431" spans="2:15" ht="15" x14ac:dyDescent="0.25">
      <c r="B1431" s="14"/>
      <c r="D1431" s="61"/>
      <c r="E1431" s="15"/>
      <c r="F1431" s="15"/>
      <c r="G1431" s="14"/>
      <c r="I1431" s="55"/>
      <c r="J1431" s="14"/>
      <c r="K1431" s="14"/>
      <c r="N1431" s="14"/>
      <c r="O1431" s="14"/>
    </row>
    <row r="1432" spans="2:15" ht="15" x14ac:dyDescent="0.25">
      <c r="B1432" s="14"/>
      <c r="D1432" s="61"/>
      <c r="E1432" s="15"/>
      <c r="F1432" s="15"/>
      <c r="G1432" s="14"/>
      <c r="I1432" s="55"/>
      <c r="J1432" s="14"/>
      <c r="K1432" s="14"/>
      <c r="N1432" s="14"/>
      <c r="O1432" s="14"/>
    </row>
    <row r="1433" spans="2:15" ht="15" x14ac:dyDescent="0.25">
      <c r="B1433" s="14"/>
      <c r="D1433" s="61"/>
      <c r="E1433" s="15"/>
      <c r="F1433" s="15"/>
      <c r="G1433" s="14"/>
      <c r="I1433" s="55"/>
      <c r="J1433" s="14"/>
      <c r="K1433" s="14"/>
      <c r="N1433" s="14"/>
      <c r="O1433" s="14"/>
    </row>
    <row r="1434" spans="2:15" ht="15" x14ac:dyDescent="0.25">
      <c r="B1434" s="14"/>
      <c r="D1434" s="61"/>
      <c r="E1434" s="15"/>
      <c r="F1434" s="15"/>
      <c r="G1434" s="14"/>
      <c r="I1434" s="55"/>
      <c r="J1434" s="14"/>
      <c r="K1434" s="14"/>
      <c r="N1434" s="14"/>
      <c r="O1434" s="14"/>
    </row>
    <row r="1435" spans="2:15" ht="15" x14ac:dyDescent="0.25">
      <c r="B1435" s="14"/>
      <c r="D1435" s="61"/>
      <c r="E1435" s="15"/>
      <c r="F1435" s="15"/>
      <c r="G1435" s="14"/>
      <c r="I1435" s="55"/>
      <c r="J1435" s="14"/>
      <c r="K1435" s="14"/>
      <c r="N1435" s="14"/>
      <c r="O1435" s="14"/>
    </row>
    <row r="1436" spans="2:15" ht="15" x14ac:dyDescent="0.25">
      <c r="B1436" s="14"/>
      <c r="D1436" s="61"/>
      <c r="E1436" s="15"/>
      <c r="F1436" s="15"/>
      <c r="G1436" s="14"/>
      <c r="I1436" s="55"/>
      <c r="J1436" s="14"/>
      <c r="K1436" s="14"/>
      <c r="N1436" s="14"/>
      <c r="O1436" s="14"/>
    </row>
    <row r="1437" spans="2:15" ht="15" x14ac:dyDescent="0.25">
      <c r="B1437" s="14"/>
      <c r="D1437" s="61"/>
      <c r="E1437" s="15"/>
      <c r="F1437" s="15"/>
      <c r="G1437" s="14"/>
      <c r="I1437" s="55"/>
      <c r="J1437" s="14"/>
      <c r="K1437" s="14"/>
      <c r="N1437" s="14"/>
      <c r="O1437" s="14"/>
    </row>
    <row r="1438" spans="2:15" ht="15" x14ac:dyDescent="0.25">
      <c r="B1438" s="14"/>
      <c r="D1438" s="61"/>
      <c r="E1438" s="15"/>
      <c r="F1438" s="15"/>
      <c r="G1438" s="14"/>
      <c r="I1438" s="55"/>
      <c r="J1438" s="14"/>
      <c r="K1438" s="14"/>
      <c r="N1438" s="14"/>
      <c r="O1438" s="14"/>
    </row>
    <row r="1439" spans="2:15" ht="15" x14ac:dyDescent="0.25">
      <c r="B1439" s="14"/>
      <c r="D1439" s="61"/>
      <c r="E1439" s="15"/>
      <c r="F1439" s="15"/>
      <c r="G1439" s="14"/>
      <c r="I1439" s="55"/>
      <c r="J1439" s="14"/>
      <c r="K1439" s="14"/>
      <c r="N1439" s="14"/>
      <c r="O1439" s="14"/>
    </row>
    <row r="1440" spans="2:15" ht="15" x14ac:dyDescent="0.25">
      <c r="B1440" s="14"/>
      <c r="D1440" s="61"/>
      <c r="E1440" s="15"/>
      <c r="F1440" s="15"/>
      <c r="G1440" s="14"/>
      <c r="I1440" s="55"/>
      <c r="J1440" s="14"/>
      <c r="K1440" s="14"/>
      <c r="N1440" s="14"/>
      <c r="O1440" s="14"/>
    </row>
    <row r="1441" spans="2:15" ht="15" x14ac:dyDescent="0.25">
      <c r="B1441" s="14"/>
      <c r="D1441" s="61"/>
      <c r="E1441" s="15"/>
      <c r="F1441" s="15"/>
      <c r="G1441" s="14"/>
      <c r="I1441" s="55"/>
      <c r="J1441" s="14"/>
      <c r="K1441" s="14"/>
      <c r="N1441" s="14"/>
      <c r="O1441" s="14"/>
    </row>
    <row r="1442" spans="2:15" ht="15" x14ac:dyDescent="0.25">
      <c r="B1442" s="14"/>
      <c r="D1442" s="61"/>
      <c r="E1442" s="15"/>
      <c r="F1442" s="15"/>
      <c r="G1442" s="14"/>
      <c r="I1442" s="55"/>
      <c r="J1442" s="14"/>
      <c r="K1442" s="14"/>
      <c r="N1442" s="14"/>
      <c r="O1442" s="14"/>
    </row>
    <row r="1443" spans="2:15" ht="15" x14ac:dyDescent="0.25">
      <c r="B1443" s="14"/>
      <c r="D1443" s="61"/>
      <c r="E1443" s="15"/>
      <c r="F1443" s="15"/>
      <c r="G1443" s="14"/>
      <c r="I1443" s="55"/>
      <c r="J1443" s="14"/>
      <c r="K1443" s="14"/>
      <c r="N1443" s="14"/>
      <c r="O1443" s="14"/>
    </row>
    <row r="1444" spans="2:15" ht="15" x14ac:dyDescent="0.25">
      <c r="B1444" s="14"/>
      <c r="D1444" s="61"/>
      <c r="E1444" s="15"/>
      <c r="F1444" s="15"/>
      <c r="G1444" s="14"/>
      <c r="I1444" s="55"/>
      <c r="J1444" s="14"/>
      <c r="K1444" s="14"/>
      <c r="N1444" s="14"/>
      <c r="O1444" s="14"/>
    </row>
    <row r="1445" spans="2:15" ht="15" x14ac:dyDescent="0.25">
      <c r="B1445" s="14"/>
      <c r="D1445" s="61"/>
      <c r="E1445" s="15"/>
      <c r="F1445" s="15"/>
      <c r="G1445" s="14"/>
      <c r="I1445" s="55"/>
      <c r="J1445" s="14"/>
      <c r="K1445" s="14"/>
      <c r="N1445" s="14"/>
      <c r="O1445" s="14"/>
    </row>
    <row r="1446" spans="2:15" ht="15" x14ac:dyDescent="0.25">
      <c r="B1446" s="14"/>
      <c r="D1446" s="61"/>
      <c r="E1446" s="15"/>
      <c r="F1446" s="15"/>
      <c r="G1446" s="14"/>
      <c r="I1446" s="55"/>
      <c r="J1446" s="14"/>
      <c r="K1446" s="14"/>
      <c r="N1446" s="14"/>
      <c r="O1446" s="14"/>
    </row>
    <row r="1447" spans="2:15" ht="15" x14ac:dyDescent="0.25">
      <c r="B1447" s="14"/>
      <c r="D1447" s="61"/>
      <c r="E1447" s="15"/>
      <c r="F1447" s="15"/>
      <c r="G1447" s="14"/>
      <c r="I1447" s="55"/>
      <c r="J1447" s="14"/>
      <c r="K1447" s="14"/>
      <c r="N1447" s="14"/>
      <c r="O1447" s="14"/>
    </row>
    <row r="1448" spans="2:15" ht="15" x14ac:dyDescent="0.25">
      <c r="B1448" s="14"/>
      <c r="D1448" s="61"/>
      <c r="E1448" s="15"/>
      <c r="F1448" s="15"/>
      <c r="G1448" s="14"/>
      <c r="I1448" s="55"/>
      <c r="J1448" s="14"/>
      <c r="K1448" s="14"/>
      <c r="N1448" s="14"/>
      <c r="O1448" s="14"/>
    </row>
    <row r="1449" spans="2:15" ht="15" x14ac:dyDescent="0.25">
      <c r="B1449" s="14"/>
      <c r="D1449" s="61"/>
      <c r="E1449" s="15"/>
      <c r="F1449" s="15"/>
      <c r="G1449" s="14"/>
      <c r="I1449" s="55"/>
      <c r="J1449" s="14"/>
      <c r="K1449" s="14"/>
      <c r="N1449" s="14"/>
      <c r="O1449" s="14"/>
    </row>
    <row r="1450" spans="2:15" ht="15" x14ac:dyDescent="0.25">
      <c r="B1450" s="14"/>
      <c r="D1450" s="61"/>
      <c r="E1450" s="15"/>
      <c r="F1450" s="15"/>
      <c r="G1450" s="14"/>
      <c r="I1450" s="55"/>
      <c r="J1450" s="14"/>
      <c r="K1450" s="14"/>
      <c r="N1450" s="14"/>
      <c r="O1450" s="14"/>
    </row>
    <row r="1451" spans="2:15" ht="15" x14ac:dyDescent="0.25">
      <c r="B1451" s="14"/>
      <c r="D1451" s="61"/>
      <c r="E1451" s="15"/>
      <c r="F1451" s="15"/>
      <c r="G1451" s="14"/>
      <c r="I1451" s="55"/>
      <c r="J1451" s="14"/>
      <c r="K1451" s="14"/>
      <c r="N1451" s="14"/>
      <c r="O1451" s="14"/>
    </row>
    <row r="1452" spans="2:15" ht="15" x14ac:dyDescent="0.25">
      <c r="B1452" s="14"/>
      <c r="D1452" s="61"/>
      <c r="E1452" s="15"/>
      <c r="F1452" s="15"/>
      <c r="G1452" s="14"/>
      <c r="I1452" s="55"/>
      <c r="J1452" s="14"/>
      <c r="K1452" s="14"/>
      <c r="N1452" s="14"/>
      <c r="O1452" s="14"/>
    </row>
    <row r="1453" spans="2:15" ht="15" x14ac:dyDescent="0.25">
      <c r="B1453" s="14"/>
      <c r="D1453" s="61"/>
      <c r="E1453" s="15"/>
      <c r="F1453" s="15"/>
      <c r="G1453" s="14"/>
      <c r="I1453" s="55"/>
      <c r="J1453" s="14"/>
      <c r="K1453" s="14"/>
      <c r="N1453" s="14"/>
      <c r="O1453" s="14"/>
    </row>
    <row r="1454" spans="2:15" ht="15" x14ac:dyDescent="0.25">
      <c r="B1454" s="14"/>
      <c r="D1454" s="61"/>
      <c r="E1454" s="15"/>
      <c r="F1454" s="15"/>
      <c r="G1454" s="14"/>
      <c r="I1454" s="55"/>
      <c r="J1454" s="14"/>
      <c r="K1454" s="14"/>
      <c r="N1454" s="14"/>
      <c r="O1454" s="14"/>
    </row>
    <row r="1455" spans="2:15" ht="15" x14ac:dyDescent="0.25">
      <c r="B1455" s="14"/>
      <c r="D1455" s="61"/>
      <c r="E1455" s="15"/>
      <c r="F1455" s="15"/>
      <c r="G1455" s="14"/>
      <c r="I1455" s="55"/>
      <c r="J1455" s="14"/>
      <c r="K1455" s="14"/>
      <c r="N1455" s="14"/>
      <c r="O1455" s="14"/>
    </row>
    <row r="1456" spans="2:15" ht="15" x14ac:dyDescent="0.25">
      <c r="B1456" s="14"/>
      <c r="D1456" s="61"/>
      <c r="E1456" s="15"/>
      <c r="F1456" s="15"/>
      <c r="G1456" s="14"/>
      <c r="I1456" s="55"/>
      <c r="J1456" s="14"/>
      <c r="K1456" s="14"/>
      <c r="N1456" s="14"/>
      <c r="O1456" s="14"/>
    </row>
    <row r="1457" spans="2:15" ht="15" x14ac:dyDescent="0.25">
      <c r="B1457" s="14"/>
      <c r="D1457" s="61"/>
      <c r="E1457" s="15"/>
      <c r="F1457" s="15"/>
      <c r="G1457" s="14"/>
      <c r="I1457" s="55"/>
      <c r="J1457" s="14"/>
      <c r="K1457" s="14"/>
      <c r="N1457" s="14"/>
      <c r="O1457" s="14"/>
    </row>
    <row r="1458" spans="2:15" ht="15" x14ac:dyDescent="0.25">
      <c r="B1458" s="14"/>
      <c r="D1458" s="61"/>
      <c r="E1458" s="15"/>
      <c r="F1458" s="15"/>
      <c r="G1458" s="14"/>
      <c r="I1458" s="55"/>
      <c r="J1458" s="14"/>
      <c r="K1458" s="14"/>
      <c r="N1458" s="14"/>
      <c r="O1458" s="14"/>
    </row>
    <row r="1459" spans="2:15" ht="15" x14ac:dyDescent="0.25">
      <c r="B1459" s="14"/>
      <c r="D1459" s="61"/>
      <c r="E1459" s="15"/>
      <c r="F1459" s="15"/>
      <c r="G1459" s="14"/>
      <c r="I1459" s="55"/>
      <c r="J1459" s="14"/>
      <c r="K1459" s="14"/>
      <c r="N1459" s="14"/>
      <c r="O1459" s="14"/>
    </row>
    <row r="1460" spans="2:15" ht="15" x14ac:dyDescent="0.25">
      <c r="B1460" s="14"/>
      <c r="D1460" s="61"/>
      <c r="E1460" s="15"/>
      <c r="F1460" s="15"/>
      <c r="G1460" s="14"/>
      <c r="I1460" s="55"/>
      <c r="J1460" s="14"/>
      <c r="K1460" s="14"/>
      <c r="N1460" s="14"/>
      <c r="O1460" s="14"/>
    </row>
    <row r="1461" spans="2:15" ht="15" x14ac:dyDescent="0.25">
      <c r="B1461" s="14"/>
      <c r="D1461" s="61"/>
      <c r="E1461" s="15"/>
      <c r="F1461" s="15"/>
      <c r="G1461" s="14"/>
      <c r="I1461" s="55"/>
      <c r="J1461" s="14"/>
      <c r="K1461" s="14"/>
      <c r="N1461" s="14"/>
      <c r="O1461" s="14"/>
    </row>
    <row r="1462" spans="2:15" ht="15" x14ac:dyDescent="0.25">
      <c r="B1462" s="14"/>
      <c r="D1462" s="61"/>
      <c r="E1462" s="15"/>
      <c r="F1462" s="15"/>
      <c r="G1462" s="14"/>
      <c r="I1462" s="55"/>
      <c r="J1462" s="14"/>
      <c r="K1462" s="14"/>
      <c r="N1462" s="14"/>
      <c r="O1462" s="14"/>
    </row>
    <row r="1463" spans="2:15" ht="15" x14ac:dyDescent="0.25">
      <c r="B1463" s="14"/>
      <c r="D1463" s="61"/>
      <c r="E1463" s="15"/>
      <c r="F1463" s="15"/>
      <c r="G1463" s="14"/>
      <c r="I1463" s="55"/>
      <c r="J1463" s="14"/>
      <c r="K1463" s="14"/>
      <c r="N1463" s="14"/>
      <c r="O1463" s="14"/>
    </row>
    <row r="1464" spans="2:15" ht="15" x14ac:dyDescent="0.25">
      <c r="B1464" s="14"/>
      <c r="D1464" s="61"/>
      <c r="E1464" s="15"/>
      <c r="F1464" s="15"/>
      <c r="G1464" s="14"/>
      <c r="I1464" s="55"/>
      <c r="J1464" s="14"/>
      <c r="K1464" s="14"/>
      <c r="N1464" s="14"/>
      <c r="O1464" s="14"/>
    </row>
    <row r="1465" spans="2:15" ht="15" x14ac:dyDescent="0.25">
      <c r="B1465" s="14"/>
      <c r="D1465" s="61"/>
      <c r="E1465" s="15"/>
      <c r="F1465" s="15"/>
      <c r="G1465" s="14"/>
      <c r="I1465" s="55"/>
      <c r="J1465" s="14"/>
      <c r="K1465" s="14"/>
      <c r="N1465" s="14"/>
      <c r="O1465" s="14"/>
    </row>
    <row r="1466" spans="2:15" ht="15" x14ac:dyDescent="0.25">
      <c r="B1466" s="14"/>
      <c r="D1466" s="61"/>
      <c r="E1466" s="15"/>
      <c r="F1466" s="15"/>
      <c r="G1466" s="14"/>
      <c r="I1466" s="55"/>
      <c r="J1466" s="14"/>
      <c r="K1466" s="14"/>
      <c r="N1466" s="14"/>
      <c r="O1466" s="14"/>
    </row>
    <row r="1467" spans="2:15" ht="15" x14ac:dyDescent="0.25">
      <c r="B1467" s="14"/>
      <c r="D1467" s="61"/>
      <c r="E1467" s="15"/>
      <c r="F1467" s="15"/>
      <c r="G1467" s="14"/>
      <c r="I1467" s="55"/>
      <c r="J1467" s="14"/>
      <c r="K1467" s="14"/>
      <c r="N1467" s="14"/>
      <c r="O1467" s="14"/>
    </row>
    <row r="1468" spans="2:15" ht="15" x14ac:dyDescent="0.25">
      <c r="B1468" s="14"/>
      <c r="D1468" s="61"/>
      <c r="E1468" s="15"/>
      <c r="F1468" s="15"/>
      <c r="G1468" s="14"/>
      <c r="I1468" s="55"/>
      <c r="J1468" s="14"/>
      <c r="K1468" s="14"/>
      <c r="N1468" s="14"/>
      <c r="O1468" s="14"/>
    </row>
    <row r="1469" spans="2:15" ht="15" x14ac:dyDescent="0.25">
      <c r="B1469" s="14"/>
      <c r="D1469" s="61"/>
      <c r="E1469" s="15"/>
      <c r="F1469" s="15"/>
      <c r="G1469" s="14"/>
      <c r="I1469" s="55"/>
      <c r="J1469" s="14"/>
      <c r="K1469" s="14"/>
      <c r="N1469" s="14"/>
      <c r="O1469" s="14"/>
    </row>
    <row r="1470" spans="2:15" ht="15" x14ac:dyDescent="0.25">
      <c r="B1470" s="14"/>
      <c r="D1470" s="61"/>
      <c r="E1470" s="15"/>
      <c r="F1470" s="15"/>
      <c r="G1470" s="14"/>
      <c r="I1470" s="55"/>
      <c r="J1470" s="14"/>
      <c r="K1470" s="14"/>
      <c r="N1470" s="14"/>
      <c r="O1470" s="14"/>
    </row>
    <row r="1471" spans="2:15" ht="15" x14ac:dyDescent="0.25">
      <c r="B1471" s="14"/>
      <c r="D1471" s="61"/>
      <c r="E1471" s="15"/>
      <c r="F1471" s="15"/>
      <c r="G1471" s="14"/>
      <c r="I1471" s="55"/>
      <c r="J1471" s="14"/>
      <c r="K1471" s="14"/>
      <c r="N1471" s="14"/>
      <c r="O1471" s="14"/>
    </row>
    <row r="1472" spans="2:15" ht="15" x14ac:dyDescent="0.25">
      <c r="B1472" s="14"/>
      <c r="D1472" s="61"/>
      <c r="E1472" s="15"/>
      <c r="F1472" s="15"/>
      <c r="G1472" s="14"/>
      <c r="I1472" s="55"/>
      <c r="J1472" s="14"/>
      <c r="K1472" s="14"/>
      <c r="N1472" s="14"/>
      <c r="O1472" s="14"/>
    </row>
    <row r="1473" spans="2:15" ht="15" x14ac:dyDescent="0.25">
      <c r="B1473" s="14"/>
      <c r="D1473" s="61"/>
      <c r="E1473" s="15"/>
      <c r="F1473" s="15"/>
      <c r="G1473" s="14"/>
      <c r="I1473" s="55"/>
      <c r="J1473" s="14"/>
      <c r="K1473" s="14"/>
      <c r="N1473" s="14"/>
      <c r="O1473" s="14"/>
    </row>
    <row r="1474" spans="2:15" ht="15" x14ac:dyDescent="0.25">
      <c r="B1474" s="14"/>
      <c r="D1474" s="61"/>
      <c r="E1474" s="15"/>
      <c r="F1474" s="15"/>
      <c r="G1474" s="14"/>
      <c r="I1474" s="55"/>
      <c r="J1474" s="14"/>
      <c r="K1474" s="14"/>
      <c r="N1474" s="14"/>
      <c r="O1474" s="14"/>
    </row>
    <row r="1475" spans="2:15" ht="15" x14ac:dyDescent="0.25">
      <c r="B1475" s="14"/>
      <c r="D1475" s="61"/>
      <c r="E1475" s="15"/>
      <c r="F1475" s="15"/>
      <c r="G1475" s="14"/>
      <c r="I1475" s="55"/>
      <c r="J1475" s="14"/>
      <c r="K1475" s="14"/>
      <c r="N1475" s="14"/>
      <c r="O1475" s="14"/>
    </row>
    <row r="1476" spans="2:15" ht="15" x14ac:dyDescent="0.25">
      <c r="B1476" s="14"/>
      <c r="D1476" s="61"/>
      <c r="E1476" s="15"/>
      <c r="F1476" s="15"/>
      <c r="G1476" s="14"/>
      <c r="I1476" s="55"/>
      <c r="J1476" s="14"/>
      <c r="K1476" s="14"/>
      <c r="N1476" s="14"/>
      <c r="O1476" s="14"/>
    </row>
    <row r="1477" spans="2:15" ht="15" x14ac:dyDescent="0.25">
      <c r="B1477" s="14"/>
      <c r="D1477" s="61"/>
      <c r="E1477" s="15"/>
      <c r="F1477" s="15"/>
      <c r="G1477" s="14"/>
      <c r="I1477" s="55"/>
      <c r="J1477" s="14"/>
      <c r="K1477" s="14"/>
      <c r="N1477" s="14"/>
      <c r="O1477" s="14"/>
    </row>
    <row r="1478" spans="2:15" ht="15" x14ac:dyDescent="0.25">
      <c r="B1478" s="14"/>
      <c r="D1478" s="61"/>
      <c r="E1478" s="15"/>
      <c r="F1478" s="15"/>
      <c r="G1478" s="14"/>
      <c r="I1478" s="55"/>
      <c r="J1478" s="14"/>
      <c r="K1478" s="14"/>
      <c r="N1478" s="14"/>
      <c r="O1478" s="14"/>
    </row>
    <row r="1479" spans="2:15" ht="15" x14ac:dyDescent="0.25">
      <c r="B1479" s="14"/>
      <c r="D1479" s="61"/>
      <c r="E1479" s="15"/>
      <c r="F1479" s="15"/>
      <c r="G1479" s="14"/>
      <c r="I1479" s="55"/>
      <c r="J1479" s="14"/>
      <c r="K1479" s="14"/>
      <c r="N1479" s="14"/>
      <c r="O1479" s="14"/>
    </row>
    <row r="1480" spans="2:15" ht="15" x14ac:dyDescent="0.25">
      <c r="B1480" s="14"/>
      <c r="D1480" s="61"/>
      <c r="E1480" s="15"/>
      <c r="F1480" s="15"/>
      <c r="G1480" s="14"/>
      <c r="I1480" s="55"/>
      <c r="J1480" s="14"/>
      <c r="K1480" s="14"/>
      <c r="N1480" s="14"/>
      <c r="O1480" s="14"/>
    </row>
    <row r="1481" spans="2:15" ht="15" x14ac:dyDescent="0.25">
      <c r="B1481" s="14"/>
      <c r="D1481" s="61"/>
      <c r="E1481" s="15"/>
      <c r="F1481" s="15"/>
      <c r="G1481" s="14"/>
      <c r="I1481" s="55"/>
      <c r="J1481" s="14"/>
      <c r="K1481" s="14"/>
      <c r="N1481" s="14"/>
      <c r="O1481" s="14"/>
    </row>
    <row r="1482" spans="2:15" ht="15" x14ac:dyDescent="0.25">
      <c r="B1482" s="14"/>
      <c r="D1482" s="61"/>
      <c r="E1482" s="15"/>
      <c r="F1482" s="15"/>
      <c r="G1482" s="14"/>
      <c r="I1482" s="55"/>
      <c r="J1482" s="14"/>
      <c r="K1482" s="14"/>
      <c r="N1482" s="14"/>
      <c r="O1482" s="14"/>
    </row>
    <row r="1483" spans="2:15" ht="15" x14ac:dyDescent="0.25">
      <c r="B1483" s="14"/>
      <c r="D1483" s="61"/>
      <c r="E1483" s="15"/>
      <c r="F1483" s="15"/>
      <c r="G1483" s="14"/>
      <c r="I1483" s="55"/>
      <c r="J1483" s="14"/>
      <c r="K1483" s="14"/>
      <c r="N1483" s="14"/>
      <c r="O1483" s="14"/>
    </row>
    <row r="1484" spans="2:15" ht="15" x14ac:dyDescent="0.25">
      <c r="B1484" s="14"/>
      <c r="D1484" s="61"/>
      <c r="E1484" s="15"/>
      <c r="F1484" s="15"/>
      <c r="G1484" s="14"/>
      <c r="I1484" s="55"/>
      <c r="J1484" s="14"/>
      <c r="K1484" s="14"/>
      <c r="N1484" s="14"/>
      <c r="O1484" s="14"/>
    </row>
    <row r="1485" spans="2:15" ht="15" x14ac:dyDescent="0.25">
      <c r="B1485" s="14"/>
      <c r="D1485" s="61"/>
      <c r="E1485" s="15"/>
      <c r="F1485" s="15"/>
      <c r="G1485" s="14"/>
      <c r="I1485" s="55"/>
      <c r="J1485" s="14"/>
      <c r="K1485" s="14"/>
      <c r="N1485" s="14"/>
      <c r="O1485" s="14"/>
    </row>
    <row r="1486" spans="2:15" ht="15" x14ac:dyDescent="0.25">
      <c r="B1486" s="14"/>
      <c r="D1486" s="61"/>
      <c r="E1486" s="15"/>
      <c r="F1486" s="15"/>
      <c r="G1486" s="14"/>
      <c r="I1486" s="55"/>
      <c r="J1486" s="14"/>
      <c r="K1486" s="14"/>
      <c r="N1486" s="14"/>
      <c r="O1486" s="14"/>
    </row>
    <row r="1487" spans="2:15" ht="15" x14ac:dyDescent="0.25">
      <c r="B1487" s="14"/>
      <c r="D1487" s="61"/>
      <c r="E1487" s="15"/>
      <c r="F1487" s="15"/>
      <c r="G1487" s="14"/>
      <c r="I1487" s="55"/>
      <c r="J1487" s="14"/>
      <c r="K1487" s="14"/>
      <c r="N1487" s="14"/>
      <c r="O1487" s="14"/>
    </row>
    <row r="1488" spans="2:15" ht="15" x14ac:dyDescent="0.25">
      <c r="B1488" s="14"/>
      <c r="D1488" s="61"/>
      <c r="E1488" s="15"/>
      <c r="F1488" s="15"/>
      <c r="G1488" s="14"/>
      <c r="I1488" s="55"/>
      <c r="J1488" s="14"/>
      <c r="K1488" s="14"/>
      <c r="N1488" s="14"/>
      <c r="O1488" s="14"/>
    </row>
    <row r="1489" spans="2:15" ht="15" x14ac:dyDescent="0.25">
      <c r="B1489" s="14"/>
      <c r="D1489" s="61"/>
      <c r="E1489" s="15"/>
      <c r="F1489" s="15"/>
      <c r="G1489" s="14"/>
      <c r="I1489" s="55"/>
      <c r="J1489" s="14"/>
      <c r="K1489" s="14"/>
      <c r="N1489" s="14"/>
      <c r="O1489" s="14"/>
    </row>
    <row r="1490" spans="2:15" ht="15" x14ac:dyDescent="0.25">
      <c r="B1490" s="14"/>
      <c r="D1490" s="61"/>
      <c r="E1490" s="15"/>
      <c r="F1490" s="15"/>
      <c r="G1490" s="14"/>
      <c r="I1490" s="55"/>
      <c r="J1490" s="14"/>
      <c r="K1490" s="14"/>
      <c r="N1490" s="14"/>
      <c r="O1490" s="14"/>
    </row>
    <row r="1491" spans="2:15" ht="15" x14ac:dyDescent="0.25">
      <c r="B1491" s="14"/>
      <c r="D1491" s="61"/>
      <c r="E1491" s="15"/>
      <c r="F1491" s="15"/>
      <c r="G1491" s="14"/>
      <c r="I1491" s="55"/>
      <c r="J1491" s="14"/>
      <c r="K1491" s="14"/>
      <c r="N1491" s="14"/>
      <c r="O1491" s="14"/>
    </row>
    <row r="1492" spans="2:15" ht="15" x14ac:dyDescent="0.25">
      <c r="B1492" s="14"/>
      <c r="D1492" s="61"/>
      <c r="E1492" s="15"/>
      <c r="F1492" s="15"/>
      <c r="G1492" s="14"/>
      <c r="I1492" s="55"/>
      <c r="J1492" s="14"/>
      <c r="K1492" s="14"/>
      <c r="N1492" s="14"/>
      <c r="O1492" s="14"/>
    </row>
    <row r="1493" spans="2:15" ht="15" x14ac:dyDescent="0.25">
      <c r="B1493" s="14"/>
      <c r="D1493" s="61"/>
      <c r="E1493" s="15"/>
      <c r="F1493" s="15"/>
      <c r="G1493" s="14"/>
      <c r="I1493" s="55"/>
      <c r="J1493" s="14"/>
      <c r="K1493" s="14"/>
      <c r="N1493" s="14"/>
      <c r="O1493" s="14"/>
    </row>
    <row r="1494" spans="2:15" ht="15" x14ac:dyDescent="0.25">
      <c r="B1494" s="14"/>
      <c r="D1494" s="61"/>
      <c r="E1494" s="15"/>
      <c r="F1494" s="15"/>
      <c r="G1494" s="14"/>
      <c r="I1494" s="55"/>
      <c r="J1494" s="14"/>
      <c r="K1494" s="14"/>
      <c r="N1494" s="14"/>
      <c r="O1494" s="14"/>
    </row>
    <row r="1495" spans="2:15" ht="15" x14ac:dyDescent="0.25">
      <c r="B1495" s="14"/>
      <c r="D1495" s="61"/>
      <c r="E1495" s="15"/>
      <c r="F1495" s="15"/>
      <c r="G1495" s="14"/>
      <c r="I1495" s="55"/>
      <c r="J1495" s="14"/>
      <c r="K1495" s="14"/>
      <c r="N1495" s="14"/>
      <c r="O1495" s="14"/>
    </row>
    <row r="1496" spans="2:15" ht="15" x14ac:dyDescent="0.25">
      <c r="B1496" s="14"/>
      <c r="D1496" s="61"/>
      <c r="E1496" s="15"/>
      <c r="F1496" s="15"/>
      <c r="G1496" s="14"/>
      <c r="I1496" s="55"/>
      <c r="J1496" s="14"/>
      <c r="K1496" s="14"/>
      <c r="N1496" s="14"/>
      <c r="O1496" s="14"/>
    </row>
    <row r="1497" spans="2:15" ht="15" x14ac:dyDescent="0.25">
      <c r="B1497" s="14"/>
      <c r="D1497" s="61"/>
      <c r="E1497" s="15"/>
      <c r="F1497" s="15"/>
      <c r="G1497" s="14"/>
      <c r="I1497" s="55"/>
      <c r="J1497" s="14"/>
      <c r="K1497" s="14"/>
      <c r="N1497" s="14"/>
      <c r="O1497" s="14"/>
    </row>
    <row r="1498" spans="2:15" ht="15" x14ac:dyDescent="0.25">
      <c r="B1498" s="14"/>
      <c r="D1498" s="61"/>
      <c r="E1498" s="15"/>
      <c r="F1498" s="15"/>
      <c r="G1498" s="14"/>
      <c r="I1498" s="55"/>
      <c r="J1498" s="14"/>
      <c r="K1498" s="14"/>
      <c r="N1498" s="14"/>
      <c r="O1498" s="14"/>
    </row>
    <row r="1499" spans="2:15" ht="15" x14ac:dyDescent="0.25">
      <c r="B1499" s="14"/>
      <c r="D1499" s="61"/>
      <c r="E1499" s="15"/>
      <c r="F1499" s="15"/>
      <c r="G1499" s="14"/>
      <c r="I1499" s="55"/>
      <c r="J1499" s="14"/>
      <c r="K1499" s="14"/>
      <c r="N1499" s="14"/>
      <c r="O1499" s="14"/>
    </row>
    <row r="1500" spans="2:15" ht="15" x14ac:dyDescent="0.25">
      <c r="B1500" s="14"/>
      <c r="D1500" s="61"/>
      <c r="E1500" s="15"/>
      <c r="F1500" s="15"/>
      <c r="G1500" s="14"/>
      <c r="I1500" s="55"/>
      <c r="J1500" s="14"/>
      <c r="K1500" s="14"/>
      <c r="N1500" s="14"/>
      <c r="O1500" s="14"/>
    </row>
    <row r="1501" spans="2:15" ht="15" x14ac:dyDescent="0.25">
      <c r="B1501" s="14"/>
      <c r="D1501" s="61"/>
      <c r="E1501" s="15"/>
      <c r="F1501" s="15"/>
      <c r="G1501" s="14"/>
      <c r="I1501" s="55"/>
      <c r="J1501" s="14"/>
      <c r="K1501" s="14"/>
      <c r="N1501" s="14"/>
      <c r="O1501" s="14"/>
    </row>
    <row r="1502" spans="2:15" ht="15" x14ac:dyDescent="0.25">
      <c r="B1502" s="14"/>
      <c r="D1502" s="61"/>
      <c r="E1502" s="15"/>
      <c r="F1502" s="15"/>
      <c r="G1502" s="14"/>
      <c r="I1502" s="55"/>
      <c r="J1502" s="14"/>
      <c r="K1502" s="14"/>
      <c r="N1502" s="14"/>
      <c r="O1502" s="14"/>
    </row>
    <row r="1503" spans="2:15" ht="15" x14ac:dyDescent="0.25">
      <c r="B1503" s="14"/>
      <c r="D1503" s="61"/>
      <c r="E1503" s="15"/>
      <c r="F1503" s="15"/>
      <c r="G1503" s="14"/>
      <c r="I1503" s="55"/>
      <c r="J1503" s="14"/>
      <c r="K1503" s="14"/>
      <c r="N1503" s="14"/>
      <c r="O1503" s="14"/>
    </row>
    <row r="1504" spans="2:15" ht="15" x14ac:dyDescent="0.25">
      <c r="B1504" s="14"/>
      <c r="D1504" s="61"/>
      <c r="E1504" s="15"/>
      <c r="F1504" s="15"/>
      <c r="G1504" s="14"/>
      <c r="I1504" s="55"/>
      <c r="J1504" s="14"/>
      <c r="K1504" s="14"/>
      <c r="N1504" s="14"/>
      <c r="O1504" s="14"/>
    </row>
    <row r="1505" spans="2:15" ht="15" x14ac:dyDescent="0.25">
      <c r="B1505" s="14"/>
      <c r="D1505" s="61"/>
      <c r="E1505" s="15"/>
      <c r="F1505" s="15"/>
      <c r="G1505" s="14"/>
      <c r="I1505" s="55"/>
      <c r="J1505" s="14"/>
      <c r="K1505" s="14"/>
      <c r="N1505" s="14"/>
      <c r="O1505" s="14"/>
    </row>
    <row r="1506" spans="2:15" ht="15" x14ac:dyDescent="0.25">
      <c r="B1506" s="14"/>
      <c r="D1506" s="61"/>
      <c r="E1506" s="15"/>
      <c r="F1506" s="15"/>
      <c r="G1506" s="14"/>
      <c r="I1506" s="55"/>
      <c r="J1506" s="14"/>
      <c r="K1506" s="14"/>
      <c r="N1506" s="14"/>
      <c r="O1506" s="14"/>
    </row>
    <row r="1507" spans="2:15" ht="15" x14ac:dyDescent="0.25">
      <c r="B1507" s="14"/>
      <c r="D1507" s="61"/>
      <c r="E1507" s="15"/>
      <c r="F1507" s="15"/>
      <c r="G1507" s="14"/>
      <c r="I1507" s="55"/>
      <c r="J1507" s="14"/>
      <c r="K1507" s="14"/>
      <c r="N1507" s="14"/>
      <c r="O1507" s="14"/>
    </row>
    <row r="1508" spans="2:15" ht="15" x14ac:dyDescent="0.25">
      <c r="B1508" s="14"/>
      <c r="D1508" s="61"/>
      <c r="E1508" s="15"/>
      <c r="F1508" s="15"/>
      <c r="G1508" s="14"/>
      <c r="I1508" s="55"/>
      <c r="J1508" s="14"/>
      <c r="K1508" s="14"/>
      <c r="N1508" s="14"/>
      <c r="O1508" s="14"/>
    </row>
    <row r="1509" spans="2:15" ht="15" x14ac:dyDescent="0.25">
      <c r="B1509" s="14"/>
      <c r="D1509" s="61"/>
      <c r="E1509" s="15"/>
      <c r="F1509" s="15"/>
      <c r="G1509" s="14"/>
      <c r="I1509" s="55"/>
      <c r="J1509" s="14"/>
      <c r="K1509" s="14"/>
      <c r="N1509" s="14"/>
      <c r="O1509" s="14"/>
    </row>
    <row r="1510" spans="2:15" ht="15" x14ac:dyDescent="0.25">
      <c r="B1510" s="14"/>
      <c r="D1510" s="61"/>
      <c r="E1510" s="15"/>
      <c r="F1510" s="15"/>
      <c r="G1510" s="14"/>
      <c r="I1510" s="55"/>
      <c r="J1510" s="14"/>
      <c r="K1510" s="14"/>
      <c r="N1510" s="14"/>
      <c r="O1510" s="14"/>
    </row>
    <row r="1511" spans="2:15" ht="15" x14ac:dyDescent="0.25">
      <c r="B1511" s="14"/>
      <c r="D1511" s="61"/>
      <c r="E1511" s="15"/>
      <c r="F1511" s="15"/>
      <c r="G1511" s="14"/>
      <c r="I1511" s="55"/>
      <c r="J1511" s="14"/>
      <c r="K1511" s="14"/>
      <c r="N1511" s="14"/>
      <c r="O1511" s="14"/>
    </row>
    <row r="1512" spans="2:15" ht="15" x14ac:dyDescent="0.25">
      <c r="B1512" s="14"/>
      <c r="D1512" s="61"/>
      <c r="E1512" s="15"/>
      <c r="F1512" s="15"/>
      <c r="G1512" s="14"/>
      <c r="I1512" s="55"/>
      <c r="J1512" s="14"/>
      <c r="K1512" s="14"/>
      <c r="N1512" s="14"/>
      <c r="O1512" s="14"/>
    </row>
    <row r="1513" spans="2:15" ht="15" x14ac:dyDescent="0.25">
      <c r="B1513" s="14"/>
      <c r="D1513" s="61"/>
      <c r="E1513" s="15"/>
      <c r="F1513" s="15"/>
      <c r="G1513" s="14"/>
      <c r="I1513" s="55"/>
      <c r="J1513" s="14"/>
      <c r="K1513" s="14"/>
      <c r="N1513" s="14"/>
      <c r="O1513" s="14"/>
    </row>
    <row r="1514" spans="2:15" ht="15" x14ac:dyDescent="0.25">
      <c r="B1514" s="14"/>
      <c r="D1514" s="61"/>
      <c r="E1514" s="15"/>
      <c r="F1514" s="15"/>
      <c r="G1514" s="14"/>
      <c r="I1514" s="55"/>
      <c r="J1514" s="14"/>
      <c r="K1514" s="14"/>
      <c r="N1514" s="14"/>
      <c r="O1514" s="14"/>
    </row>
    <row r="1515" spans="2:15" ht="15" x14ac:dyDescent="0.25">
      <c r="B1515" s="14"/>
      <c r="D1515" s="61"/>
      <c r="E1515" s="15"/>
      <c r="F1515" s="15"/>
      <c r="G1515" s="14"/>
      <c r="I1515" s="55"/>
      <c r="J1515" s="14"/>
      <c r="K1515" s="14"/>
      <c r="N1515" s="14"/>
      <c r="O1515" s="14"/>
    </row>
    <row r="1516" spans="2:15" ht="15" x14ac:dyDescent="0.25">
      <c r="B1516" s="14"/>
      <c r="D1516" s="61"/>
      <c r="E1516" s="15"/>
      <c r="F1516" s="15"/>
      <c r="G1516" s="14"/>
      <c r="I1516" s="55"/>
      <c r="J1516" s="14"/>
      <c r="K1516" s="14"/>
      <c r="N1516" s="14"/>
      <c r="O1516" s="14"/>
    </row>
    <row r="1517" spans="2:15" ht="15" x14ac:dyDescent="0.25">
      <c r="B1517" s="14"/>
      <c r="D1517" s="61"/>
      <c r="E1517" s="15"/>
      <c r="F1517" s="15"/>
      <c r="G1517" s="14"/>
      <c r="I1517" s="55"/>
      <c r="J1517" s="14"/>
      <c r="K1517" s="14"/>
      <c r="N1517" s="14"/>
      <c r="O1517" s="14"/>
    </row>
    <row r="1518" spans="2:15" ht="15" x14ac:dyDescent="0.25">
      <c r="B1518" s="14"/>
      <c r="D1518" s="61"/>
      <c r="E1518" s="15"/>
      <c r="F1518" s="15"/>
      <c r="G1518" s="14"/>
      <c r="I1518" s="55"/>
      <c r="J1518" s="14"/>
      <c r="K1518" s="14"/>
      <c r="N1518" s="14"/>
      <c r="O1518" s="14"/>
    </row>
    <row r="1519" spans="2:15" ht="15" x14ac:dyDescent="0.25">
      <c r="B1519" s="14"/>
      <c r="D1519" s="61"/>
      <c r="E1519" s="15"/>
      <c r="F1519" s="15"/>
      <c r="G1519" s="14"/>
      <c r="I1519" s="55"/>
      <c r="J1519" s="14"/>
      <c r="K1519" s="14"/>
      <c r="N1519" s="14"/>
      <c r="O1519" s="14"/>
    </row>
    <row r="1520" spans="2:15" ht="15" x14ac:dyDescent="0.25">
      <c r="B1520" s="14"/>
      <c r="D1520" s="61"/>
      <c r="E1520" s="15"/>
      <c r="F1520" s="15"/>
      <c r="G1520" s="14"/>
      <c r="I1520" s="55"/>
      <c r="J1520" s="14"/>
      <c r="K1520" s="14"/>
      <c r="N1520" s="14"/>
      <c r="O1520" s="14"/>
    </row>
    <row r="1521" spans="2:15" ht="15" x14ac:dyDescent="0.25">
      <c r="B1521" s="14"/>
      <c r="D1521" s="61"/>
      <c r="E1521" s="15"/>
      <c r="F1521" s="15"/>
      <c r="G1521" s="14"/>
      <c r="I1521" s="55"/>
      <c r="J1521" s="14"/>
      <c r="K1521" s="14"/>
      <c r="N1521" s="14"/>
      <c r="O1521" s="14"/>
    </row>
    <row r="1522" spans="2:15" ht="15" x14ac:dyDescent="0.25">
      <c r="B1522" s="14"/>
      <c r="D1522" s="61"/>
      <c r="E1522" s="15"/>
      <c r="F1522" s="15"/>
      <c r="G1522" s="14"/>
      <c r="I1522" s="55"/>
      <c r="J1522" s="14"/>
      <c r="K1522" s="14"/>
      <c r="N1522" s="14"/>
      <c r="O1522" s="14"/>
    </row>
    <row r="1523" spans="2:15" ht="15" x14ac:dyDescent="0.25">
      <c r="B1523" s="14"/>
      <c r="D1523" s="61"/>
      <c r="E1523" s="15"/>
      <c r="F1523" s="15"/>
      <c r="G1523" s="14"/>
      <c r="I1523" s="55"/>
      <c r="J1523" s="14"/>
      <c r="K1523" s="14"/>
      <c r="N1523" s="14"/>
      <c r="O1523" s="14"/>
    </row>
    <row r="1524" spans="2:15" ht="15" x14ac:dyDescent="0.25">
      <c r="B1524" s="14"/>
      <c r="D1524" s="61"/>
      <c r="E1524" s="15"/>
      <c r="F1524" s="15"/>
      <c r="G1524" s="14"/>
      <c r="I1524" s="55"/>
      <c r="J1524" s="14"/>
      <c r="K1524" s="14"/>
      <c r="N1524" s="14"/>
      <c r="O1524" s="14"/>
    </row>
    <row r="1525" spans="2:15" ht="15" x14ac:dyDescent="0.25">
      <c r="B1525" s="14"/>
      <c r="D1525" s="61"/>
      <c r="E1525" s="15"/>
      <c r="F1525" s="15"/>
      <c r="G1525" s="14"/>
      <c r="I1525" s="55"/>
      <c r="J1525" s="14"/>
      <c r="K1525" s="14"/>
      <c r="N1525" s="14"/>
      <c r="O1525" s="14"/>
    </row>
    <row r="1526" spans="2:15" ht="15" x14ac:dyDescent="0.25">
      <c r="B1526" s="14"/>
      <c r="D1526" s="61"/>
      <c r="E1526" s="15"/>
      <c r="F1526" s="15"/>
      <c r="G1526" s="14"/>
      <c r="I1526" s="55"/>
      <c r="J1526" s="14"/>
      <c r="K1526" s="14"/>
      <c r="N1526" s="14"/>
      <c r="O1526" s="14"/>
    </row>
    <row r="1527" spans="2:15" ht="15" x14ac:dyDescent="0.25">
      <c r="B1527" s="14"/>
      <c r="D1527" s="61"/>
      <c r="E1527" s="15"/>
      <c r="F1527" s="15"/>
      <c r="G1527" s="14"/>
      <c r="I1527" s="55"/>
      <c r="J1527" s="14"/>
      <c r="K1527" s="14"/>
      <c r="N1527" s="14"/>
      <c r="O1527" s="14"/>
    </row>
    <row r="1528" spans="2:15" ht="15" x14ac:dyDescent="0.25">
      <c r="B1528" s="14"/>
      <c r="D1528" s="61"/>
      <c r="E1528" s="15"/>
      <c r="F1528" s="15"/>
      <c r="G1528" s="14"/>
      <c r="I1528" s="55"/>
      <c r="J1528" s="14"/>
      <c r="K1528" s="14"/>
      <c r="N1528" s="14"/>
      <c r="O1528" s="14"/>
    </row>
    <row r="1529" spans="2:15" ht="15" x14ac:dyDescent="0.25">
      <c r="B1529" s="14"/>
      <c r="D1529" s="61"/>
      <c r="E1529" s="15"/>
      <c r="F1529" s="15"/>
      <c r="G1529" s="14"/>
      <c r="I1529" s="55"/>
      <c r="J1529" s="14"/>
      <c r="K1529" s="14"/>
      <c r="N1529" s="14"/>
      <c r="O1529" s="14"/>
    </row>
    <row r="1530" spans="2:15" ht="15" x14ac:dyDescent="0.25">
      <c r="B1530" s="14"/>
      <c r="D1530" s="61"/>
      <c r="E1530" s="15"/>
      <c r="F1530" s="15"/>
      <c r="G1530" s="14"/>
      <c r="I1530" s="55"/>
      <c r="J1530" s="14"/>
      <c r="K1530" s="14"/>
      <c r="N1530" s="14"/>
      <c r="O1530" s="14"/>
    </row>
    <row r="1531" spans="2:15" ht="15" x14ac:dyDescent="0.25">
      <c r="B1531" s="14"/>
      <c r="D1531" s="61"/>
      <c r="E1531" s="15"/>
      <c r="F1531" s="15"/>
      <c r="G1531" s="14"/>
      <c r="I1531" s="55"/>
      <c r="J1531" s="14"/>
      <c r="K1531" s="14"/>
      <c r="N1531" s="14"/>
      <c r="O1531" s="14"/>
    </row>
    <row r="1532" spans="2:15" ht="15" x14ac:dyDescent="0.25">
      <c r="B1532" s="14"/>
      <c r="D1532" s="61"/>
      <c r="E1532" s="15"/>
      <c r="F1532" s="15"/>
      <c r="G1532" s="14"/>
      <c r="I1532" s="55"/>
      <c r="J1532" s="14"/>
      <c r="K1532" s="14"/>
      <c r="N1532" s="14"/>
      <c r="O1532" s="14"/>
    </row>
    <row r="1533" spans="2:15" ht="15" x14ac:dyDescent="0.25">
      <c r="B1533" s="14"/>
      <c r="D1533" s="61"/>
      <c r="E1533" s="15"/>
      <c r="F1533" s="15"/>
      <c r="G1533" s="14"/>
      <c r="I1533" s="55"/>
      <c r="J1533" s="14"/>
      <c r="K1533" s="14"/>
      <c r="N1533" s="14"/>
      <c r="O1533" s="14"/>
    </row>
    <row r="1534" spans="2:15" ht="15" x14ac:dyDescent="0.25">
      <c r="B1534" s="14"/>
      <c r="D1534" s="61"/>
      <c r="E1534" s="15"/>
      <c r="F1534" s="15"/>
      <c r="G1534" s="14"/>
      <c r="I1534" s="55"/>
      <c r="J1534" s="14"/>
      <c r="K1534" s="14"/>
      <c r="N1534" s="14"/>
      <c r="O1534" s="14"/>
    </row>
    <row r="1535" spans="2:15" ht="15" x14ac:dyDescent="0.25">
      <c r="B1535" s="14"/>
      <c r="D1535" s="61"/>
      <c r="E1535" s="15"/>
      <c r="F1535" s="15"/>
      <c r="G1535" s="14"/>
      <c r="I1535" s="55"/>
      <c r="J1535" s="14"/>
      <c r="K1535" s="14"/>
      <c r="N1535" s="14"/>
      <c r="O1535" s="14"/>
    </row>
    <row r="1536" spans="2:15" ht="15" x14ac:dyDescent="0.25">
      <c r="B1536" s="14"/>
      <c r="D1536" s="61"/>
      <c r="E1536" s="15"/>
      <c r="F1536" s="15"/>
      <c r="G1536" s="14"/>
      <c r="I1536" s="55"/>
      <c r="J1536" s="14"/>
      <c r="K1536" s="14"/>
      <c r="N1536" s="14"/>
      <c r="O1536" s="14"/>
    </row>
    <row r="1537" spans="2:15" ht="15" x14ac:dyDescent="0.25">
      <c r="B1537" s="14"/>
      <c r="D1537" s="61"/>
      <c r="E1537" s="15"/>
      <c r="F1537" s="15"/>
      <c r="G1537" s="14"/>
      <c r="I1537" s="55"/>
      <c r="J1537" s="14"/>
      <c r="K1537" s="14"/>
      <c r="N1537" s="14"/>
      <c r="O1537" s="14"/>
    </row>
    <row r="1538" spans="2:15" ht="15" x14ac:dyDescent="0.25">
      <c r="B1538" s="14"/>
      <c r="D1538" s="61"/>
      <c r="E1538" s="15"/>
      <c r="F1538" s="15"/>
      <c r="G1538" s="14"/>
      <c r="I1538" s="55"/>
      <c r="J1538" s="14"/>
      <c r="K1538" s="14"/>
      <c r="N1538" s="14"/>
      <c r="O1538" s="14"/>
    </row>
    <row r="1539" spans="2:15" ht="15" x14ac:dyDescent="0.25">
      <c r="B1539" s="14"/>
      <c r="D1539" s="61"/>
      <c r="E1539" s="15"/>
      <c r="F1539" s="15"/>
      <c r="G1539" s="14"/>
      <c r="I1539" s="55"/>
      <c r="J1539" s="14"/>
      <c r="K1539" s="14"/>
      <c r="N1539" s="14"/>
      <c r="O1539" s="14"/>
    </row>
    <row r="1540" spans="2:15" ht="15" x14ac:dyDescent="0.25">
      <c r="B1540" s="14"/>
      <c r="D1540" s="61"/>
      <c r="E1540" s="15"/>
      <c r="F1540" s="15"/>
      <c r="G1540" s="14"/>
      <c r="I1540" s="55"/>
      <c r="J1540" s="14"/>
      <c r="K1540" s="14"/>
      <c r="N1540" s="14"/>
      <c r="O1540" s="14"/>
    </row>
    <row r="1541" spans="2:15" ht="15" x14ac:dyDescent="0.25">
      <c r="B1541" s="14"/>
      <c r="D1541" s="61"/>
      <c r="E1541" s="15"/>
      <c r="F1541" s="15"/>
      <c r="G1541" s="14"/>
      <c r="I1541" s="55"/>
      <c r="J1541" s="14"/>
      <c r="K1541" s="14"/>
      <c r="N1541" s="14"/>
      <c r="O1541" s="14"/>
    </row>
    <row r="1542" spans="2:15" ht="15" x14ac:dyDescent="0.25">
      <c r="B1542" s="14"/>
      <c r="D1542" s="61"/>
      <c r="E1542" s="15"/>
      <c r="F1542" s="15"/>
      <c r="G1542" s="14"/>
      <c r="I1542" s="55"/>
      <c r="J1542" s="14"/>
      <c r="K1542" s="14"/>
      <c r="N1542" s="14"/>
      <c r="O1542" s="14"/>
    </row>
    <row r="1543" spans="2:15" ht="15" x14ac:dyDescent="0.25">
      <c r="B1543" s="14"/>
      <c r="D1543" s="61"/>
      <c r="E1543" s="15"/>
      <c r="F1543" s="15"/>
      <c r="G1543" s="14"/>
      <c r="I1543" s="55"/>
      <c r="J1543" s="14"/>
      <c r="K1543" s="14"/>
      <c r="N1543" s="14"/>
      <c r="O1543" s="14"/>
    </row>
    <row r="1544" spans="2:15" ht="15" x14ac:dyDescent="0.25">
      <c r="B1544" s="14"/>
      <c r="D1544" s="61"/>
      <c r="E1544" s="15"/>
      <c r="F1544" s="15"/>
      <c r="G1544" s="14"/>
      <c r="I1544" s="55"/>
      <c r="J1544" s="14"/>
      <c r="K1544" s="14"/>
      <c r="N1544" s="14"/>
      <c r="O1544" s="14"/>
    </row>
    <row r="1545" spans="2:15" ht="15" x14ac:dyDescent="0.25">
      <c r="B1545" s="14"/>
      <c r="D1545" s="61"/>
      <c r="E1545" s="15"/>
      <c r="F1545" s="15"/>
      <c r="G1545" s="14"/>
      <c r="I1545" s="55"/>
      <c r="J1545" s="14"/>
      <c r="K1545" s="14"/>
      <c r="N1545" s="14"/>
      <c r="O1545" s="14"/>
    </row>
    <row r="1546" spans="2:15" ht="15" x14ac:dyDescent="0.25">
      <c r="B1546" s="14"/>
      <c r="D1546" s="61"/>
      <c r="E1546" s="15"/>
      <c r="F1546" s="15"/>
      <c r="G1546" s="14"/>
      <c r="I1546" s="55"/>
      <c r="J1546" s="14"/>
      <c r="K1546" s="14"/>
      <c r="N1546" s="14"/>
      <c r="O1546" s="14"/>
    </row>
    <row r="1547" spans="2:15" ht="15" x14ac:dyDescent="0.25">
      <c r="B1547" s="14"/>
      <c r="D1547" s="61"/>
      <c r="E1547" s="15"/>
      <c r="F1547" s="15"/>
      <c r="G1547" s="14"/>
      <c r="I1547" s="55"/>
      <c r="J1547" s="14"/>
      <c r="K1547" s="14"/>
      <c r="N1547" s="14"/>
      <c r="O1547" s="14"/>
    </row>
    <row r="1548" spans="2:15" ht="15" x14ac:dyDescent="0.25">
      <c r="B1548" s="14"/>
      <c r="D1548" s="61"/>
      <c r="E1548" s="15"/>
      <c r="F1548" s="15"/>
      <c r="G1548" s="14"/>
      <c r="I1548" s="55"/>
      <c r="J1548" s="14"/>
      <c r="K1548" s="14"/>
      <c r="N1548" s="14"/>
      <c r="O1548" s="14"/>
    </row>
    <row r="1549" spans="2:15" ht="15" x14ac:dyDescent="0.25">
      <c r="B1549" s="14"/>
      <c r="D1549" s="61"/>
      <c r="E1549" s="15"/>
      <c r="F1549" s="15"/>
      <c r="G1549" s="14"/>
      <c r="I1549" s="55"/>
      <c r="J1549" s="14"/>
      <c r="K1549" s="14"/>
      <c r="N1549" s="14"/>
      <c r="O1549" s="14"/>
    </row>
    <row r="1550" spans="2:15" ht="15" x14ac:dyDescent="0.25">
      <c r="B1550" s="14"/>
      <c r="D1550" s="61"/>
      <c r="E1550" s="15"/>
      <c r="F1550" s="15"/>
      <c r="G1550" s="14"/>
      <c r="I1550" s="55"/>
      <c r="J1550" s="14"/>
      <c r="K1550" s="14"/>
      <c r="N1550" s="14"/>
      <c r="O1550" s="14"/>
    </row>
    <row r="1551" spans="2:15" ht="15" x14ac:dyDescent="0.25">
      <c r="B1551" s="14"/>
      <c r="D1551" s="61"/>
      <c r="E1551" s="15"/>
      <c r="F1551" s="15"/>
      <c r="G1551" s="14"/>
      <c r="I1551" s="55"/>
      <c r="J1551" s="14"/>
      <c r="K1551" s="14"/>
      <c r="N1551" s="14"/>
      <c r="O1551" s="14"/>
    </row>
    <row r="1552" spans="2:15" ht="15" x14ac:dyDescent="0.25">
      <c r="B1552" s="14"/>
      <c r="D1552" s="61"/>
      <c r="E1552" s="15"/>
      <c r="F1552" s="15"/>
      <c r="G1552" s="14"/>
      <c r="I1552" s="55"/>
      <c r="J1552" s="14"/>
      <c r="K1552" s="14"/>
      <c r="N1552" s="14"/>
      <c r="O1552" s="14"/>
    </row>
    <row r="1553" spans="2:15" ht="15" x14ac:dyDescent="0.25">
      <c r="B1553" s="14"/>
      <c r="D1553" s="61"/>
      <c r="E1553" s="15"/>
      <c r="F1553" s="15"/>
      <c r="G1553" s="14"/>
      <c r="I1553" s="55"/>
      <c r="J1553" s="14"/>
      <c r="K1553" s="14"/>
      <c r="N1553" s="14"/>
      <c r="O1553" s="14"/>
    </row>
    <row r="1554" spans="2:15" ht="15" x14ac:dyDescent="0.25">
      <c r="B1554" s="14"/>
      <c r="D1554" s="61"/>
      <c r="E1554" s="15"/>
      <c r="F1554" s="15"/>
      <c r="G1554" s="14"/>
      <c r="I1554" s="55"/>
      <c r="J1554" s="14"/>
      <c r="K1554" s="14"/>
      <c r="N1554" s="14"/>
      <c r="O1554" s="14"/>
    </row>
    <row r="1555" spans="2:15" ht="15" x14ac:dyDescent="0.25">
      <c r="B1555" s="14"/>
      <c r="D1555" s="61"/>
      <c r="E1555" s="15"/>
      <c r="F1555" s="15"/>
      <c r="G1555" s="14"/>
      <c r="I1555" s="55"/>
      <c r="J1555" s="14"/>
      <c r="K1555" s="14"/>
      <c r="N1555" s="14"/>
      <c r="O1555" s="14"/>
    </row>
    <row r="1556" spans="2:15" ht="15" x14ac:dyDescent="0.25">
      <c r="B1556" s="14"/>
      <c r="D1556" s="61"/>
      <c r="E1556" s="15"/>
      <c r="F1556" s="15"/>
      <c r="G1556" s="14"/>
      <c r="I1556" s="55"/>
      <c r="J1556" s="14"/>
      <c r="K1556" s="14"/>
      <c r="N1556" s="14"/>
      <c r="O1556" s="14"/>
    </row>
    <row r="1557" spans="2:15" ht="15" x14ac:dyDescent="0.25">
      <c r="B1557" s="14"/>
      <c r="D1557" s="61"/>
      <c r="E1557" s="15"/>
      <c r="F1557" s="15"/>
      <c r="G1557" s="14"/>
      <c r="I1557" s="55"/>
      <c r="J1557" s="14"/>
      <c r="K1557" s="14"/>
      <c r="N1557" s="14"/>
      <c r="O1557" s="14"/>
    </row>
    <row r="1558" spans="2:15" ht="15" x14ac:dyDescent="0.25">
      <c r="B1558" s="14"/>
      <c r="D1558" s="61"/>
      <c r="E1558" s="15"/>
      <c r="F1558" s="15"/>
      <c r="G1558" s="14"/>
      <c r="I1558" s="55"/>
      <c r="J1558" s="14"/>
      <c r="K1558" s="14"/>
      <c r="N1558" s="14"/>
      <c r="O1558" s="14"/>
    </row>
    <row r="1559" spans="2:15" ht="15" x14ac:dyDescent="0.25">
      <c r="B1559" s="14"/>
      <c r="D1559" s="61"/>
      <c r="E1559" s="15"/>
      <c r="F1559" s="15"/>
      <c r="G1559" s="14"/>
      <c r="I1559" s="55"/>
      <c r="J1559" s="14"/>
      <c r="K1559" s="14"/>
      <c r="N1559" s="14"/>
      <c r="O1559" s="14"/>
    </row>
    <row r="1560" spans="2:15" ht="15" x14ac:dyDescent="0.25">
      <c r="B1560" s="14"/>
      <c r="D1560" s="61"/>
      <c r="E1560" s="15"/>
      <c r="F1560" s="15"/>
      <c r="G1560" s="14"/>
      <c r="I1560" s="55"/>
      <c r="J1560" s="14"/>
      <c r="K1560" s="14"/>
      <c r="N1560" s="14"/>
      <c r="O1560" s="14"/>
    </row>
    <row r="1561" spans="2:15" ht="15" x14ac:dyDescent="0.25">
      <c r="B1561" s="14"/>
      <c r="D1561" s="61"/>
      <c r="E1561" s="15"/>
      <c r="F1561" s="15"/>
      <c r="G1561" s="14"/>
      <c r="I1561" s="55"/>
      <c r="J1561" s="14"/>
      <c r="K1561" s="14"/>
      <c r="N1561" s="14"/>
      <c r="O1561" s="14"/>
    </row>
    <row r="1562" spans="2:15" ht="15" x14ac:dyDescent="0.25">
      <c r="B1562" s="14"/>
      <c r="D1562" s="61"/>
      <c r="E1562" s="15"/>
      <c r="F1562" s="15"/>
      <c r="G1562" s="14"/>
      <c r="I1562" s="55"/>
      <c r="J1562" s="14"/>
      <c r="K1562" s="14"/>
      <c r="N1562" s="14"/>
      <c r="O1562" s="14"/>
    </row>
    <row r="1563" spans="2:15" ht="15" x14ac:dyDescent="0.25">
      <c r="B1563" s="14"/>
      <c r="D1563" s="61"/>
      <c r="E1563" s="15"/>
      <c r="F1563" s="15"/>
      <c r="G1563" s="14"/>
      <c r="I1563" s="55"/>
      <c r="J1563" s="14"/>
      <c r="K1563" s="14"/>
      <c r="N1563" s="14"/>
      <c r="O1563" s="14"/>
    </row>
    <row r="1564" spans="2:15" ht="15" x14ac:dyDescent="0.25">
      <c r="B1564" s="14"/>
      <c r="D1564" s="61"/>
      <c r="E1564" s="15"/>
      <c r="F1564" s="15"/>
      <c r="G1564" s="14"/>
      <c r="I1564" s="55"/>
      <c r="J1564" s="14"/>
      <c r="K1564" s="14"/>
      <c r="N1564" s="14"/>
      <c r="O1564" s="14"/>
    </row>
    <row r="1565" spans="2:15" ht="15" x14ac:dyDescent="0.25">
      <c r="B1565" s="14"/>
      <c r="D1565" s="61"/>
      <c r="E1565" s="15"/>
      <c r="F1565" s="15"/>
      <c r="G1565" s="14"/>
      <c r="I1565" s="55"/>
      <c r="J1565" s="14"/>
      <c r="K1565" s="14"/>
      <c r="N1565" s="14"/>
      <c r="O1565" s="14"/>
    </row>
    <row r="1566" spans="2:15" ht="15" x14ac:dyDescent="0.25">
      <c r="B1566" s="14"/>
      <c r="D1566" s="61"/>
      <c r="E1566" s="15"/>
      <c r="F1566" s="15"/>
      <c r="G1566" s="14"/>
      <c r="I1566" s="55"/>
      <c r="J1566" s="14"/>
      <c r="K1566" s="14"/>
      <c r="N1566" s="14"/>
      <c r="O1566" s="14"/>
    </row>
    <row r="1567" spans="2:15" ht="15" x14ac:dyDescent="0.25">
      <c r="B1567" s="14"/>
      <c r="D1567" s="61"/>
      <c r="E1567" s="15"/>
      <c r="F1567" s="15"/>
      <c r="G1567" s="14"/>
      <c r="I1567" s="55"/>
      <c r="J1567" s="14"/>
      <c r="K1567" s="14"/>
      <c r="N1567" s="14"/>
      <c r="O1567" s="14"/>
    </row>
    <row r="1568" spans="2:15" ht="15" x14ac:dyDescent="0.25">
      <c r="B1568" s="14"/>
      <c r="D1568" s="61"/>
      <c r="E1568" s="15"/>
      <c r="F1568" s="15"/>
      <c r="G1568" s="14"/>
      <c r="I1568" s="55"/>
      <c r="J1568" s="14"/>
      <c r="K1568" s="14"/>
      <c r="N1568" s="14"/>
      <c r="O1568" s="14"/>
    </row>
    <row r="1569" spans="2:15" ht="15" x14ac:dyDescent="0.25">
      <c r="B1569" s="14"/>
      <c r="D1569" s="61"/>
      <c r="E1569" s="15"/>
      <c r="F1569" s="15"/>
      <c r="G1569" s="14"/>
      <c r="I1569" s="55"/>
      <c r="J1569" s="14"/>
      <c r="K1569" s="14"/>
      <c r="N1569" s="14"/>
      <c r="O1569" s="14"/>
    </row>
    <row r="1570" spans="2:15" ht="15" x14ac:dyDescent="0.25">
      <c r="B1570" s="14"/>
      <c r="D1570" s="61"/>
      <c r="E1570" s="15"/>
      <c r="F1570" s="15"/>
      <c r="G1570" s="14"/>
      <c r="I1570" s="55"/>
      <c r="J1570" s="14"/>
      <c r="K1570" s="14"/>
      <c r="N1570" s="14"/>
      <c r="O1570" s="14"/>
    </row>
    <row r="1571" spans="2:15" ht="15" x14ac:dyDescent="0.25">
      <c r="B1571" s="14"/>
      <c r="D1571" s="61"/>
      <c r="E1571" s="15"/>
      <c r="F1571" s="15"/>
      <c r="G1571" s="14"/>
      <c r="I1571" s="55"/>
      <c r="J1571" s="14"/>
      <c r="K1571" s="14"/>
      <c r="N1571" s="14"/>
      <c r="O1571" s="14"/>
    </row>
    <row r="1572" spans="2:15" ht="15" x14ac:dyDescent="0.25">
      <c r="B1572" s="14"/>
      <c r="D1572" s="61"/>
      <c r="E1572" s="15"/>
      <c r="F1572" s="15"/>
      <c r="G1572" s="14"/>
      <c r="I1572" s="55"/>
      <c r="J1572" s="14"/>
      <c r="K1572" s="14"/>
      <c r="N1572" s="14"/>
      <c r="O1572" s="14"/>
    </row>
    <row r="1573" spans="2:15" ht="15" x14ac:dyDescent="0.25">
      <c r="B1573" s="14"/>
      <c r="D1573" s="61"/>
      <c r="E1573" s="15"/>
      <c r="F1573" s="15"/>
      <c r="G1573" s="14"/>
      <c r="I1573" s="55"/>
      <c r="J1573" s="14"/>
      <c r="K1573" s="14"/>
      <c r="N1573" s="14"/>
      <c r="O1573" s="14"/>
    </row>
    <row r="1574" spans="2:15" ht="15" x14ac:dyDescent="0.25">
      <c r="B1574" s="14"/>
      <c r="D1574" s="61"/>
      <c r="E1574" s="15"/>
      <c r="F1574" s="15"/>
      <c r="G1574" s="14"/>
      <c r="I1574" s="55"/>
      <c r="J1574" s="14"/>
      <c r="K1574" s="14"/>
      <c r="N1574" s="14"/>
      <c r="O1574" s="14"/>
    </row>
    <row r="1575" spans="2:15" ht="15" x14ac:dyDescent="0.25">
      <c r="B1575" s="14"/>
      <c r="D1575" s="61"/>
      <c r="E1575" s="15"/>
      <c r="F1575" s="15"/>
      <c r="G1575" s="14"/>
      <c r="I1575" s="55"/>
      <c r="J1575" s="14"/>
      <c r="K1575" s="14"/>
      <c r="N1575" s="14"/>
      <c r="O1575" s="14"/>
    </row>
    <row r="1576" spans="2:15" ht="15" x14ac:dyDescent="0.25">
      <c r="B1576" s="14"/>
      <c r="D1576" s="61"/>
      <c r="E1576" s="15"/>
      <c r="F1576" s="15"/>
      <c r="G1576" s="14"/>
      <c r="I1576" s="55"/>
      <c r="J1576" s="14"/>
      <c r="K1576" s="14"/>
      <c r="N1576" s="14"/>
      <c r="O1576" s="14"/>
    </row>
    <row r="1577" spans="2:15" ht="15" x14ac:dyDescent="0.25">
      <c r="B1577" s="14"/>
      <c r="D1577" s="61"/>
      <c r="E1577" s="15"/>
      <c r="F1577" s="15"/>
      <c r="G1577" s="14"/>
      <c r="I1577" s="55"/>
      <c r="J1577" s="14"/>
      <c r="K1577" s="14"/>
      <c r="N1577" s="14"/>
      <c r="O1577" s="14"/>
    </row>
    <row r="1578" spans="2:15" ht="15" x14ac:dyDescent="0.25">
      <c r="B1578" s="14"/>
      <c r="D1578" s="61"/>
      <c r="E1578" s="15"/>
      <c r="F1578" s="15"/>
      <c r="G1578" s="14"/>
      <c r="I1578" s="55"/>
      <c r="J1578" s="14"/>
      <c r="K1578" s="14"/>
      <c r="N1578" s="14"/>
      <c r="O1578" s="14"/>
    </row>
    <row r="1579" spans="2:15" ht="15" x14ac:dyDescent="0.25">
      <c r="B1579" s="14"/>
      <c r="D1579" s="61"/>
      <c r="E1579" s="15"/>
      <c r="F1579" s="15"/>
      <c r="G1579" s="14"/>
      <c r="I1579" s="55"/>
      <c r="J1579" s="14"/>
      <c r="K1579" s="14"/>
      <c r="N1579" s="14"/>
      <c r="O1579" s="14"/>
    </row>
    <row r="1580" spans="2:15" ht="15" x14ac:dyDescent="0.25">
      <c r="B1580" s="14"/>
      <c r="D1580" s="61"/>
      <c r="E1580" s="15"/>
      <c r="F1580" s="15"/>
      <c r="G1580" s="14"/>
      <c r="I1580" s="55"/>
      <c r="J1580" s="14"/>
      <c r="K1580" s="14"/>
      <c r="N1580" s="14"/>
      <c r="O1580" s="14"/>
    </row>
    <row r="1581" spans="2:15" ht="15" x14ac:dyDescent="0.25">
      <c r="B1581" s="14"/>
      <c r="D1581" s="61"/>
      <c r="E1581" s="15"/>
      <c r="F1581" s="15"/>
      <c r="G1581" s="14"/>
      <c r="I1581" s="55"/>
      <c r="J1581" s="14"/>
      <c r="K1581" s="14"/>
      <c r="N1581" s="14"/>
      <c r="O1581" s="14"/>
    </row>
    <row r="1582" spans="2:15" ht="15" x14ac:dyDescent="0.25">
      <c r="B1582" s="14"/>
      <c r="D1582" s="61"/>
      <c r="E1582" s="15"/>
      <c r="F1582" s="15"/>
      <c r="G1582" s="14"/>
      <c r="I1582" s="55"/>
      <c r="J1582" s="14"/>
      <c r="K1582" s="14"/>
      <c r="N1582" s="14"/>
      <c r="O1582" s="14"/>
    </row>
    <row r="1583" spans="2:15" ht="15" x14ac:dyDescent="0.25">
      <c r="B1583" s="14"/>
      <c r="D1583" s="61"/>
      <c r="E1583" s="15"/>
      <c r="F1583" s="15"/>
      <c r="G1583" s="14"/>
      <c r="I1583" s="55"/>
      <c r="J1583" s="14"/>
      <c r="K1583" s="14"/>
      <c r="N1583" s="14"/>
      <c r="O1583" s="14"/>
    </row>
    <row r="1584" spans="2:15" ht="15" x14ac:dyDescent="0.25">
      <c r="B1584" s="14"/>
      <c r="D1584" s="61"/>
      <c r="E1584" s="15"/>
      <c r="F1584" s="15"/>
      <c r="G1584" s="14"/>
      <c r="I1584" s="55"/>
      <c r="J1584" s="14"/>
      <c r="K1584" s="14"/>
      <c r="N1584" s="14"/>
      <c r="O1584" s="14"/>
    </row>
    <row r="1585" spans="2:15" ht="15" x14ac:dyDescent="0.25">
      <c r="B1585" s="14"/>
      <c r="D1585" s="61"/>
      <c r="E1585" s="15"/>
      <c r="F1585" s="15"/>
      <c r="G1585" s="14"/>
      <c r="I1585" s="55"/>
      <c r="J1585" s="14"/>
      <c r="K1585" s="14"/>
      <c r="N1585" s="14"/>
      <c r="O1585" s="14"/>
    </row>
    <row r="1586" spans="2:15" ht="15" x14ac:dyDescent="0.25">
      <c r="B1586" s="14"/>
      <c r="D1586" s="61"/>
      <c r="E1586" s="15"/>
      <c r="F1586" s="15"/>
      <c r="G1586" s="14"/>
      <c r="I1586" s="55"/>
      <c r="J1586" s="14"/>
      <c r="K1586" s="14"/>
      <c r="N1586" s="14"/>
      <c r="O1586" s="14"/>
    </row>
    <row r="1587" spans="2:15" ht="15" x14ac:dyDescent="0.25">
      <c r="B1587" s="14"/>
      <c r="D1587" s="61"/>
      <c r="E1587" s="15"/>
      <c r="F1587" s="15"/>
      <c r="G1587" s="14"/>
      <c r="I1587" s="55"/>
      <c r="J1587" s="14"/>
      <c r="K1587" s="14"/>
      <c r="N1587" s="14"/>
      <c r="O1587" s="14"/>
    </row>
    <row r="1588" spans="2:15" ht="15" x14ac:dyDescent="0.25">
      <c r="B1588" s="14"/>
      <c r="D1588" s="61"/>
      <c r="E1588" s="15"/>
      <c r="F1588" s="15"/>
      <c r="G1588" s="14"/>
      <c r="I1588" s="55"/>
      <c r="J1588" s="14"/>
      <c r="K1588" s="14"/>
      <c r="N1588" s="14"/>
      <c r="O1588" s="14"/>
    </row>
    <row r="1589" spans="2:15" ht="15" x14ac:dyDescent="0.25">
      <c r="B1589" s="14"/>
      <c r="D1589" s="61"/>
      <c r="E1589" s="15"/>
      <c r="F1589" s="15"/>
      <c r="G1589" s="14"/>
      <c r="I1589" s="55"/>
      <c r="J1589" s="14"/>
      <c r="K1589" s="14"/>
      <c r="N1589" s="14"/>
      <c r="O1589" s="14"/>
    </row>
    <row r="1590" spans="2:15" ht="15" x14ac:dyDescent="0.25">
      <c r="B1590" s="14"/>
      <c r="D1590" s="61"/>
      <c r="E1590" s="15"/>
      <c r="F1590" s="15"/>
      <c r="G1590" s="14"/>
      <c r="I1590" s="55"/>
      <c r="J1590" s="14"/>
      <c r="K1590" s="14"/>
      <c r="N1590" s="14"/>
      <c r="O1590" s="14"/>
    </row>
    <row r="1591" spans="2:15" ht="15" x14ac:dyDescent="0.25">
      <c r="B1591" s="14"/>
      <c r="D1591" s="61"/>
      <c r="E1591" s="15"/>
      <c r="F1591" s="15"/>
      <c r="G1591" s="14"/>
      <c r="I1591" s="55"/>
      <c r="J1591" s="14"/>
      <c r="K1591" s="14"/>
      <c r="N1591" s="14"/>
      <c r="O1591" s="14"/>
    </row>
    <row r="1592" spans="2:15" ht="15" x14ac:dyDescent="0.25">
      <c r="B1592" s="14"/>
      <c r="D1592" s="61"/>
      <c r="E1592" s="15"/>
      <c r="F1592" s="15"/>
      <c r="G1592" s="14"/>
      <c r="I1592" s="55"/>
      <c r="J1592" s="14"/>
      <c r="K1592" s="14"/>
      <c r="N1592" s="14"/>
      <c r="O1592" s="14"/>
    </row>
    <row r="1593" spans="2:15" ht="15" x14ac:dyDescent="0.25">
      <c r="B1593" s="14"/>
      <c r="D1593" s="61"/>
      <c r="E1593" s="15"/>
      <c r="F1593" s="15"/>
      <c r="G1593" s="14"/>
      <c r="I1593" s="55"/>
      <c r="J1593" s="14"/>
      <c r="K1593" s="14"/>
      <c r="N1593" s="14"/>
      <c r="O1593" s="14"/>
    </row>
    <row r="1594" spans="2:15" ht="15" x14ac:dyDescent="0.25">
      <c r="B1594" s="14"/>
      <c r="D1594" s="61"/>
      <c r="E1594" s="15"/>
      <c r="F1594" s="15"/>
      <c r="G1594" s="14"/>
      <c r="I1594" s="55"/>
      <c r="J1594" s="14"/>
      <c r="K1594" s="14"/>
      <c r="N1594" s="14"/>
      <c r="O1594" s="14"/>
    </row>
    <row r="1595" spans="2:15" ht="15" x14ac:dyDescent="0.25">
      <c r="B1595" s="14"/>
      <c r="D1595" s="61"/>
      <c r="E1595" s="15"/>
      <c r="F1595" s="15"/>
      <c r="G1595" s="14"/>
      <c r="I1595" s="55"/>
      <c r="J1595" s="14"/>
      <c r="K1595" s="14"/>
      <c r="N1595" s="14"/>
      <c r="O1595" s="14"/>
    </row>
    <row r="1596" spans="2:15" ht="15" x14ac:dyDescent="0.25">
      <c r="B1596" s="14"/>
      <c r="D1596" s="61"/>
      <c r="E1596" s="15"/>
      <c r="F1596" s="15"/>
      <c r="G1596" s="14"/>
      <c r="I1596" s="55"/>
      <c r="J1596" s="14"/>
      <c r="K1596" s="14"/>
      <c r="N1596" s="14"/>
      <c r="O1596" s="14"/>
    </row>
    <row r="1597" spans="2:15" ht="15" x14ac:dyDescent="0.25">
      <c r="B1597" s="14"/>
      <c r="D1597" s="61"/>
      <c r="E1597" s="15"/>
      <c r="F1597" s="15"/>
      <c r="G1597" s="14"/>
      <c r="I1597" s="55"/>
      <c r="J1597" s="14"/>
      <c r="K1597" s="14"/>
      <c r="N1597" s="14"/>
      <c r="O1597" s="14"/>
    </row>
    <row r="1598" spans="2:15" ht="15" x14ac:dyDescent="0.25">
      <c r="B1598" s="14"/>
      <c r="D1598" s="61"/>
      <c r="E1598" s="15"/>
      <c r="F1598" s="15"/>
      <c r="G1598" s="14"/>
      <c r="I1598" s="55"/>
      <c r="J1598" s="14"/>
      <c r="K1598" s="14"/>
      <c r="N1598" s="14"/>
      <c r="O1598" s="14"/>
    </row>
    <row r="1599" spans="2:15" ht="15" x14ac:dyDescent="0.25">
      <c r="B1599" s="14"/>
      <c r="D1599" s="61"/>
      <c r="E1599" s="15"/>
      <c r="F1599" s="15"/>
      <c r="G1599" s="14"/>
      <c r="I1599" s="55"/>
      <c r="J1599" s="14"/>
      <c r="K1599" s="14"/>
      <c r="N1599" s="14"/>
      <c r="O1599" s="14"/>
    </row>
    <row r="1600" spans="2:15" ht="15" x14ac:dyDescent="0.25">
      <c r="B1600" s="14"/>
      <c r="D1600" s="61"/>
      <c r="E1600" s="15"/>
      <c r="F1600" s="15"/>
      <c r="G1600" s="14"/>
      <c r="I1600" s="55"/>
      <c r="J1600" s="14"/>
      <c r="K1600" s="14"/>
      <c r="N1600" s="14"/>
      <c r="O1600" s="14"/>
    </row>
    <row r="1601" spans="2:15" ht="15" x14ac:dyDescent="0.25">
      <c r="B1601" s="14"/>
      <c r="D1601" s="61"/>
      <c r="E1601" s="15"/>
      <c r="F1601" s="15"/>
      <c r="G1601" s="14"/>
      <c r="I1601" s="55"/>
      <c r="J1601" s="14"/>
      <c r="K1601" s="14"/>
      <c r="N1601" s="14"/>
      <c r="O1601" s="14"/>
    </row>
    <row r="1602" spans="2:15" ht="15" x14ac:dyDescent="0.25">
      <c r="B1602" s="14"/>
      <c r="D1602" s="61"/>
      <c r="E1602" s="15"/>
      <c r="F1602" s="15"/>
      <c r="G1602" s="14"/>
      <c r="I1602" s="55"/>
      <c r="J1602" s="14"/>
      <c r="K1602" s="14"/>
      <c r="N1602" s="14"/>
      <c r="O1602" s="14"/>
    </row>
    <row r="1603" spans="2:15" ht="15" x14ac:dyDescent="0.25">
      <c r="B1603" s="14"/>
      <c r="D1603" s="61"/>
      <c r="E1603" s="15"/>
      <c r="F1603" s="15"/>
      <c r="G1603" s="14"/>
      <c r="I1603" s="55"/>
      <c r="J1603" s="14"/>
      <c r="K1603" s="14"/>
      <c r="N1603" s="14"/>
      <c r="O1603" s="14"/>
    </row>
    <row r="1604" spans="2:15" ht="15" x14ac:dyDescent="0.25">
      <c r="B1604" s="14"/>
      <c r="D1604" s="61"/>
      <c r="E1604" s="15"/>
      <c r="F1604" s="15"/>
      <c r="G1604" s="14"/>
      <c r="I1604" s="55"/>
      <c r="J1604" s="14"/>
      <c r="K1604" s="14"/>
      <c r="N1604" s="14"/>
      <c r="O1604" s="14"/>
    </row>
    <row r="1605" spans="2:15" ht="15" x14ac:dyDescent="0.25">
      <c r="B1605" s="14"/>
      <c r="D1605" s="61"/>
      <c r="E1605" s="15"/>
      <c r="F1605" s="15"/>
      <c r="G1605" s="14"/>
      <c r="I1605" s="55"/>
      <c r="J1605" s="14"/>
      <c r="K1605" s="14"/>
      <c r="N1605" s="14"/>
      <c r="O1605" s="14"/>
    </row>
    <row r="1606" spans="2:15" ht="15" x14ac:dyDescent="0.25">
      <c r="B1606" s="14"/>
      <c r="D1606" s="61"/>
      <c r="E1606" s="15"/>
      <c r="F1606" s="15"/>
      <c r="G1606" s="14"/>
      <c r="I1606" s="55"/>
      <c r="J1606" s="14"/>
      <c r="K1606" s="14"/>
      <c r="N1606" s="14"/>
      <c r="O1606" s="14"/>
    </row>
    <row r="1607" spans="2:15" ht="15" x14ac:dyDescent="0.25">
      <c r="B1607" s="14"/>
      <c r="D1607" s="61"/>
      <c r="E1607" s="15"/>
      <c r="F1607" s="15"/>
      <c r="G1607" s="14"/>
      <c r="I1607" s="55"/>
      <c r="J1607" s="14"/>
      <c r="K1607" s="14"/>
      <c r="N1607" s="14"/>
      <c r="O1607" s="14"/>
    </row>
    <row r="1608" spans="2:15" ht="15" x14ac:dyDescent="0.25">
      <c r="B1608" s="14"/>
      <c r="D1608" s="61"/>
      <c r="E1608" s="15"/>
      <c r="F1608" s="15"/>
      <c r="G1608" s="14"/>
      <c r="I1608" s="55"/>
      <c r="J1608" s="14"/>
      <c r="K1608" s="14"/>
      <c r="N1608" s="14"/>
      <c r="O1608" s="14"/>
    </row>
    <row r="1609" spans="2:15" ht="15" x14ac:dyDescent="0.25">
      <c r="B1609" s="14"/>
      <c r="D1609" s="61"/>
      <c r="E1609" s="15"/>
      <c r="F1609" s="15"/>
      <c r="G1609" s="14"/>
      <c r="I1609" s="55"/>
      <c r="J1609" s="14"/>
      <c r="K1609" s="14"/>
      <c r="N1609" s="14"/>
      <c r="O1609" s="14"/>
    </row>
    <row r="1610" spans="2:15" ht="15" x14ac:dyDescent="0.25">
      <c r="B1610" s="14"/>
      <c r="D1610" s="61"/>
      <c r="E1610" s="15"/>
      <c r="F1610" s="15"/>
      <c r="G1610" s="14"/>
      <c r="I1610" s="55"/>
      <c r="J1610" s="14"/>
      <c r="K1610" s="14"/>
      <c r="N1610" s="14"/>
      <c r="O1610" s="14"/>
    </row>
    <row r="1611" spans="2:15" ht="15" x14ac:dyDescent="0.25">
      <c r="B1611" s="14"/>
      <c r="D1611" s="61"/>
      <c r="E1611" s="15"/>
      <c r="F1611" s="15"/>
      <c r="G1611" s="14"/>
      <c r="I1611" s="55"/>
      <c r="J1611" s="14"/>
      <c r="K1611" s="14"/>
      <c r="N1611" s="14"/>
      <c r="O1611" s="14"/>
    </row>
    <row r="1612" spans="2:15" ht="15" x14ac:dyDescent="0.25">
      <c r="B1612" s="14"/>
      <c r="D1612" s="61"/>
      <c r="E1612" s="15"/>
      <c r="F1612" s="15"/>
      <c r="G1612" s="14"/>
      <c r="I1612" s="55"/>
      <c r="J1612" s="14"/>
      <c r="K1612" s="14"/>
      <c r="N1612" s="14"/>
      <c r="O1612" s="14"/>
    </row>
    <row r="1613" spans="2:15" ht="15" x14ac:dyDescent="0.25">
      <c r="B1613" s="14"/>
      <c r="D1613" s="61"/>
      <c r="E1613" s="15"/>
      <c r="F1613" s="15"/>
      <c r="G1613" s="14"/>
      <c r="I1613" s="55"/>
      <c r="J1613" s="14"/>
      <c r="K1613" s="14"/>
      <c r="N1613" s="14"/>
      <c r="O1613" s="14"/>
    </row>
    <row r="1614" spans="2:15" ht="15" x14ac:dyDescent="0.25">
      <c r="B1614" s="14"/>
      <c r="D1614" s="61"/>
      <c r="E1614" s="15"/>
      <c r="F1614" s="15"/>
      <c r="G1614" s="14"/>
      <c r="I1614" s="55"/>
      <c r="J1614" s="14"/>
      <c r="K1614" s="14"/>
      <c r="N1614" s="14"/>
      <c r="O1614" s="14"/>
    </row>
    <row r="1615" spans="2:15" ht="15" x14ac:dyDescent="0.25">
      <c r="B1615" s="14"/>
      <c r="D1615" s="61"/>
      <c r="E1615" s="15"/>
      <c r="F1615" s="15"/>
      <c r="G1615" s="14"/>
      <c r="I1615" s="55"/>
      <c r="J1615" s="14"/>
      <c r="K1615" s="14"/>
      <c r="N1615" s="14"/>
      <c r="O1615" s="14"/>
    </row>
    <row r="1616" spans="2:15" ht="15" x14ac:dyDescent="0.25">
      <c r="B1616" s="14"/>
      <c r="D1616" s="61"/>
      <c r="E1616" s="15"/>
      <c r="F1616" s="15"/>
      <c r="G1616" s="14"/>
      <c r="I1616" s="55"/>
      <c r="J1616" s="14"/>
      <c r="K1616" s="14"/>
      <c r="N1616" s="14"/>
      <c r="O1616" s="14"/>
    </row>
    <row r="1617" spans="2:15" ht="15" x14ac:dyDescent="0.25">
      <c r="B1617" s="14"/>
      <c r="D1617" s="61"/>
      <c r="E1617" s="15"/>
      <c r="F1617" s="15"/>
      <c r="G1617" s="14"/>
      <c r="I1617" s="55"/>
      <c r="J1617" s="14"/>
      <c r="K1617" s="14"/>
      <c r="N1617" s="14"/>
      <c r="O1617" s="14"/>
    </row>
    <row r="1618" spans="2:15" ht="15" x14ac:dyDescent="0.25">
      <c r="B1618" s="14"/>
      <c r="D1618" s="61"/>
      <c r="E1618" s="15"/>
      <c r="F1618" s="15"/>
      <c r="G1618" s="14"/>
      <c r="I1618" s="55"/>
      <c r="J1618" s="14"/>
      <c r="K1618" s="14"/>
      <c r="N1618" s="14"/>
      <c r="O1618" s="14"/>
    </row>
    <row r="1619" spans="2:15" ht="15" x14ac:dyDescent="0.25">
      <c r="B1619" s="14"/>
      <c r="D1619" s="61"/>
      <c r="E1619" s="15"/>
      <c r="F1619" s="15"/>
      <c r="G1619" s="14"/>
      <c r="I1619" s="55"/>
      <c r="J1619" s="14"/>
      <c r="K1619" s="14"/>
      <c r="N1619" s="14"/>
      <c r="O1619" s="14"/>
    </row>
    <row r="1620" spans="2:15" ht="15" x14ac:dyDescent="0.25">
      <c r="B1620" s="14"/>
      <c r="D1620" s="61"/>
      <c r="E1620" s="15"/>
      <c r="F1620" s="15"/>
      <c r="G1620" s="14"/>
      <c r="I1620" s="55"/>
      <c r="J1620" s="14"/>
      <c r="K1620" s="14"/>
      <c r="N1620" s="14"/>
      <c r="O1620" s="14"/>
    </row>
    <row r="1621" spans="2:15" ht="15" x14ac:dyDescent="0.25">
      <c r="B1621" s="14"/>
      <c r="D1621" s="61"/>
      <c r="E1621" s="15"/>
      <c r="F1621" s="15"/>
      <c r="G1621" s="14"/>
      <c r="I1621" s="55"/>
      <c r="J1621" s="14"/>
      <c r="K1621" s="14"/>
      <c r="N1621" s="14"/>
      <c r="O1621" s="14"/>
    </row>
    <row r="1622" spans="2:15" ht="15" x14ac:dyDescent="0.25">
      <c r="B1622" s="14"/>
      <c r="D1622" s="61"/>
      <c r="E1622" s="15"/>
      <c r="F1622" s="15"/>
      <c r="G1622" s="14"/>
      <c r="I1622" s="55"/>
      <c r="J1622" s="14"/>
      <c r="K1622" s="14"/>
      <c r="N1622" s="14"/>
      <c r="O1622" s="14"/>
    </row>
    <row r="1623" spans="2:15" ht="15" x14ac:dyDescent="0.25">
      <c r="B1623" s="14"/>
      <c r="D1623" s="61"/>
      <c r="E1623" s="15"/>
      <c r="F1623" s="15"/>
      <c r="G1623" s="14"/>
      <c r="I1623" s="55"/>
      <c r="J1623" s="14"/>
      <c r="K1623" s="14"/>
      <c r="N1623" s="14"/>
      <c r="O1623" s="14"/>
    </row>
    <row r="1624" spans="2:15" ht="15" x14ac:dyDescent="0.25">
      <c r="B1624" s="14"/>
      <c r="D1624" s="61"/>
      <c r="E1624" s="15"/>
      <c r="F1624" s="15"/>
      <c r="G1624" s="14"/>
      <c r="I1624" s="55"/>
      <c r="J1624" s="14"/>
      <c r="K1624" s="14"/>
      <c r="N1624" s="14"/>
      <c r="O1624" s="14"/>
    </row>
    <row r="1625" spans="2:15" ht="15" x14ac:dyDescent="0.25">
      <c r="B1625" s="14"/>
      <c r="D1625" s="61"/>
      <c r="E1625" s="15"/>
      <c r="F1625" s="15"/>
      <c r="G1625" s="14"/>
      <c r="I1625" s="55"/>
      <c r="J1625" s="14"/>
      <c r="K1625" s="14"/>
      <c r="N1625" s="14"/>
      <c r="O1625" s="14"/>
    </row>
    <row r="1626" spans="2:15" ht="15" x14ac:dyDescent="0.25">
      <c r="B1626" s="14"/>
      <c r="D1626" s="61"/>
      <c r="E1626" s="15"/>
      <c r="F1626" s="15"/>
      <c r="G1626" s="14"/>
      <c r="I1626" s="55"/>
      <c r="J1626" s="14"/>
      <c r="K1626" s="14"/>
      <c r="N1626" s="14"/>
      <c r="O1626" s="14"/>
    </row>
    <row r="1627" spans="2:15" ht="15" x14ac:dyDescent="0.25">
      <c r="B1627" s="14"/>
      <c r="D1627" s="61"/>
      <c r="E1627" s="15"/>
      <c r="F1627" s="15"/>
      <c r="G1627" s="14"/>
      <c r="I1627" s="55"/>
      <c r="J1627" s="14"/>
      <c r="K1627" s="14"/>
      <c r="N1627" s="14"/>
      <c r="O1627" s="14"/>
    </row>
    <row r="1628" spans="2:15" ht="15" x14ac:dyDescent="0.25">
      <c r="B1628" s="14"/>
      <c r="D1628" s="61"/>
      <c r="E1628" s="15"/>
      <c r="F1628" s="15"/>
      <c r="G1628" s="14"/>
      <c r="I1628" s="55"/>
      <c r="J1628" s="14"/>
      <c r="K1628" s="14"/>
      <c r="N1628" s="14"/>
      <c r="O1628" s="14"/>
    </row>
    <row r="1629" spans="2:15" ht="15" x14ac:dyDescent="0.25">
      <c r="B1629" s="14"/>
      <c r="D1629" s="61"/>
      <c r="E1629" s="15"/>
      <c r="F1629" s="15"/>
      <c r="G1629" s="14"/>
      <c r="I1629" s="55"/>
      <c r="J1629" s="14"/>
      <c r="K1629" s="14"/>
      <c r="N1629" s="14"/>
      <c r="O1629" s="14"/>
    </row>
    <row r="1630" spans="2:15" ht="15" x14ac:dyDescent="0.25">
      <c r="B1630" s="14"/>
      <c r="D1630" s="61"/>
      <c r="E1630" s="15"/>
      <c r="F1630" s="15"/>
      <c r="G1630" s="14"/>
      <c r="I1630" s="55"/>
      <c r="J1630" s="14"/>
      <c r="K1630" s="14"/>
      <c r="N1630" s="14"/>
      <c r="O1630" s="14"/>
    </row>
    <row r="1631" spans="2:15" ht="15" x14ac:dyDescent="0.25">
      <c r="B1631" s="14"/>
      <c r="D1631" s="61"/>
      <c r="E1631" s="15"/>
      <c r="F1631" s="15"/>
      <c r="G1631" s="14"/>
      <c r="I1631" s="55"/>
      <c r="J1631" s="14"/>
      <c r="K1631" s="14"/>
      <c r="N1631" s="14"/>
      <c r="O1631" s="14"/>
    </row>
    <row r="1632" spans="2:15" ht="15" x14ac:dyDescent="0.25">
      <c r="B1632" s="14"/>
      <c r="D1632" s="61"/>
      <c r="E1632" s="15"/>
      <c r="F1632" s="15"/>
      <c r="G1632" s="14"/>
      <c r="I1632" s="55"/>
      <c r="J1632" s="14"/>
      <c r="K1632" s="14"/>
      <c r="N1632" s="14"/>
      <c r="O1632" s="14"/>
    </row>
    <row r="1633" spans="2:15" ht="15" x14ac:dyDescent="0.25">
      <c r="B1633" s="14"/>
      <c r="D1633" s="61"/>
      <c r="E1633" s="15"/>
      <c r="F1633" s="15"/>
      <c r="G1633" s="14"/>
      <c r="I1633" s="55"/>
      <c r="J1633" s="14"/>
      <c r="K1633" s="14"/>
      <c r="N1633" s="14"/>
      <c r="O1633" s="14"/>
    </row>
    <row r="1634" spans="2:15" ht="15" x14ac:dyDescent="0.25">
      <c r="B1634" s="14"/>
      <c r="D1634" s="61"/>
      <c r="E1634" s="15"/>
      <c r="F1634" s="15"/>
      <c r="G1634" s="14"/>
      <c r="I1634" s="55"/>
      <c r="J1634" s="14"/>
      <c r="K1634" s="14"/>
      <c r="N1634" s="14"/>
      <c r="O1634" s="14"/>
    </row>
    <row r="1635" spans="2:15" ht="15" x14ac:dyDescent="0.25">
      <c r="B1635" s="14"/>
      <c r="D1635" s="61"/>
      <c r="E1635" s="15"/>
      <c r="F1635" s="15"/>
      <c r="G1635" s="14"/>
      <c r="I1635" s="55"/>
      <c r="J1635" s="14"/>
      <c r="K1635" s="14"/>
      <c r="N1635" s="14"/>
      <c r="O1635" s="14"/>
    </row>
    <row r="1636" spans="2:15" ht="15" x14ac:dyDescent="0.25">
      <c r="B1636" s="14"/>
      <c r="D1636" s="61"/>
      <c r="E1636" s="15"/>
      <c r="F1636" s="15"/>
      <c r="G1636" s="14"/>
      <c r="I1636" s="55"/>
      <c r="J1636" s="14"/>
      <c r="K1636" s="14"/>
      <c r="N1636" s="14"/>
      <c r="O1636" s="14"/>
    </row>
    <row r="1637" spans="2:15" ht="15" x14ac:dyDescent="0.25">
      <c r="B1637" s="14"/>
      <c r="D1637" s="61"/>
      <c r="E1637" s="15"/>
      <c r="F1637" s="15"/>
      <c r="G1637" s="14"/>
      <c r="I1637" s="55"/>
      <c r="J1637" s="14"/>
      <c r="K1637" s="14"/>
      <c r="N1637" s="14"/>
      <c r="O1637" s="14"/>
    </row>
    <row r="1638" spans="2:15" ht="15" x14ac:dyDescent="0.25">
      <c r="B1638" s="14"/>
      <c r="D1638" s="61"/>
      <c r="E1638" s="15"/>
      <c r="F1638" s="15"/>
      <c r="G1638" s="14"/>
      <c r="I1638" s="55"/>
      <c r="J1638" s="14"/>
      <c r="K1638" s="14"/>
      <c r="N1638" s="14"/>
      <c r="O1638" s="14"/>
    </row>
    <row r="1639" spans="2:15" ht="15" x14ac:dyDescent="0.25">
      <c r="B1639" s="14"/>
      <c r="D1639" s="61"/>
      <c r="E1639" s="15"/>
      <c r="F1639" s="15"/>
      <c r="G1639" s="14"/>
      <c r="I1639" s="55"/>
      <c r="J1639" s="14"/>
      <c r="K1639" s="14"/>
      <c r="N1639" s="14"/>
      <c r="O1639" s="14"/>
    </row>
    <row r="1640" spans="2:15" ht="15" x14ac:dyDescent="0.25">
      <c r="B1640" s="14"/>
      <c r="D1640" s="61"/>
      <c r="E1640" s="15"/>
      <c r="F1640" s="15"/>
      <c r="G1640" s="14"/>
      <c r="I1640" s="55"/>
      <c r="J1640" s="14"/>
      <c r="K1640" s="14"/>
      <c r="N1640" s="14"/>
      <c r="O1640" s="14"/>
    </row>
    <row r="1641" spans="2:15" ht="15" x14ac:dyDescent="0.25">
      <c r="B1641" s="14"/>
      <c r="D1641" s="61"/>
      <c r="E1641" s="15"/>
      <c r="F1641" s="15"/>
      <c r="G1641" s="14"/>
      <c r="I1641" s="55"/>
      <c r="J1641" s="14"/>
      <c r="K1641" s="14"/>
      <c r="N1641" s="14"/>
      <c r="O1641" s="14"/>
    </row>
    <row r="1642" spans="2:15" ht="15" x14ac:dyDescent="0.25">
      <c r="B1642" s="14"/>
      <c r="D1642" s="61"/>
      <c r="E1642" s="15"/>
      <c r="F1642" s="15"/>
      <c r="G1642" s="14"/>
      <c r="I1642" s="55"/>
      <c r="J1642" s="14"/>
      <c r="K1642" s="14"/>
      <c r="N1642" s="14"/>
      <c r="O1642" s="14"/>
    </row>
    <row r="1643" spans="2:15" ht="15" x14ac:dyDescent="0.25">
      <c r="B1643" s="14"/>
      <c r="D1643" s="61"/>
      <c r="E1643" s="15"/>
      <c r="F1643" s="15"/>
      <c r="G1643" s="14"/>
      <c r="I1643" s="55"/>
      <c r="J1643" s="14"/>
      <c r="K1643" s="14"/>
      <c r="N1643" s="14"/>
      <c r="O1643" s="14"/>
    </row>
    <row r="1644" spans="2:15" ht="15" x14ac:dyDescent="0.25">
      <c r="B1644" s="14"/>
      <c r="D1644" s="61"/>
      <c r="E1644" s="15"/>
      <c r="F1644" s="15"/>
      <c r="G1644" s="14"/>
      <c r="I1644" s="55"/>
      <c r="J1644" s="14"/>
      <c r="K1644" s="14"/>
      <c r="N1644" s="14"/>
      <c r="O1644" s="14"/>
    </row>
    <row r="1645" spans="2:15" ht="15" x14ac:dyDescent="0.25">
      <c r="B1645" s="14"/>
      <c r="D1645" s="61"/>
      <c r="E1645" s="15"/>
      <c r="F1645" s="15"/>
      <c r="G1645" s="14"/>
      <c r="I1645" s="55"/>
      <c r="J1645" s="14"/>
      <c r="K1645" s="14"/>
      <c r="N1645" s="14"/>
      <c r="O1645" s="14"/>
    </row>
    <row r="1646" spans="2:15" ht="15" x14ac:dyDescent="0.25">
      <c r="B1646" s="14"/>
      <c r="D1646" s="61"/>
      <c r="E1646" s="15"/>
      <c r="F1646" s="15"/>
      <c r="G1646" s="14"/>
      <c r="I1646" s="55"/>
      <c r="J1646" s="14"/>
      <c r="K1646" s="14"/>
      <c r="N1646" s="14"/>
      <c r="O1646" s="14"/>
    </row>
    <row r="1647" spans="2:15" ht="15" x14ac:dyDescent="0.25">
      <c r="B1647" s="14"/>
      <c r="D1647" s="61"/>
      <c r="E1647" s="15"/>
      <c r="F1647" s="15"/>
      <c r="G1647" s="14"/>
      <c r="I1647" s="55"/>
      <c r="J1647" s="14"/>
      <c r="K1647" s="14"/>
      <c r="N1647" s="14"/>
      <c r="O1647" s="14"/>
    </row>
    <row r="1648" spans="2:15" ht="15" x14ac:dyDescent="0.25">
      <c r="B1648" s="14"/>
      <c r="D1648" s="61"/>
      <c r="E1648" s="15"/>
      <c r="F1648" s="15"/>
      <c r="G1648" s="14"/>
      <c r="I1648" s="55"/>
      <c r="J1648" s="14"/>
      <c r="K1648" s="14"/>
      <c r="N1648" s="14"/>
      <c r="O1648" s="14"/>
    </row>
    <row r="1649" spans="2:15" ht="15" x14ac:dyDescent="0.25">
      <c r="B1649" s="14"/>
      <c r="D1649" s="61"/>
      <c r="E1649" s="15"/>
      <c r="F1649" s="15"/>
      <c r="G1649" s="14"/>
      <c r="I1649" s="55"/>
      <c r="J1649" s="14"/>
      <c r="K1649" s="14"/>
      <c r="N1649" s="14"/>
      <c r="O1649" s="14"/>
    </row>
    <row r="1650" spans="2:15" ht="15" x14ac:dyDescent="0.25">
      <c r="B1650" s="14"/>
      <c r="D1650" s="61"/>
      <c r="E1650" s="15"/>
      <c r="F1650" s="15"/>
      <c r="G1650" s="14"/>
      <c r="I1650" s="55"/>
      <c r="J1650" s="14"/>
      <c r="K1650" s="14"/>
      <c r="N1650" s="14"/>
      <c r="O1650" s="14"/>
    </row>
    <row r="1651" spans="2:15" ht="15" x14ac:dyDescent="0.25">
      <c r="B1651" s="14"/>
      <c r="D1651" s="61"/>
      <c r="E1651" s="15"/>
      <c r="F1651" s="15"/>
      <c r="G1651" s="14"/>
      <c r="I1651" s="55"/>
      <c r="J1651" s="14"/>
      <c r="K1651" s="14"/>
      <c r="N1651" s="14"/>
      <c r="O1651" s="14"/>
    </row>
    <row r="1652" spans="2:15" ht="15" x14ac:dyDescent="0.25">
      <c r="B1652" s="14"/>
      <c r="D1652" s="61"/>
      <c r="E1652" s="15"/>
      <c r="F1652" s="15"/>
      <c r="G1652" s="14"/>
      <c r="I1652" s="55"/>
      <c r="J1652" s="14"/>
      <c r="K1652" s="14"/>
      <c r="N1652" s="14"/>
      <c r="O1652" s="14"/>
    </row>
    <row r="1653" spans="2:15" ht="15" x14ac:dyDescent="0.25">
      <c r="B1653" s="14"/>
      <c r="D1653" s="61"/>
      <c r="E1653" s="15"/>
      <c r="F1653" s="15"/>
      <c r="G1653" s="14"/>
      <c r="I1653" s="55"/>
      <c r="J1653" s="14"/>
      <c r="K1653" s="14"/>
      <c r="N1653" s="14"/>
      <c r="O1653" s="14"/>
    </row>
    <row r="1654" spans="2:15" ht="15" x14ac:dyDescent="0.25">
      <c r="B1654" s="14"/>
      <c r="D1654" s="61"/>
      <c r="E1654" s="15"/>
      <c r="F1654" s="15"/>
      <c r="G1654" s="14"/>
      <c r="I1654" s="55"/>
      <c r="J1654" s="14"/>
      <c r="K1654" s="14"/>
      <c r="N1654" s="14"/>
      <c r="O1654" s="14"/>
    </row>
  </sheetData>
  <autoFilter ref="B1:F14" xr:uid="{2222C961-E5D4-4BC4-BBCB-64C8B5C61AE2}"/>
  <sortState xmlns:xlrd2="http://schemas.microsoft.com/office/spreadsheetml/2017/richdata2" ref="A3:A14">
    <sortCondition ref="A3:A14"/>
  </sortState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B2E-304C-4FF5-9CF3-61DDD7B83FC0}">
  <sheetPr>
    <tabColor theme="7" tint="0.79998168889431442"/>
  </sheetPr>
  <dimension ref="B3:H19"/>
  <sheetViews>
    <sheetView workbookViewId="0">
      <selection activeCell="F28" sqref="F28"/>
    </sheetView>
  </sheetViews>
  <sheetFormatPr defaultRowHeight="12.75" x14ac:dyDescent="0.2"/>
  <cols>
    <col min="2" max="2" width="19" bestFit="1" customWidth="1"/>
    <col min="3" max="3" width="14.42578125" bestFit="1" customWidth="1"/>
    <col min="4" max="4" width="14.140625" bestFit="1" customWidth="1"/>
    <col min="5" max="5" width="7.140625" bestFit="1" customWidth="1"/>
    <col min="6" max="6" width="27.42578125" bestFit="1" customWidth="1"/>
    <col min="7" max="7" width="26.42578125" bestFit="1" customWidth="1"/>
    <col min="8" max="8" width="20.28515625" bestFit="1" customWidth="1"/>
  </cols>
  <sheetData>
    <row r="3" spans="2:8" x14ac:dyDescent="0.2">
      <c r="B3" s="3" t="s">
        <v>128</v>
      </c>
      <c r="C3" s="3" t="s">
        <v>127</v>
      </c>
      <c r="D3" s="3" t="s">
        <v>73</v>
      </c>
      <c r="E3" s="3" t="s">
        <v>3</v>
      </c>
      <c r="F3" s="3" t="s">
        <v>124</v>
      </c>
      <c r="G3" t="s">
        <v>123</v>
      </c>
      <c r="H3" s="53" t="s">
        <v>80</v>
      </c>
    </row>
    <row r="4" spans="2:8" x14ac:dyDescent="0.2">
      <c r="B4" t="s">
        <v>222</v>
      </c>
      <c r="C4" t="s">
        <v>202</v>
      </c>
      <c r="D4" t="s">
        <v>98</v>
      </c>
      <c r="E4">
        <v>1</v>
      </c>
      <c r="F4" s="5">
        <v>-2</v>
      </c>
      <c r="G4" s="46">
        <v>-42073.825794923607</v>
      </c>
      <c r="H4" s="2">
        <f>G4/F4</f>
        <v>21036.912897461803</v>
      </c>
    </row>
    <row r="5" spans="2:8" x14ac:dyDescent="0.2">
      <c r="B5" t="s">
        <v>222</v>
      </c>
      <c r="C5" t="s">
        <v>202</v>
      </c>
      <c r="D5" t="s">
        <v>88</v>
      </c>
      <c r="E5">
        <v>1</v>
      </c>
      <c r="F5" s="5">
        <v>15</v>
      </c>
      <c r="G5" s="46">
        <v>315553.69346192706</v>
      </c>
      <c r="H5" s="2">
        <f>G5/F5</f>
        <v>21036.912897461803</v>
      </c>
    </row>
    <row r="6" spans="2:8" x14ac:dyDescent="0.2">
      <c r="B6" t="s">
        <v>222</v>
      </c>
      <c r="C6" t="s">
        <v>202</v>
      </c>
      <c r="D6" t="s">
        <v>319</v>
      </c>
      <c r="E6">
        <v>1</v>
      </c>
      <c r="F6" s="5">
        <v>-0.89968511021142605</v>
      </c>
      <c r="G6" s="46">
        <v>-18926.597298661094</v>
      </c>
      <c r="H6" s="2">
        <f>G6/F6</f>
        <v>21036.912897461803</v>
      </c>
    </row>
    <row r="7" spans="2:8" x14ac:dyDescent="0.2">
      <c r="B7" t="s">
        <v>201</v>
      </c>
      <c r="C7" t="s">
        <v>206</v>
      </c>
      <c r="D7" t="s">
        <v>98</v>
      </c>
      <c r="E7">
        <v>1</v>
      </c>
      <c r="F7" s="5">
        <v>2</v>
      </c>
      <c r="G7" s="46">
        <v>42073.825794923607</v>
      </c>
      <c r="H7" s="2">
        <f t="shared" ref="H7:H19" si="0">G7/F7</f>
        <v>21036.912897461803</v>
      </c>
    </row>
    <row r="8" spans="2:8" x14ac:dyDescent="0.2">
      <c r="B8" t="s">
        <v>201</v>
      </c>
      <c r="C8" t="s">
        <v>206</v>
      </c>
      <c r="D8" t="s">
        <v>95</v>
      </c>
      <c r="E8">
        <v>1</v>
      </c>
      <c r="F8" s="5">
        <v>-4.7</v>
      </c>
      <c r="G8" s="46">
        <v>-69371.960317897145</v>
      </c>
      <c r="H8" s="2">
        <f t="shared" si="0"/>
        <v>14759.991556999392</v>
      </c>
    </row>
    <row r="9" spans="2:8" x14ac:dyDescent="0.2">
      <c r="B9" t="s">
        <v>201</v>
      </c>
      <c r="C9" t="s">
        <v>206</v>
      </c>
      <c r="D9" t="s">
        <v>88</v>
      </c>
      <c r="E9">
        <v>1</v>
      </c>
      <c r="F9" s="5">
        <v>10</v>
      </c>
      <c r="G9" s="46">
        <v>147599.91556999393</v>
      </c>
      <c r="H9" s="2">
        <f t="shared" si="0"/>
        <v>14759.991556999394</v>
      </c>
    </row>
    <row r="10" spans="2:8" x14ac:dyDescent="0.2">
      <c r="B10" t="s">
        <v>201</v>
      </c>
      <c r="C10" t="s">
        <v>206</v>
      </c>
      <c r="D10" t="s">
        <v>319</v>
      </c>
      <c r="E10">
        <v>1</v>
      </c>
      <c r="F10" s="5">
        <v>-0.79937022042285211</v>
      </c>
      <c r="G10" s="46">
        <v>-11798.697704358041</v>
      </c>
      <c r="H10" s="2">
        <f t="shared" si="0"/>
        <v>14759.991556999394</v>
      </c>
    </row>
    <row r="11" spans="2:8" x14ac:dyDescent="0.2">
      <c r="B11" t="s">
        <v>223</v>
      </c>
      <c r="C11" t="s">
        <v>202</v>
      </c>
      <c r="D11" t="s">
        <v>88</v>
      </c>
      <c r="E11">
        <v>3</v>
      </c>
      <c r="F11" s="5">
        <v>7</v>
      </c>
      <c r="G11" s="46">
        <v>75045.575080052673</v>
      </c>
      <c r="H11" s="2">
        <f t="shared" si="0"/>
        <v>10720.796440007525</v>
      </c>
    </row>
    <row r="12" spans="2:8" x14ac:dyDescent="0.2">
      <c r="B12" t="s">
        <v>220</v>
      </c>
      <c r="C12" t="s">
        <v>206</v>
      </c>
      <c r="D12" t="s">
        <v>88</v>
      </c>
      <c r="E12">
        <v>3</v>
      </c>
      <c r="F12" s="5">
        <v>4</v>
      </c>
      <c r="G12" s="46">
        <v>84893.336931786253</v>
      </c>
      <c r="H12" s="2">
        <f t="shared" si="0"/>
        <v>21223.334232946563</v>
      </c>
    </row>
    <row r="13" spans="2:8" x14ac:dyDescent="0.2">
      <c r="B13" t="s">
        <v>221</v>
      </c>
      <c r="C13" t="s">
        <v>206</v>
      </c>
      <c r="D13" t="s">
        <v>88</v>
      </c>
      <c r="E13">
        <v>2</v>
      </c>
      <c r="F13" s="5">
        <v>9</v>
      </c>
      <c r="G13" s="46">
        <v>256214.93315706862</v>
      </c>
      <c r="H13" s="2">
        <f t="shared" si="0"/>
        <v>28468.325906340957</v>
      </c>
    </row>
    <row r="14" spans="2:8" x14ac:dyDescent="0.2">
      <c r="B14" t="s">
        <v>211</v>
      </c>
      <c r="C14" t="s">
        <v>203</v>
      </c>
      <c r="D14" t="s">
        <v>74</v>
      </c>
      <c r="E14">
        <v>3</v>
      </c>
      <c r="F14" s="5">
        <v>-1.6</v>
      </c>
      <c r="G14" s="46">
        <v>-116670.43946427312</v>
      </c>
      <c r="H14" s="2">
        <f t="shared" si="0"/>
        <v>72919.024665170698</v>
      </c>
    </row>
    <row r="15" spans="2:8" x14ac:dyDescent="0.2">
      <c r="B15" t="s">
        <v>211</v>
      </c>
      <c r="C15" t="s">
        <v>203</v>
      </c>
      <c r="D15" t="s">
        <v>88</v>
      </c>
      <c r="E15">
        <v>1</v>
      </c>
      <c r="F15" s="5">
        <v>8</v>
      </c>
      <c r="G15" s="46">
        <v>583352.19732136559</v>
      </c>
      <c r="H15" s="2">
        <f t="shared" si="0"/>
        <v>72919.024665170698</v>
      </c>
    </row>
    <row r="16" spans="2:8" x14ac:dyDescent="0.2">
      <c r="B16" t="s">
        <v>213</v>
      </c>
      <c r="C16" t="s">
        <v>203</v>
      </c>
      <c r="D16" t="s">
        <v>88</v>
      </c>
      <c r="E16">
        <v>2</v>
      </c>
      <c r="F16" s="5">
        <v>10</v>
      </c>
      <c r="G16" s="46">
        <v>161680.07393872776</v>
      </c>
      <c r="H16" s="2">
        <f t="shared" si="0"/>
        <v>16168.007393872776</v>
      </c>
    </row>
    <row r="17" spans="2:8" x14ac:dyDescent="0.2">
      <c r="B17" t="s">
        <v>212</v>
      </c>
      <c r="C17" t="s">
        <v>203</v>
      </c>
      <c r="D17" t="s">
        <v>88</v>
      </c>
      <c r="E17">
        <v>3</v>
      </c>
      <c r="F17" s="5">
        <v>7</v>
      </c>
      <c r="G17" s="46">
        <v>61977.344620870274</v>
      </c>
      <c r="H17" s="2">
        <f t="shared" si="0"/>
        <v>8853.9063744100386</v>
      </c>
    </row>
    <row r="18" spans="2:8" x14ac:dyDescent="0.2">
      <c r="B18" t="s">
        <v>224</v>
      </c>
      <c r="C18" t="s">
        <v>202</v>
      </c>
      <c r="D18" t="s">
        <v>88</v>
      </c>
      <c r="E18">
        <v>2</v>
      </c>
      <c r="F18" s="5">
        <v>10</v>
      </c>
      <c r="G18" s="46">
        <v>66138.370726796551</v>
      </c>
      <c r="H18" s="2">
        <f t="shared" si="0"/>
        <v>6613.8370726796547</v>
      </c>
    </row>
    <row r="19" spans="2:8" x14ac:dyDescent="0.2">
      <c r="B19" t="s">
        <v>45</v>
      </c>
      <c r="F19" s="5">
        <v>72.000944669365722</v>
      </c>
      <c r="G19" s="46">
        <v>1535687.7460233993</v>
      </c>
      <c r="H19" s="2">
        <f t="shared" si="0"/>
        <v>21328.716631085939</v>
      </c>
    </row>
  </sheetData>
  <conditionalFormatting sqref="H4:H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BFCE-1A73-4B4E-8BAB-369277201AEF}">
  <sheetPr>
    <tabColor theme="7" tint="0.59999389629810485"/>
  </sheetPr>
  <dimension ref="A1:AH1830"/>
  <sheetViews>
    <sheetView zoomScaleNormal="100" workbookViewId="0">
      <pane ySplit="1" topLeftCell="A2" activePane="bottomLeft" state="frozen"/>
      <selection activeCell="O16" sqref="O16"/>
      <selection pane="bottomLeft" activeCell="L8" sqref="L8"/>
    </sheetView>
  </sheetViews>
  <sheetFormatPr defaultRowHeight="12.75" x14ac:dyDescent="0.2"/>
  <cols>
    <col min="1" max="1" width="15.7109375" customWidth="1"/>
    <col min="2" max="2" width="14" bestFit="1" customWidth="1"/>
    <col min="3" max="3" width="7" bestFit="1" customWidth="1"/>
    <col min="4" max="4" width="22.85546875" customWidth="1"/>
    <col min="5" max="5" width="11" style="2" customWidth="1"/>
    <col min="6" max="6" width="16" bestFit="1" customWidth="1"/>
    <col min="7" max="7" width="17.28515625" customWidth="1"/>
    <col min="8" max="8" width="11.28515625" customWidth="1"/>
    <col min="9" max="9" width="5.42578125" customWidth="1"/>
    <col min="10" max="10" width="22.5703125" bestFit="1" customWidth="1"/>
    <col min="11" max="11" width="26.28515625" bestFit="1" customWidth="1"/>
    <col min="12" max="12" width="24.85546875" bestFit="1" customWidth="1"/>
    <col min="13" max="13" width="10.5703125" bestFit="1" customWidth="1"/>
    <col min="14" max="14" width="14.85546875" bestFit="1" customWidth="1"/>
    <col min="15" max="15" width="19.5703125" bestFit="1" customWidth="1"/>
    <col min="16" max="16" width="20.5703125" customWidth="1"/>
    <col min="17" max="17" width="23.7109375" bestFit="1" customWidth="1"/>
    <col min="18" max="18" width="10.85546875" bestFit="1" customWidth="1"/>
    <col min="19" max="19" width="57.140625" bestFit="1" customWidth="1"/>
    <col min="20" max="22" width="25.7109375" customWidth="1"/>
    <col min="24" max="24" width="11.7109375" bestFit="1" customWidth="1"/>
    <col min="25" max="25" width="10.140625" bestFit="1" customWidth="1"/>
    <col min="27" max="27" width="12.85546875" bestFit="1" customWidth="1"/>
    <col min="28" max="28" width="28" bestFit="1" customWidth="1"/>
    <col min="30" max="30" width="32.7109375" bestFit="1" customWidth="1"/>
    <col min="31" max="31" width="13.28515625" bestFit="1" customWidth="1"/>
    <col min="33" max="33" width="12.85546875" bestFit="1" customWidth="1"/>
    <col min="34" max="34" width="29.28515625" bestFit="1" customWidth="1"/>
  </cols>
  <sheetData>
    <row r="1" spans="1:22" ht="15" x14ac:dyDescent="0.2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21" t="s">
        <v>125</v>
      </c>
      <c r="G1" s="28" t="s">
        <v>265</v>
      </c>
      <c r="H1" s="28" t="s">
        <v>131</v>
      </c>
      <c r="I1" s="29" t="s">
        <v>129</v>
      </c>
      <c r="J1" s="21" t="s">
        <v>111</v>
      </c>
      <c r="K1" s="21" t="s">
        <v>124</v>
      </c>
      <c r="L1" s="21" t="s">
        <v>123</v>
      </c>
      <c r="M1" s="21" t="s">
        <v>122</v>
      </c>
      <c r="N1" s="28" t="s">
        <v>121</v>
      </c>
      <c r="O1" s="21" t="s">
        <v>316</v>
      </c>
      <c r="P1" s="21" t="s">
        <v>120</v>
      </c>
      <c r="Q1" s="21" t="s">
        <v>119</v>
      </c>
      <c r="R1" s="28" t="s">
        <v>73</v>
      </c>
      <c r="S1" s="28" t="s">
        <v>118</v>
      </c>
      <c r="V1" s="13"/>
    </row>
    <row r="2" spans="1:22" ht="15" x14ac:dyDescent="0.25">
      <c r="A2" s="6"/>
      <c r="B2" s="30" t="str">
        <f>LEFT(A2,8)</f>
        <v/>
      </c>
      <c r="C2" s="6">
        <f>_xlfn.NUMBERVALUE(MID(A2,10,1))</f>
        <v>0</v>
      </c>
      <c r="D2" s="62" t="str">
        <f>IFERROR(VLOOKUP(B2,Uvazky!B:D,3,0),"Nepritomne v zozname uvazkov")</f>
        <v>Nepritomne v zozname uvazkov</v>
      </c>
      <c r="E2" s="31">
        <f>SUMIF(Obraty_Vstup!F:F,A2,Obraty_Vstup!G:G)</f>
        <v>0</v>
      </c>
      <c r="F2" s="30">
        <f>IFERROR(VLOOKUP(A2,Obraty_Vstup!F:H,3,0),0)</f>
        <v>0</v>
      </c>
      <c r="G2" s="30"/>
      <c r="H2" s="10"/>
      <c r="I2" s="10"/>
      <c r="J2" s="69" t="e">
        <f>G2/H2</f>
        <v>#DIV/0!</v>
      </c>
      <c r="K2" s="10" t="e">
        <f t="shared" ref="K2" si="0">J2-F2</f>
        <v>#DIV/0!</v>
      </c>
      <c r="L2" s="10" t="e">
        <f>IF(K2&lt;=0,K2/F2*E2,-Q2)</f>
        <v>#DIV/0!</v>
      </c>
      <c r="M2" s="6" t="str">
        <f t="shared" ref="M2" si="1">LEFT(N2,8)</f>
        <v/>
      </c>
      <c r="N2" s="6"/>
      <c r="O2" s="6" t="e">
        <f>VLOOKUP(M2,Uvazky!B:D,3,0)</f>
        <v>#N/A</v>
      </c>
      <c r="P2" s="32" t="e">
        <f t="shared" ref="P2" si="2">-K2</f>
        <v>#DIV/0!</v>
      </c>
      <c r="Q2" s="10" t="e">
        <f>IF(P2&lt;0,P2/(VLOOKUP(N2,Obraty_Vstup!F:H,3,0))*SUMIF(Obraty_Vstup!F:G,N2,Obraty_Vstup!G:G),-L2)</f>
        <v>#DIV/0!</v>
      </c>
      <c r="R2" s="32"/>
      <c r="S2" s="6"/>
    </row>
    <row r="3" spans="1:22" ht="15" x14ac:dyDescent="0.25">
      <c r="A3" t="s">
        <v>308</v>
      </c>
      <c r="B3" s="14" t="str">
        <f t="shared" ref="B3:B10" si="3">LEFT(A3,8)</f>
        <v>3-185-16</v>
      </c>
      <c r="C3" s="14">
        <f t="shared" ref="C3:C10" si="4">_xlfn.NUMBERVALUE(MID(A3,10,1))</f>
        <v>1</v>
      </c>
      <c r="D3" s="61" t="str">
        <f>IFERROR(VLOOKUP(B3,Uvazky!B:D,3,0),"Nepritomne v zozname uvazkov")</f>
        <v>Centrálne operačné sály</v>
      </c>
      <c r="E3" s="14">
        <f>SUMIF(Obraty_Vstup!F:F,A3,Obraty_Vstup!G:G)</f>
        <v>28173.206230792079</v>
      </c>
      <c r="F3" s="14">
        <f>IFERROR(VLOOKUP(A3,Obraty_Vstup!F:H,3,0),0)</f>
        <v>1</v>
      </c>
      <c r="G3" s="14">
        <v>200000</v>
      </c>
      <c r="H3" s="14">
        <f>60*7.5*247</f>
        <v>111150</v>
      </c>
      <c r="I3" s="14"/>
      <c r="J3" s="14">
        <f>G3/H3</f>
        <v>1.7993702204228521</v>
      </c>
      <c r="K3" s="14">
        <f>J3-F3</f>
        <v>0.79937022042285211</v>
      </c>
      <c r="L3" s="14">
        <f t="shared" ref="L3:L5" ca="1" si="5">IF(K3&lt;=0,K3/F3*E3,-Q3)</f>
        <v>11798.697704358041</v>
      </c>
      <c r="M3" t="str">
        <f t="shared" ref="M3:M4" si="6">LEFT(N3,8)</f>
        <v>1-010-01</v>
      </c>
      <c r="N3" t="s">
        <v>201</v>
      </c>
      <c r="O3" t="str">
        <f>VLOOKUP(M3,Uvazky!B:D,3,0)</f>
        <v>Chirurgické oddelenie</v>
      </c>
      <c r="P3">
        <f t="shared" ref="P3:P4" si="7">-K3</f>
        <v>-0.79937022042285211</v>
      </c>
      <c r="Q3">
        <f ca="1">IF(P3&lt;0,P3/(VLOOKUP(N3,Obraty_Vstup!F:H,3,0))*SUMIF(Obraty_Vstup!F:G,N3,Obraty_Vstup!G:G),-L3)</f>
        <v>-11798.697704358041</v>
      </c>
      <c r="R3" t="s">
        <v>319</v>
      </c>
    </row>
    <row r="4" spans="1:22" ht="15" x14ac:dyDescent="0.25">
      <c r="A4" t="s">
        <v>308</v>
      </c>
      <c r="B4" s="14" t="str">
        <f t="shared" si="3"/>
        <v>3-185-16</v>
      </c>
      <c r="C4" s="14">
        <f t="shared" ref="C4" si="8">_xlfn.NUMBERVALUE(MID(A4,10,1))</f>
        <v>1</v>
      </c>
      <c r="D4" s="61" t="str">
        <f>IFERROR(VLOOKUP(B4,Uvazky!B:D,3,0),"Nepritomne v zozname uvazkov")</f>
        <v>Centrálne operačné sály</v>
      </c>
      <c r="E4" s="14">
        <f>SUMIF(Obraty_Vstup!F:F,A4,Obraty_Vstup!G:G)</f>
        <v>28173.206230792079</v>
      </c>
      <c r="F4" s="14"/>
      <c r="G4" s="14">
        <v>100000</v>
      </c>
      <c r="H4" s="14">
        <f>60*7.5*247</f>
        <v>111150</v>
      </c>
      <c r="I4" s="14"/>
      <c r="J4" s="14">
        <f t="shared" ref="J4" si="9">G4/H4</f>
        <v>0.89968511021142605</v>
      </c>
      <c r="K4" s="14">
        <f t="shared" ref="K4" si="10">J4-F4</f>
        <v>0.89968511021142605</v>
      </c>
      <c r="L4" s="14">
        <f t="shared" ca="1" si="5"/>
        <v>18926.597298661094</v>
      </c>
      <c r="M4" t="str">
        <f t="shared" si="6"/>
        <v>1-013-01</v>
      </c>
      <c r="N4" t="s">
        <v>222</v>
      </c>
      <c r="O4" t="str">
        <f>VLOOKUP(M4,Uvazky!B:D,3,0)</f>
        <v>Odd.úrazovej chirurgie</v>
      </c>
      <c r="P4">
        <f t="shared" si="7"/>
        <v>-0.89968511021142605</v>
      </c>
      <c r="Q4">
        <f ca="1">IF(P4&lt;0,P4/(VLOOKUP(N4,Obraty_Vstup!F:H,3,0))*SUMIF(Obraty_Vstup!F:G,N4,Obraty_Vstup!G:G),-L4)</f>
        <v>-18926.597298661094</v>
      </c>
      <c r="R4" t="s">
        <v>319</v>
      </c>
    </row>
    <row r="5" spans="1:22" ht="15" x14ac:dyDescent="0.25">
      <c r="A5" t="s">
        <v>310</v>
      </c>
      <c r="B5" s="14" t="str">
        <f t="shared" si="3"/>
        <v>3-185-16</v>
      </c>
      <c r="C5" s="14">
        <f t="shared" si="4"/>
        <v>2</v>
      </c>
      <c r="D5" s="61" t="str">
        <f>IFERROR(VLOOKUP(B5,Uvazky!B:D,3,0),"Nepritomne v zozname uvazkov")</f>
        <v>Centrálne operačné sály</v>
      </c>
      <c r="E5" s="14">
        <f>SUMIF(Obraty_Vstup!F:F,A5,Obraty_Vstup!G:G)</f>
        <v>50961.262747114408</v>
      </c>
      <c r="F5">
        <f>IFERROR(VLOOKUP(A5,Obraty_Vstup!F:H,3,0),0)</f>
        <v>0.5</v>
      </c>
      <c r="G5" s="14"/>
      <c r="H5" s="14"/>
      <c r="I5" s="14"/>
      <c r="J5" s="78">
        <v>0</v>
      </c>
      <c r="K5" s="14">
        <f t="shared" ref="K5" si="11">J5-F5</f>
        <v>-0.5</v>
      </c>
      <c r="L5" s="14">
        <f t="shared" si="5"/>
        <v>-50961.262747114408</v>
      </c>
      <c r="M5" t="str">
        <f t="shared" ref="M5" si="12">LEFT(N5,8)</f>
        <v>3-185-16</v>
      </c>
      <c r="N5" t="s">
        <v>309</v>
      </c>
      <c r="O5" t="str">
        <f>VLOOKUP(M5,Uvazky!B:D,3,0)</f>
        <v>Centrálne operačné sály</v>
      </c>
      <c r="P5">
        <f t="shared" ref="P5" si="13">-K5</f>
        <v>0.5</v>
      </c>
      <c r="Q5">
        <f>IF(P5&lt;0,P5/(VLOOKUP(N5,Obraty_Vstup!F:H,3,0))*SUMIF(Obraty_Vstup!F:G,N5,Obraty_Vstup!G:G),-L5)</f>
        <v>50961.262747114408</v>
      </c>
      <c r="R5" t="s">
        <v>319</v>
      </c>
    </row>
    <row r="6" spans="1:22" ht="15" x14ac:dyDescent="0.25">
      <c r="A6" t="s">
        <v>309</v>
      </c>
      <c r="B6" s="14" t="str">
        <f t="shared" si="3"/>
        <v>3-185-16</v>
      </c>
      <c r="C6" s="14">
        <f t="shared" si="4"/>
        <v>3</v>
      </c>
      <c r="D6" s="61" t="str">
        <f>IFERROR(VLOOKUP(B6,Uvazky!B:D,3,0),"Nepritomne v zozname uvazkov")</f>
        <v>Centrálne operačné sály</v>
      </c>
      <c r="E6" s="14">
        <f>SUMIF(Obraty_Vstup!F:F,A6,Obraty_Vstup!G:G)</f>
        <v>350348.34368271555</v>
      </c>
      <c r="F6">
        <f>IFERROR(VLOOKUP(A6,Obraty_Vstup!F:H,3,0),0)</f>
        <v>1.3</v>
      </c>
      <c r="G6" s="14"/>
      <c r="H6" s="14"/>
      <c r="I6" s="14"/>
      <c r="J6" s="14"/>
      <c r="K6" s="14"/>
      <c r="L6" s="14"/>
    </row>
    <row r="7" spans="1:22" ht="15" x14ac:dyDescent="0.25">
      <c r="A7" t="s">
        <v>309</v>
      </c>
      <c r="B7" s="14" t="str">
        <f t="shared" si="3"/>
        <v>3-185-16</v>
      </c>
      <c r="C7" s="14">
        <f t="shared" ref="C7" si="14">_xlfn.NUMBERVALUE(MID(A7,10,1))</f>
        <v>3</v>
      </c>
      <c r="D7" s="61" t="str">
        <f>IFERROR(VLOOKUP(B7,Uvazky!B:D,3,0),"Nepritomne v zozname uvazkov")</f>
        <v>Centrálne operačné sály</v>
      </c>
      <c r="E7" s="14">
        <f>SUMIF(Obraty_Vstup!F:F,A7,Obraty_Vstup!G:G)</f>
        <v>350348.34368271555</v>
      </c>
      <c r="F7">
        <f>IFERROR(VLOOKUP(A7,Obraty_Vstup!F:H,3,0),0)</f>
        <v>1.3</v>
      </c>
      <c r="G7" s="14"/>
      <c r="H7" s="14"/>
      <c r="I7" s="14"/>
      <c r="J7" s="14"/>
      <c r="K7" s="14"/>
      <c r="L7" s="14"/>
    </row>
    <row r="8" spans="1:22" ht="15" x14ac:dyDescent="0.25">
      <c r="A8" t="s">
        <v>237</v>
      </c>
      <c r="B8" s="14" t="str">
        <f t="shared" si="3"/>
        <v>3-025-64</v>
      </c>
      <c r="C8" s="14">
        <f t="shared" si="4"/>
        <v>1</v>
      </c>
      <c r="D8" s="61" t="str">
        <f>IFERROR(VLOOKUP(B8,Uvazky!B:D,3,0),"Nepritomne v zozname uvazkov")</f>
        <v>Anestéziológia</v>
      </c>
      <c r="E8" s="14">
        <f>SUMIF(Obraty_Vstup!F:F,A8,Obraty_Vstup!G:G)</f>
        <v>0</v>
      </c>
      <c r="F8">
        <f>IFERROR(VLOOKUP(A8,Obraty_Vstup!F:H,3,0),0)</f>
        <v>0</v>
      </c>
      <c r="G8" s="14">
        <v>200000</v>
      </c>
      <c r="H8" s="14">
        <f>60*7.5*247</f>
        <v>111150</v>
      </c>
      <c r="I8" s="14"/>
      <c r="J8" s="14">
        <f t="shared" ref="J8" si="15">G8/H8</f>
        <v>1.7993702204228521</v>
      </c>
      <c r="K8" s="14">
        <f t="shared" ref="K8" si="16">J8-F8</f>
        <v>1.7993702204228521</v>
      </c>
      <c r="L8" s="14">
        <f ca="1">IF(K8&lt;=0,K8/F8*E8,-Q8)</f>
        <v>58627.683707657336</v>
      </c>
      <c r="M8" t="str">
        <f t="shared" ref="M8" si="17">LEFT(N8,8)</f>
        <v>1-025-01</v>
      </c>
      <c r="N8" t="s">
        <v>231</v>
      </c>
      <c r="O8" t="str">
        <f>VLOOKUP(M8,Uvazky!B:D,3,0)</f>
        <v>OAIM</v>
      </c>
      <c r="P8">
        <f t="shared" ref="P8" si="18">-K8</f>
        <v>-1.7993702204228521</v>
      </c>
      <c r="Q8">
        <f ca="1">IF(P8&lt;0,P8/(VLOOKUP(N8,Obraty_Vstup!F:H,3,0))*SUMIF(Obraty_Vstup!F:G,N8,Obraty_Vstup!G:G),-L8)</f>
        <v>-58627.683707657336</v>
      </c>
      <c r="R8" t="s">
        <v>319</v>
      </c>
    </row>
    <row r="9" spans="1:22" ht="15" x14ac:dyDescent="0.25">
      <c r="A9" t="s">
        <v>238</v>
      </c>
      <c r="B9" s="14" t="str">
        <f t="shared" si="3"/>
        <v>3-025-64</v>
      </c>
      <c r="C9" s="14">
        <f t="shared" si="4"/>
        <v>2</v>
      </c>
      <c r="D9" s="61" t="str">
        <f>IFERROR(VLOOKUP(B9,Uvazky!B:D,3,0),"Nepritomne v zozname uvazkov")</f>
        <v>Anestéziológia</v>
      </c>
      <c r="E9" s="14">
        <f>SUMIF(Obraty_Vstup!F:F,A9,Obraty_Vstup!G:G)</f>
        <v>0</v>
      </c>
      <c r="F9">
        <f>IFERROR(VLOOKUP(A9,Obraty_Vstup!F:H,3,0),0)</f>
        <v>0</v>
      </c>
      <c r="G9" s="14"/>
      <c r="H9" s="14"/>
      <c r="I9" s="14"/>
      <c r="J9" s="14"/>
      <c r="K9" s="14"/>
      <c r="L9" s="14"/>
    </row>
    <row r="10" spans="1:22" ht="15" x14ac:dyDescent="0.25">
      <c r="A10" t="s">
        <v>239</v>
      </c>
      <c r="B10" s="14" t="str">
        <f t="shared" si="3"/>
        <v>3-025-64</v>
      </c>
      <c r="C10" s="14">
        <f t="shared" si="4"/>
        <v>3</v>
      </c>
      <c r="D10" s="61" t="str">
        <f>IFERROR(VLOOKUP(B10,Uvazky!B:D,3,0),"Nepritomne v zozname uvazkov")</f>
        <v>Anestéziológia</v>
      </c>
      <c r="E10" s="14">
        <f>SUMIF(Obraty_Vstup!F:F,A10,Obraty_Vstup!G:G)</f>
        <v>0</v>
      </c>
      <c r="F10">
        <f>IFERROR(VLOOKUP(A10,Obraty_Vstup!F:H,3,0),0)</f>
        <v>0</v>
      </c>
      <c r="G10" s="14"/>
      <c r="H10" s="14"/>
      <c r="I10" s="14"/>
      <c r="J10" s="14"/>
      <c r="K10" s="14"/>
      <c r="L10" s="14"/>
    </row>
    <row r="11" spans="1:22" ht="15" x14ac:dyDescent="0.25">
      <c r="B11" s="14"/>
      <c r="C11" s="14"/>
      <c r="D11" s="61"/>
      <c r="E11" s="14"/>
      <c r="G11" s="14"/>
      <c r="H11" s="14"/>
      <c r="I11" s="14"/>
      <c r="J11" s="14"/>
      <c r="K11" s="14"/>
      <c r="L11" s="14"/>
    </row>
    <row r="12" spans="1:22" ht="15" x14ac:dyDescent="0.25">
      <c r="B12" s="14"/>
      <c r="C12" s="14"/>
      <c r="D12" s="61"/>
      <c r="E12" s="14"/>
      <c r="G12" s="14"/>
      <c r="H12" s="14"/>
      <c r="I12" s="14"/>
      <c r="J12" s="14"/>
      <c r="K12" s="14"/>
      <c r="L12" s="14"/>
    </row>
    <row r="13" spans="1:22" ht="15" x14ac:dyDescent="0.25">
      <c r="B13" s="14"/>
      <c r="C13" s="14"/>
      <c r="D13" s="61"/>
      <c r="E13" s="14"/>
      <c r="G13" s="14"/>
      <c r="H13" s="14"/>
      <c r="I13" s="14"/>
      <c r="J13" s="14"/>
      <c r="K13" s="14"/>
      <c r="L13" s="14"/>
    </row>
    <row r="14" spans="1:22" ht="15" x14ac:dyDescent="0.25">
      <c r="G14" s="14"/>
      <c r="H14" s="14"/>
      <c r="I14" s="14"/>
      <c r="J14" s="14"/>
      <c r="K14" s="14"/>
      <c r="L14" s="14"/>
    </row>
    <row r="15" spans="1:22" ht="15" x14ac:dyDescent="0.25">
      <c r="G15" s="14"/>
      <c r="H15" s="14"/>
      <c r="I15" s="14"/>
      <c r="J15" s="14"/>
      <c r="K15" s="14"/>
      <c r="L15" s="14"/>
    </row>
    <row r="16" spans="1:22" ht="15" x14ac:dyDescent="0.25">
      <c r="D16" s="22" t="s">
        <v>268</v>
      </c>
      <c r="E16" s="14"/>
      <c r="F16" s="14"/>
      <c r="H16" s="14"/>
      <c r="I16" s="14"/>
      <c r="J16" s="14"/>
      <c r="K16" s="14"/>
      <c r="L16" s="14"/>
    </row>
    <row r="17" spans="2:12" ht="15" x14ac:dyDescent="0.25">
      <c r="D17" t="s">
        <v>90</v>
      </c>
      <c r="E17" t="s">
        <v>269</v>
      </c>
      <c r="F17" s="14"/>
      <c r="H17" s="14"/>
      <c r="I17" s="14"/>
      <c r="J17" s="14"/>
      <c r="K17" s="14"/>
      <c r="L17" s="14"/>
    </row>
    <row r="18" spans="2:12" ht="15" x14ac:dyDescent="0.25">
      <c r="D18" t="s">
        <v>76</v>
      </c>
      <c r="E18" s="2">
        <v>200000</v>
      </c>
      <c r="F18" s="14"/>
      <c r="H18" s="14"/>
      <c r="I18" s="14"/>
      <c r="J18" s="14"/>
      <c r="K18" s="14"/>
      <c r="L18" s="14"/>
    </row>
    <row r="19" spans="2:12" ht="15" x14ac:dyDescent="0.25">
      <c r="B19" s="14"/>
      <c r="C19" s="14"/>
      <c r="D19" t="s">
        <v>77</v>
      </c>
      <c r="E19" s="2">
        <v>100000</v>
      </c>
      <c r="F19" s="14"/>
      <c r="H19" s="14"/>
      <c r="I19" s="14"/>
      <c r="J19" s="14"/>
      <c r="K19" s="14"/>
      <c r="L19" s="14"/>
    </row>
    <row r="20" spans="2:12" ht="15" x14ac:dyDescent="0.25">
      <c r="B20" s="14"/>
      <c r="C20" s="14"/>
      <c r="E20"/>
      <c r="F20" s="14"/>
      <c r="H20" s="14"/>
      <c r="I20" s="14"/>
      <c r="J20" s="14"/>
      <c r="K20" s="14"/>
      <c r="L20" s="14"/>
    </row>
    <row r="21" spans="2:12" ht="15" x14ac:dyDescent="0.25">
      <c r="B21" s="14"/>
      <c r="C21" s="14"/>
      <c r="D21" s="14"/>
      <c r="E21" s="14"/>
      <c r="F21" s="14"/>
      <c r="H21" s="14"/>
      <c r="I21" s="14"/>
      <c r="J21" s="14"/>
      <c r="K21" s="14"/>
      <c r="L21" s="14"/>
    </row>
    <row r="22" spans="2:12" ht="15" x14ac:dyDescent="0.25">
      <c r="B22" s="14"/>
      <c r="C22" s="14"/>
      <c r="D22" s="22" t="s">
        <v>91</v>
      </c>
      <c r="E22" s="14"/>
      <c r="F22" s="14"/>
      <c r="H22" s="14"/>
      <c r="I22" s="14"/>
      <c r="J22" s="14"/>
      <c r="K22" s="14"/>
      <c r="L22" s="14"/>
    </row>
    <row r="23" spans="2:12" ht="15" x14ac:dyDescent="0.25">
      <c r="B23" s="14"/>
      <c r="C23" s="14"/>
      <c r="D23" s="22" t="s">
        <v>143</v>
      </c>
      <c r="E23" s="14">
        <v>200000</v>
      </c>
      <c r="F23" s="14"/>
      <c r="H23" s="14"/>
      <c r="I23" s="14"/>
      <c r="J23" s="14"/>
      <c r="K23" s="14"/>
      <c r="L23" s="14"/>
    </row>
    <row r="24" spans="2:12" ht="15" x14ac:dyDescent="0.25">
      <c r="B24" s="14"/>
      <c r="C24" s="14"/>
      <c r="D24" s="61"/>
      <c r="E24" s="14"/>
      <c r="G24" s="14"/>
      <c r="H24" s="14"/>
      <c r="I24" s="14"/>
      <c r="J24" s="14"/>
      <c r="K24" s="14"/>
      <c r="L24" s="14"/>
    </row>
    <row r="25" spans="2:12" ht="15" x14ac:dyDescent="0.25">
      <c r="B25" s="14"/>
      <c r="C25" s="14"/>
      <c r="D25" s="61"/>
      <c r="E25" s="14"/>
      <c r="G25" s="14"/>
      <c r="H25" s="14"/>
      <c r="I25" s="14"/>
      <c r="J25" s="14"/>
      <c r="K25" s="14"/>
      <c r="L25" s="14"/>
    </row>
    <row r="26" spans="2:12" ht="15" x14ac:dyDescent="0.25">
      <c r="B26" s="14"/>
      <c r="C26" s="14"/>
      <c r="D26" s="61"/>
      <c r="E26" s="14"/>
      <c r="G26" s="14"/>
      <c r="H26" s="14"/>
      <c r="I26" s="14"/>
      <c r="J26" s="14"/>
      <c r="K26" s="14"/>
      <c r="L26" s="14"/>
    </row>
    <row r="27" spans="2:12" ht="15" x14ac:dyDescent="0.25">
      <c r="B27" s="14"/>
      <c r="C27" s="14"/>
      <c r="D27" s="61"/>
      <c r="E27" s="14"/>
      <c r="G27" s="14"/>
      <c r="H27" s="14"/>
      <c r="I27" s="14"/>
      <c r="J27" s="14"/>
      <c r="K27" s="14"/>
      <c r="L27" s="14"/>
    </row>
    <row r="28" spans="2:12" ht="15" x14ac:dyDescent="0.25">
      <c r="B28" s="14"/>
      <c r="C28" s="14"/>
      <c r="D28" s="61"/>
      <c r="E28" s="14"/>
      <c r="G28" s="14"/>
      <c r="H28" s="14"/>
      <c r="I28" s="14"/>
      <c r="J28" s="14"/>
      <c r="K28" s="14"/>
      <c r="L28" s="14"/>
    </row>
    <row r="29" spans="2:12" ht="15" x14ac:dyDescent="0.25">
      <c r="B29" s="14"/>
      <c r="C29" s="14"/>
      <c r="D29" s="61"/>
      <c r="E29" s="14"/>
      <c r="G29" s="14"/>
      <c r="H29" s="14"/>
      <c r="I29" s="14"/>
      <c r="J29" s="14"/>
      <c r="K29" s="14"/>
      <c r="L29" s="14"/>
    </row>
    <row r="30" spans="2:12" ht="15" x14ac:dyDescent="0.25">
      <c r="B30" s="14"/>
      <c r="C30" s="14"/>
      <c r="D30" s="61"/>
      <c r="E30" s="14"/>
      <c r="G30" s="14"/>
      <c r="H30" s="14"/>
      <c r="I30" s="14"/>
      <c r="J30" s="14"/>
      <c r="K30" s="14"/>
      <c r="L30" s="14"/>
    </row>
    <row r="31" spans="2:12" ht="15" x14ac:dyDescent="0.25">
      <c r="B31" s="14"/>
      <c r="C31" s="14"/>
      <c r="D31" s="61"/>
      <c r="E31" s="14"/>
      <c r="G31" s="14"/>
      <c r="H31" s="14"/>
      <c r="I31" s="14"/>
      <c r="J31" s="14"/>
      <c r="K31" s="14"/>
      <c r="L31" s="14"/>
    </row>
    <row r="32" spans="2:12" ht="15" x14ac:dyDescent="0.25">
      <c r="B32" s="14"/>
      <c r="C32" s="14"/>
      <c r="D32" s="61"/>
      <c r="E32" s="14"/>
      <c r="G32" s="14"/>
      <c r="H32" s="14"/>
      <c r="I32" s="14"/>
      <c r="J32" s="14"/>
      <c r="K32" s="14"/>
      <c r="L32" s="14"/>
    </row>
    <row r="33" spans="1:12" ht="15" x14ac:dyDescent="0.25">
      <c r="B33" s="14"/>
      <c r="C33" s="14"/>
      <c r="D33" s="61"/>
      <c r="E33" s="14"/>
      <c r="G33" s="14"/>
      <c r="H33" s="14"/>
      <c r="I33" s="14"/>
      <c r="J33" s="14"/>
      <c r="K33" s="14"/>
      <c r="L33" s="14"/>
    </row>
    <row r="34" spans="1:12" ht="15" x14ac:dyDescent="0.25">
      <c r="B34" s="14"/>
      <c r="C34" s="14"/>
      <c r="D34" s="61"/>
      <c r="E34" s="14"/>
      <c r="G34" s="14"/>
      <c r="H34" s="14"/>
      <c r="I34" s="14"/>
      <c r="J34" s="14"/>
      <c r="K34" s="14"/>
      <c r="L34" s="14"/>
    </row>
    <row r="35" spans="1:12" ht="15" x14ac:dyDescent="0.25">
      <c r="B35" s="14"/>
      <c r="C35" s="14"/>
      <c r="D35" s="61"/>
      <c r="E35" s="14"/>
      <c r="G35" s="14"/>
      <c r="H35" s="14"/>
      <c r="I35" s="14"/>
      <c r="J35" s="14"/>
      <c r="K35" s="14"/>
      <c r="L35" s="14"/>
    </row>
    <row r="36" spans="1:12" ht="15" x14ac:dyDescent="0.25">
      <c r="B36" s="14"/>
      <c r="C36" s="14"/>
      <c r="D36" s="61"/>
      <c r="E36" s="14"/>
      <c r="G36" s="14"/>
      <c r="H36" s="14"/>
      <c r="I36" s="14"/>
      <c r="J36" s="14"/>
      <c r="K36" s="14"/>
      <c r="L36" s="14"/>
    </row>
    <row r="37" spans="1:12" ht="15" x14ac:dyDescent="0.25">
      <c r="B37" s="14"/>
      <c r="C37" s="14"/>
      <c r="D37" s="61"/>
      <c r="E37" s="14"/>
      <c r="G37" s="14"/>
      <c r="H37" s="14"/>
      <c r="I37" s="14"/>
      <c r="J37" s="14"/>
      <c r="K37" s="14"/>
      <c r="L37" s="14"/>
    </row>
    <row r="38" spans="1:12" ht="15" x14ac:dyDescent="0.25">
      <c r="B38" s="14"/>
      <c r="C38" s="14"/>
      <c r="D38" s="61"/>
      <c r="E38" s="14"/>
      <c r="G38" s="14"/>
      <c r="H38" s="14"/>
      <c r="I38" s="14"/>
      <c r="J38" s="14"/>
      <c r="K38" s="14"/>
      <c r="L38" s="14"/>
    </row>
    <row r="39" spans="1:12" ht="15" x14ac:dyDescent="0.25">
      <c r="B39" s="14"/>
      <c r="C39" s="14"/>
      <c r="D39" s="61"/>
      <c r="E39" s="14"/>
      <c r="G39" s="14"/>
      <c r="H39" s="14"/>
      <c r="I39" s="14"/>
      <c r="J39" s="14"/>
      <c r="K39" s="14"/>
      <c r="L39" s="14"/>
    </row>
    <row r="40" spans="1:12" ht="15" x14ac:dyDescent="0.25">
      <c r="B40" s="14"/>
      <c r="C40" s="14"/>
      <c r="D40" s="61"/>
      <c r="E40" s="14"/>
      <c r="G40" s="14"/>
      <c r="H40" s="14"/>
      <c r="I40" s="14"/>
      <c r="J40" s="14"/>
      <c r="K40" s="14"/>
      <c r="L40" s="14"/>
    </row>
    <row r="41" spans="1:12" ht="15" x14ac:dyDescent="0.25">
      <c r="A41" s="14"/>
      <c r="B41" s="14"/>
      <c r="C41" s="14"/>
      <c r="D41" s="61"/>
      <c r="E41" s="14"/>
      <c r="G41" s="14"/>
      <c r="H41" s="14"/>
      <c r="I41" s="14"/>
      <c r="J41" s="14"/>
      <c r="K41" s="14"/>
      <c r="L41" s="14"/>
    </row>
    <row r="42" spans="1:12" ht="15" x14ac:dyDescent="0.25">
      <c r="A42" s="14"/>
      <c r="B42" s="14"/>
      <c r="C42" s="14"/>
      <c r="D42" s="61"/>
      <c r="E42" s="14"/>
      <c r="G42" s="14"/>
      <c r="H42" s="14"/>
      <c r="I42" s="14"/>
      <c r="J42" s="14"/>
      <c r="K42" s="14"/>
      <c r="L42" s="14"/>
    </row>
    <row r="43" spans="1:12" ht="15" x14ac:dyDescent="0.25">
      <c r="A43" s="14"/>
      <c r="B43" s="14"/>
      <c r="C43" s="14"/>
      <c r="D43" s="61"/>
      <c r="E43" s="14"/>
      <c r="G43" s="14"/>
      <c r="H43" s="14"/>
      <c r="I43" s="14"/>
      <c r="J43" s="14"/>
      <c r="K43" s="14"/>
      <c r="L43" s="14"/>
    </row>
    <row r="44" spans="1:12" ht="15" x14ac:dyDescent="0.25">
      <c r="A44" s="14"/>
      <c r="B44" s="14"/>
      <c r="C44" s="14"/>
      <c r="D44" s="61"/>
      <c r="E44" s="14"/>
      <c r="G44" s="14"/>
      <c r="H44" s="14"/>
      <c r="I44" s="14"/>
      <c r="J44" s="14"/>
      <c r="K44" s="14"/>
      <c r="L44" s="14"/>
    </row>
    <row r="45" spans="1:12" ht="15" x14ac:dyDescent="0.25">
      <c r="A45" s="14"/>
      <c r="B45" s="14"/>
      <c r="C45" s="14"/>
      <c r="D45" s="61"/>
      <c r="E45" s="14"/>
      <c r="G45" s="14"/>
      <c r="H45" s="14"/>
      <c r="I45" s="14"/>
      <c r="J45" s="14"/>
      <c r="K45" s="14"/>
      <c r="L45" s="14"/>
    </row>
    <row r="46" spans="1:12" ht="15" x14ac:dyDescent="0.25">
      <c r="A46" s="14"/>
      <c r="B46" s="14"/>
      <c r="C46" s="14"/>
      <c r="D46" s="61"/>
      <c r="E46" s="14"/>
      <c r="G46" s="14"/>
      <c r="H46" s="14"/>
      <c r="I46" s="14"/>
      <c r="J46" s="14"/>
      <c r="K46" s="14"/>
      <c r="L46" s="14"/>
    </row>
    <row r="47" spans="1:12" ht="15" x14ac:dyDescent="0.25">
      <c r="A47" s="14"/>
      <c r="B47" s="14"/>
      <c r="C47" s="14"/>
      <c r="D47" s="61"/>
      <c r="E47" s="14"/>
      <c r="G47" s="14"/>
      <c r="H47" s="14"/>
      <c r="I47" s="14"/>
      <c r="J47" s="14"/>
      <c r="K47" s="14"/>
      <c r="L47" s="14"/>
    </row>
    <row r="48" spans="1:12" ht="15" x14ac:dyDescent="0.25">
      <c r="A48" s="14"/>
      <c r="B48" s="14"/>
      <c r="C48" s="14"/>
      <c r="D48" s="61"/>
      <c r="E48" s="14"/>
      <c r="G48" s="14"/>
      <c r="H48" s="14"/>
      <c r="I48" s="14"/>
      <c r="J48" s="14"/>
      <c r="K48" s="14"/>
      <c r="L48" s="14"/>
    </row>
    <row r="49" spans="1:12" ht="15" x14ac:dyDescent="0.25">
      <c r="A49" s="14"/>
      <c r="B49" s="14"/>
      <c r="C49" s="14"/>
      <c r="D49" s="61"/>
      <c r="E49" s="14"/>
      <c r="G49" s="14"/>
      <c r="H49" s="14"/>
      <c r="I49" s="14"/>
      <c r="J49" s="14"/>
      <c r="K49" s="14"/>
      <c r="L49" s="14"/>
    </row>
    <row r="50" spans="1:12" ht="15" x14ac:dyDescent="0.25">
      <c r="A50" s="14"/>
      <c r="B50" s="14"/>
      <c r="C50" s="14"/>
      <c r="D50" s="61"/>
      <c r="E50" s="14"/>
      <c r="G50" s="14"/>
      <c r="H50" s="14"/>
      <c r="I50" s="14"/>
      <c r="J50" s="14"/>
      <c r="K50" s="14"/>
      <c r="L50" s="14"/>
    </row>
    <row r="51" spans="1:12" ht="15" x14ac:dyDescent="0.25">
      <c r="A51" s="14"/>
      <c r="B51" s="14"/>
      <c r="C51" s="14"/>
      <c r="D51" s="61"/>
      <c r="E51" s="14"/>
      <c r="G51" s="14"/>
      <c r="H51" s="14"/>
      <c r="I51" s="14"/>
      <c r="J51" s="14"/>
      <c r="K51" s="14"/>
      <c r="L51" s="14"/>
    </row>
    <row r="52" spans="1:12" ht="15" x14ac:dyDescent="0.25">
      <c r="A52" s="14"/>
      <c r="B52" s="14"/>
      <c r="C52" s="14"/>
      <c r="D52" s="61"/>
      <c r="E52" s="14"/>
      <c r="G52" s="14"/>
      <c r="H52" s="14"/>
      <c r="I52" s="14"/>
      <c r="J52" s="14"/>
      <c r="K52" s="14"/>
      <c r="L52" s="14"/>
    </row>
    <row r="53" spans="1:12" ht="15" x14ac:dyDescent="0.25">
      <c r="A53" s="14"/>
      <c r="B53" s="14"/>
      <c r="C53" s="14"/>
      <c r="D53" s="61"/>
      <c r="E53" s="14"/>
      <c r="G53" s="14"/>
      <c r="H53" s="14"/>
      <c r="I53" s="14"/>
      <c r="J53" s="14"/>
      <c r="K53" s="14"/>
      <c r="L53" s="14"/>
    </row>
    <row r="54" spans="1:12" ht="15" x14ac:dyDescent="0.25">
      <c r="A54" s="14"/>
      <c r="B54" s="14"/>
      <c r="C54" s="14"/>
      <c r="D54" s="61"/>
      <c r="E54" s="14"/>
      <c r="G54" s="14"/>
      <c r="H54" s="14"/>
      <c r="I54" s="14"/>
      <c r="J54" s="14"/>
      <c r="K54" s="14"/>
      <c r="L54" s="14"/>
    </row>
    <row r="55" spans="1:12" ht="15" x14ac:dyDescent="0.25">
      <c r="A55" s="14"/>
      <c r="B55" s="14"/>
      <c r="C55" s="14"/>
      <c r="D55" s="61"/>
      <c r="E55" s="14"/>
      <c r="G55" s="14"/>
      <c r="H55" s="14"/>
      <c r="I55" s="14"/>
      <c r="J55" s="14"/>
      <c r="K55" s="14"/>
      <c r="L55" s="14"/>
    </row>
    <row r="56" spans="1:12" ht="15" x14ac:dyDescent="0.25">
      <c r="A56" s="14"/>
      <c r="B56" s="14"/>
      <c r="C56" s="14"/>
      <c r="D56" s="61"/>
      <c r="E56" s="14"/>
      <c r="G56" s="14"/>
      <c r="H56" s="14"/>
      <c r="I56" s="14"/>
      <c r="J56" s="14"/>
      <c r="K56" s="14"/>
      <c r="L56" s="14"/>
    </row>
    <row r="57" spans="1:12" ht="15" x14ac:dyDescent="0.25">
      <c r="A57" s="14"/>
      <c r="B57" s="14"/>
      <c r="C57" s="14"/>
      <c r="D57" s="61"/>
      <c r="E57" s="14"/>
      <c r="G57" s="14"/>
      <c r="H57" s="14"/>
      <c r="I57" s="14"/>
      <c r="J57" s="14"/>
      <c r="K57" s="14"/>
      <c r="L57" s="14"/>
    </row>
    <row r="58" spans="1:12" ht="15" x14ac:dyDescent="0.25">
      <c r="A58" s="14"/>
      <c r="B58" s="14"/>
      <c r="C58" s="14"/>
      <c r="D58" s="61"/>
      <c r="E58" s="14"/>
      <c r="G58" s="14"/>
      <c r="H58" s="14"/>
      <c r="I58" s="14"/>
      <c r="J58" s="14"/>
      <c r="K58" s="14"/>
      <c r="L58" s="14"/>
    </row>
    <row r="59" spans="1:12" ht="15" x14ac:dyDescent="0.25">
      <c r="A59" s="14"/>
      <c r="B59" s="14"/>
      <c r="C59" s="14"/>
      <c r="D59" s="61"/>
      <c r="E59" s="14"/>
      <c r="G59" s="14"/>
      <c r="H59" s="14"/>
      <c r="I59" s="14"/>
      <c r="J59" s="14"/>
      <c r="K59" s="14"/>
      <c r="L59" s="14"/>
    </row>
    <row r="60" spans="1:12" ht="15" x14ac:dyDescent="0.25">
      <c r="A60" s="14"/>
      <c r="B60" s="14"/>
      <c r="C60" s="14"/>
      <c r="D60" s="61"/>
      <c r="E60" s="14"/>
      <c r="G60" s="14"/>
      <c r="H60" s="14"/>
      <c r="I60" s="14"/>
      <c r="J60" s="14"/>
      <c r="K60" s="14"/>
      <c r="L60" s="14"/>
    </row>
    <row r="61" spans="1:12" ht="15" x14ac:dyDescent="0.25">
      <c r="A61" s="14"/>
      <c r="B61" s="14"/>
      <c r="C61" s="14"/>
      <c r="D61" s="61"/>
      <c r="E61" s="14"/>
      <c r="G61" s="14"/>
      <c r="H61" s="14"/>
      <c r="I61" s="14"/>
      <c r="J61" s="14"/>
      <c r="K61" s="14"/>
      <c r="L61" s="14"/>
    </row>
    <row r="62" spans="1:12" ht="15" x14ac:dyDescent="0.25">
      <c r="A62" s="14"/>
      <c r="B62" s="14"/>
      <c r="C62" s="14"/>
      <c r="D62" s="61"/>
      <c r="E62" s="14"/>
      <c r="G62" s="14"/>
      <c r="H62" s="14"/>
      <c r="I62" s="14"/>
      <c r="J62" s="14"/>
      <c r="K62" s="14"/>
      <c r="L62" s="14"/>
    </row>
    <row r="63" spans="1:12" ht="15" x14ac:dyDescent="0.25">
      <c r="A63" s="14"/>
      <c r="B63" s="14"/>
      <c r="C63" s="14"/>
      <c r="D63" s="61"/>
      <c r="E63" s="14"/>
      <c r="G63" s="14"/>
      <c r="H63" s="14"/>
      <c r="I63" s="14"/>
      <c r="J63" s="14"/>
      <c r="K63" s="14"/>
      <c r="L63" s="14"/>
    </row>
    <row r="64" spans="1:12" ht="15" x14ac:dyDescent="0.25">
      <c r="A64" s="14"/>
      <c r="B64" s="14"/>
      <c r="C64" s="14"/>
      <c r="D64" s="61"/>
      <c r="E64" s="14"/>
      <c r="G64" s="14"/>
      <c r="H64" s="14"/>
      <c r="I64" s="14"/>
      <c r="J64" s="14"/>
      <c r="K64" s="14"/>
      <c r="L64" s="14"/>
    </row>
    <row r="65" spans="1:12" ht="15" x14ac:dyDescent="0.25">
      <c r="A65" s="14"/>
      <c r="B65" s="14"/>
      <c r="C65" s="14"/>
      <c r="D65" s="61"/>
      <c r="E65" s="14"/>
      <c r="G65" s="14"/>
      <c r="H65" s="14"/>
      <c r="I65" s="14"/>
      <c r="J65" s="14"/>
      <c r="K65" s="14"/>
      <c r="L65" s="14"/>
    </row>
    <row r="66" spans="1:12" ht="15" x14ac:dyDescent="0.25">
      <c r="A66" s="14"/>
      <c r="B66" s="14"/>
      <c r="C66" s="14"/>
      <c r="D66" s="61"/>
      <c r="E66" s="14"/>
      <c r="G66" s="14"/>
      <c r="H66" s="14"/>
      <c r="I66" s="14"/>
      <c r="J66" s="14"/>
      <c r="K66" s="14"/>
      <c r="L66" s="14"/>
    </row>
    <row r="67" spans="1:12" ht="15" x14ac:dyDescent="0.25">
      <c r="A67" s="14"/>
      <c r="B67" s="14"/>
      <c r="C67" s="14"/>
      <c r="D67" s="61"/>
      <c r="E67" s="14"/>
      <c r="G67" s="14"/>
      <c r="H67" s="14"/>
      <c r="I67" s="14"/>
      <c r="J67" s="14"/>
      <c r="K67" s="14"/>
      <c r="L67" s="14"/>
    </row>
    <row r="68" spans="1:12" ht="15" x14ac:dyDescent="0.25">
      <c r="A68" s="14"/>
      <c r="B68" s="14"/>
      <c r="C68" s="14"/>
      <c r="D68" s="61"/>
      <c r="E68" s="14"/>
      <c r="G68" s="14"/>
      <c r="H68" s="14"/>
      <c r="I68" s="14"/>
      <c r="J68" s="14"/>
      <c r="K68" s="14"/>
      <c r="L68" s="14"/>
    </row>
    <row r="69" spans="1:12" ht="15" x14ac:dyDescent="0.25">
      <c r="A69" s="14"/>
      <c r="B69" s="14"/>
      <c r="C69" s="14"/>
      <c r="D69" s="61"/>
      <c r="E69" s="14"/>
      <c r="G69" s="14"/>
      <c r="H69" s="14"/>
      <c r="I69" s="14"/>
      <c r="J69" s="14"/>
      <c r="K69" s="14"/>
      <c r="L69" s="14"/>
    </row>
    <row r="70" spans="1:12" ht="15" x14ac:dyDescent="0.25">
      <c r="A70" s="14"/>
      <c r="B70" s="14"/>
      <c r="C70" s="14"/>
      <c r="D70" s="61"/>
      <c r="E70" s="14"/>
      <c r="G70" s="14"/>
      <c r="H70" s="14"/>
      <c r="I70" s="14"/>
      <c r="J70" s="14"/>
      <c r="K70" s="14"/>
      <c r="L70" s="14"/>
    </row>
    <row r="71" spans="1:12" ht="15" x14ac:dyDescent="0.25">
      <c r="A71" s="14"/>
      <c r="B71" s="14"/>
      <c r="C71" s="14"/>
      <c r="D71" s="61"/>
      <c r="E71" s="14"/>
      <c r="G71" s="14"/>
      <c r="H71" s="14"/>
      <c r="I71" s="14"/>
      <c r="J71" s="14"/>
      <c r="K71" s="14"/>
      <c r="L71" s="14"/>
    </row>
    <row r="72" spans="1:12" ht="15" x14ac:dyDescent="0.25">
      <c r="A72" s="14"/>
      <c r="B72" s="14"/>
      <c r="C72" s="14"/>
      <c r="D72" s="61"/>
      <c r="E72" s="14"/>
      <c r="G72" s="14"/>
      <c r="H72" s="14"/>
      <c r="I72" s="14"/>
      <c r="J72" s="14"/>
      <c r="K72" s="14"/>
      <c r="L72" s="14"/>
    </row>
    <row r="73" spans="1:12" ht="15" x14ac:dyDescent="0.25">
      <c r="A73" s="14"/>
      <c r="B73" s="14"/>
      <c r="C73" s="14"/>
      <c r="D73" s="61"/>
      <c r="E73" s="14"/>
      <c r="G73" s="14"/>
      <c r="H73" s="14"/>
      <c r="I73" s="14"/>
      <c r="J73" s="14"/>
      <c r="K73" s="14"/>
      <c r="L73" s="14"/>
    </row>
    <row r="74" spans="1:12" ht="15" x14ac:dyDescent="0.25">
      <c r="A74" s="14"/>
      <c r="B74" s="14"/>
      <c r="C74" s="14"/>
      <c r="D74" s="61"/>
      <c r="E74" s="14"/>
      <c r="G74" s="14"/>
      <c r="H74" s="14"/>
      <c r="I74" s="14"/>
      <c r="J74" s="14"/>
      <c r="K74" s="14"/>
      <c r="L74" s="14"/>
    </row>
    <row r="75" spans="1:12" ht="15" x14ac:dyDescent="0.25">
      <c r="A75" s="14"/>
      <c r="B75" s="14"/>
      <c r="C75" s="14"/>
      <c r="D75" s="61"/>
      <c r="E75" s="14"/>
      <c r="G75" s="14"/>
      <c r="H75" s="14"/>
      <c r="I75" s="14"/>
      <c r="J75" s="14"/>
      <c r="K75" s="14"/>
      <c r="L75" s="14"/>
    </row>
    <row r="76" spans="1:12" ht="15" x14ac:dyDescent="0.25">
      <c r="A76" s="14"/>
      <c r="B76" s="14"/>
      <c r="C76" s="14"/>
      <c r="D76" s="61"/>
      <c r="E76" s="14"/>
      <c r="G76" s="14"/>
      <c r="H76" s="14"/>
      <c r="I76" s="14"/>
      <c r="J76" s="14"/>
      <c r="K76" s="14"/>
      <c r="L76" s="14"/>
    </row>
    <row r="77" spans="1:12" ht="15" x14ac:dyDescent="0.25">
      <c r="A77" s="14"/>
      <c r="B77" s="14"/>
      <c r="C77" s="14"/>
      <c r="D77" s="61"/>
      <c r="E77" s="14"/>
      <c r="G77" s="14"/>
      <c r="H77" s="14"/>
      <c r="I77" s="14"/>
      <c r="J77" s="14"/>
      <c r="K77" s="14"/>
      <c r="L77" s="14"/>
    </row>
    <row r="78" spans="1:12" ht="15" x14ac:dyDescent="0.25">
      <c r="A78" s="14"/>
      <c r="B78" s="14"/>
      <c r="C78" s="14"/>
      <c r="D78" s="61"/>
      <c r="E78" s="14"/>
      <c r="G78" s="14"/>
      <c r="H78" s="14"/>
      <c r="I78" s="14"/>
      <c r="J78" s="14"/>
      <c r="K78" s="14"/>
      <c r="L78" s="14"/>
    </row>
    <row r="79" spans="1:12" ht="15" x14ac:dyDescent="0.25">
      <c r="A79" s="14"/>
      <c r="B79" s="14"/>
      <c r="C79" s="14"/>
      <c r="D79" s="61"/>
      <c r="E79" s="14"/>
      <c r="G79" s="14"/>
      <c r="H79" s="14"/>
      <c r="I79" s="14"/>
      <c r="J79" s="14"/>
      <c r="K79" s="14"/>
      <c r="L79" s="14"/>
    </row>
    <row r="80" spans="1:12" ht="15" x14ac:dyDescent="0.25">
      <c r="A80" s="14"/>
      <c r="B80" s="14"/>
      <c r="C80" s="14"/>
      <c r="D80" s="61"/>
      <c r="E80" s="14"/>
      <c r="G80" s="14"/>
      <c r="H80" s="14"/>
      <c r="I80" s="14"/>
      <c r="J80" s="14"/>
      <c r="K80" s="14"/>
      <c r="L80" s="14"/>
    </row>
    <row r="81" spans="1:12" ht="15" x14ac:dyDescent="0.25">
      <c r="A81" s="14"/>
      <c r="B81" s="14"/>
      <c r="C81" s="14"/>
      <c r="D81" s="61"/>
      <c r="E81" s="14"/>
      <c r="G81" s="14"/>
      <c r="H81" s="14"/>
      <c r="I81" s="14"/>
      <c r="J81" s="14"/>
      <c r="K81" s="14"/>
      <c r="L81" s="14"/>
    </row>
    <row r="82" spans="1:12" ht="15" x14ac:dyDescent="0.25">
      <c r="A82" s="14"/>
      <c r="B82" s="14"/>
      <c r="C82" s="14"/>
      <c r="D82" s="61"/>
      <c r="E82" s="14"/>
      <c r="G82" s="14"/>
      <c r="H82" s="14"/>
      <c r="I82" s="14"/>
      <c r="J82" s="14"/>
      <c r="K82" s="14"/>
      <c r="L82" s="14"/>
    </row>
    <row r="83" spans="1:12" ht="15" x14ac:dyDescent="0.25">
      <c r="A83" s="14"/>
      <c r="B83" s="14"/>
      <c r="C83" s="14"/>
      <c r="D83" s="61"/>
      <c r="E83" s="14"/>
      <c r="G83" s="14"/>
      <c r="H83" s="14"/>
      <c r="I83" s="14"/>
      <c r="J83" s="14"/>
      <c r="K83" s="14"/>
      <c r="L83" s="14"/>
    </row>
    <row r="84" spans="1:12" ht="15" x14ac:dyDescent="0.25">
      <c r="A84" s="14"/>
      <c r="B84" s="14"/>
      <c r="C84" s="14"/>
      <c r="D84" s="61"/>
      <c r="E84" s="14"/>
      <c r="G84" s="14"/>
      <c r="H84" s="14"/>
      <c r="I84" s="14"/>
      <c r="J84" s="14"/>
      <c r="K84" s="14"/>
      <c r="L84" s="14"/>
    </row>
    <row r="85" spans="1:12" ht="15" x14ac:dyDescent="0.25">
      <c r="A85" s="14"/>
      <c r="B85" s="14"/>
      <c r="C85" s="14"/>
      <c r="D85" s="61"/>
      <c r="E85" s="14"/>
      <c r="G85" s="14"/>
      <c r="H85" s="14"/>
      <c r="I85" s="14"/>
      <c r="J85" s="14"/>
      <c r="K85" s="14"/>
      <c r="L85" s="14"/>
    </row>
    <row r="86" spans="1:12" ht="15" x14ac:dyDescent="0.25">
      <c r="A86" s="14"/>
      <c r="B86" s="14"/>
      <c r="C86" s="14"/>
      <c r="D86" s="61"/>
      <c r="E86" s="14"/>
      <c r="G86" s="14"/>
      <c r="H86" s="14"/>
      <c r="I86" s="14"/>
      <c r="J86" s="14"/>
      <c r="K86" s="14"/>
      <c r="L86" s="14"/>
    </row>
    <row r="87" spans="1:12" ht="15" x14ac:dyDescent="0.25">
      <c r="A87" s="14"/>
      <c r="B87" s="14"/>
      <c r="C87" s="14"/>
      <c r="D87" s="61"/>
      <c r="E87" s="14"/>
      <c r="G87" s="14"/>
      <c r="H87" s="14"/>
      <c r="I87" s="14"/>
      <c r="J87" s="14"/>
      <c r="K87" s="14"/>
      <c r="L87" s="14"/>
    </row>
    <row r="88" spans="1:12" ht="15" x14ac:dyDescent="0.25">
      <c r="A88" s="14"/>
      <c r="B88" s="14"/>
      <c r="C88" s="14"/>
      <c r="D88" s="61"/>
      <c r="E88" s="14"/>
      <c r="G88" s="14"/>
      <c r="H88" s="14"/>
      <c r="I88" s="14"/>
      <c r="J88" s="14"/>
      <c r="K88" s="14"/>
      <c r="L88" s="14"/>
    </row>
    <row r="89" spans="1:12" ht="15" x14ac:dyDescent="0.25">
      <c r="A89" s="14"/>
      <c r="B89" s="14"/>
      <c r="C89" s="14"/>
      <c r="D89" s="61"/>
      <c r="E89" s="14"/>
      <c r="G89" s="14"/>
      <c r="H89" s="14"/>
      <c r="I89" s="14"/>
      <c r="J89" s="14"/>
      <c r="K89" s="14"/>
      <c r="L89" s="14"/>
    </row>
    <row r="90" spans="1:12" ht="15" x14ac:dyDescent="0.25">
      <c r="A90" s="14"/>
      <c r="B90" s="14"/>
      <c r="C90" s="14"/>
      <c r="D90" s="61"/>
      <c r="E90" s="14"/>
      <c r="G90" s="14"/>
      <c r="H90" s="14"/>
      <c r="I90" s="14"/>
      <c r="J90" s="14"/>
      <c r="K90" s="14"/>
      <c r="L90" s="14"/>
    </row>
    <row r="91" spans="1:12" ht="15" x14ac:dyDescent="0.25">
      <c r="A91" s="14"/>
      <c r="B91" s="14"/>
      <c r="C91" s="14"/>
      <c r="D91" s="61"/>
      <c r="E91" s="14"/>
      <c r="G91" s="14"/>
      <c r="H91" s="14"/>
      <c r="I91" s="14"/>
      <c r="J91" s="14"/>
      <c r="K91" s="14"/>
      <c r="L91" s="14"/>
    </row>
    <row r="92" spans="1:12" ht="15" x14ac:dyDescent="0.25">
      <c r="A92" s="14"/>
      <c r="B92" s="14"/>
      <c r="C92" s="14"/>
      <c r="D92" s="61"/>
      <c r="E92" s="14"/>
      <c r="G92" s="14"/>
      <c r="H92" s="14"/>
      <c r="I92" s="14"/>
      <c r="J92" s="14"/>
      <c r="K92" s="14"/>
      <c r="L92" s="14"/>
    </row>
    <row r="93" spans="1:12" ht="15" x14ac:dyDescent="0.25">
      <c r="A93" s="14"/>
      <c r="B93" s="14"/>
      <c r="C93" s="14"/>
      <c r="D93" s="61"/>
      <c r="E93" s="14"/>
      <c r="G93" s="14"/>
      <c r="H93" s="14"/>
      <c r="I93" s="14"/>
      <c r="J93" s="14"/>
      <c r="K93" s="14"/>
      <c r="L93" s="14"/>
    </row>
    <row r="94" spans="1:12" ht="15" x14ac:dyDescent="0.25">
      <c r="A94" s="14"/>
      <c r="B94" s="14"/>
      <c r="C94" s="14"/>
      <c r="D94" s="61"/>
      <c r="E94" s="14"/>
      <c r="G94" s="14"/>
      <c r="H94" s="14"/>
      <c r="I94" s="14"/>
      <c r="J94" s="14"/>
      <c r="K94" s="14"/>
      <c r="L94" s="14"/>
    </row>
    <row r="95" spans="1:12" ht="15" x14ac:dyDescent="0.25">
      <c r="A95" s="14"/>
      <c r="B95" s="14"/>
      <c r="C95" s="14"/>
      <c r="D95" s="61"/>
      <c r="E95" s="14"/>
      <c r="G95" s="14"/>
      <c r="H95" s="14"/>
      <c r="I95" s="14"/>
      <c r="J95" s="14"/>
      <c r="K95" s="14"/>
      <c r="L95" s="14"/>
    </row>
    <row r="96" spans="1:12" ht="15" x14ac:dyDescent="0.25">
      <c r="A96" s="14"/>
      <c r="B96" s="14"/>
      <c r="C96" s="14"/>
      <c r="D96" s="61"/>
      <c r="E96" s="14"/>
      <c r="G96" s="14"/>
      <c r="H96" s="14"/>
      <c r="I96" s="14"/>
      <c r="J96" s="14"/>
      <c r="K96" s="14"/>
      <c r="L96" s="14"/>
    </row>
    <row r="97" spans="1:12" ht="15" x14ac:dyDescent="0.25">
      <c r="A97" s="14"/>
      <c r="B97" s="14"/>
      <c r="C97" s="14"/>
      <c r="D97" s="61"/>
      <c r="E97" s="14"/>
      <c r="G97" s="14"/>
      <c r="H97" s="14"/>
      <c r="I97" s="14"/>
      <c r="J97" s="14"/>
      <c r="K97" s="14"/>
      <c r="L97" s="14"/>
    </row>
    <row r="98" spans="1:12" ht="15" x14ac:dyDescent="0.25">
      <c r="A98" s="14"/>
      <c r="B98" s="14"/>
      <c r="C98" s="14"/>
      <c r="D98" s="61"/>
      <c r="E98" s="14"/>
      <c r="G98" s="14"/>
      <c r="H98" s="14"/>
      <c r="I98" s="14"/>
      <c r="J98" s="14"/>
      <c r="K98" s="14"/>
      <c r="L98" s="14"/>
    </row>
    <row r="99" spans="1:12" ht="15" x14ac:dyDescent="0.25">
      <c r="A99" s="14"/>
      <c r="B99" s="14"/>
      <c r="C99" s="14"/>
      <c r="D99" s="61"/>
      <c r="E99" s="14"/>
      <c r="G99" s="14"/>
      <c r="H99" s="14"/>
      <c r="I99" s="14"/>
      <c r="J99" s="14"/>
      <c r="K99" s="14"/>
      <c r="L99" s="14"/>
    </row>
    <row r="100" spans="1:12" ht="15" x14ac:dyDescent="0.25">
      <c r="A100" s="14"/>
      <c r="B100" s="14"/>
      <c r="C100" s="14"/>
      <c r="D100" s="61"/>
      <c r="E100" s="14"/>
      <c r="G100" s="14"/>
      <c r="H100" s="14"/>
      <c r="I100" s="14"/>
      <c r="J100" s="14"/>
      <c r="K100" s="14"/>
      <c r="L100" s="14"/>
    </row>
    <row r="101" spans="1:12" ht="15" x14ac:dyDescent="0.25">
      <c r="A101" s="14"/>
      <c r="B101" s="14"/>
      <c r="C101" s="14"/>
      <c r="D101" s="61"/>
      <c r="E101" s="14"/>
      <c r="G101" s="14"/>
      <c r="H101" s="14"/>
      <c r="I101" s="14"/>
      <c r="J101" s="14"/>
      <c r="K101" s="14"/>
      <c r="L101" s="14"/>
    </row>
    <row r="102" spans="1:12" ht="15" x14ac:dyDescent="0.25">
      <c r="A102" s="14"/>
      <c r="B102" s="14"/>
      <c r="C102" s="14"/>
      <c r="D102" s="61"/>
      <c r="E102" s="14"/>
      <c r="G102" s="14"/>
      <c r="H102" s="14"/>
      <c r="I102" s="14"/>
      <c r="J102" s="14"/>
      <c r="K102" s="14"/>
      <c r="L102" s="14"/>
    </row>
    <row r="103" spans="1:12" ht="15" x14ac:dyDescent="0.25">
      <c r="A103" s="14"/>
      <c r="B103" s="14"/>
      <c r="C103" s="14"/>
      <c r="D103" s="61"/>
      <c r="E103" s="14"/>
      <c r="G103" s="14"/>
      <c r="H103" s="14"/>
      <c r="I103" s="14"/>
      <c r="J103" s="14"/>
      <c r="K103" s="14"/>
      <c r="L103" s="14"/>
    </row>
    <row r="104" spans="1:12" ht="15" x14ac:dyDescent="0.25">
      <c r="A104" s="14"/>
      <c r="B104" s="14"/>
      <c r="C104" s="14"/>
      <c r="D104" s="61"/>
      <c r="E104" s="14"/>
      <c r="G104" s="14"/>
      <c r="H104" s="14"/>
      <c r="I104" s="14"/>
      <c r="J104" s="14"/>
      <c r="K104" s="14"/>
      <c r="L104" s="14"/>
    </row>
    <row r="105" spans="1:12" ht="15" x14ac:dyDescent="0.25">
      <c r="A105" s="14"/>
      <c r="B105" s="14"/>
      <c r="C105" s="14"/>
      <c r="D105" s="61"/>
      <c r="E105" s="14"/>
      <c r="G105" s="14"/>
      <c r="H105" s="14"/>
      <c r="I105" s="14"/>
      <c r="J105" s="14"/>
      <c r="K105" s="14"/>
      <c r="L105" s="14"/>
    </row>
    <row r="106" spans="1:12" ht="15" x14ac:dyDescent="0.25">
      <c r="A106" s="14"/>
      <c r="B106" s="14"/>
      <c r="C106" s="14"/>
      <c r="D106" s="61"/>
      <c r="E106" s="14"/>
      <c r="G106" s="14"/>
      <c r="H106" s="14"/>
      <c r="I106" s="14"/>
      <c r="J106" s="14"/>
      <c r="K106" s="14"/>
      <c r="L106" s="14"/>
    </row>
    <row r="107" spans="1:12" ht="15" x14ac:dyDescent="0.25">
      <c r="A107" s="14"/>
      <c r="B107" s="14"/>
      <c r="C107" s="14"/>
      <c r="D107" s="61"/>
      <c r="E107" s="14"/>
      <c r="G107" s="14"/>
      <c r="H107" s="14"/>
      <c r="I107" s="14"/>
      <c r="J107" s="14"/>
      <c r="K107" s="14"/>
      <c r="L107" s="14"/>
    </row>
    <row r="108" spans="1:12" ht="15" x14ac:dyDescent="0.25">
      <c r="A108" s="14"/>
      <c r="B108" s="14"/>
      <c r="C108" s="14"/>
      <c r="D108" s="61"/>
      <c r="E108" s="14"/>
      <c r="G108" s="14"/>
      <c r="H108" s="14"/>
      <c r="I108" s="14"/>
      <c r="J108" s="14"/>
      <c r="K108" s="14"/>
      <c r="L108" s="14"/>
    </row>
    <row r="109" spans="1:12" ht="15" x14ac:dyDescent="0.25">
      <c r="A109" s="14"/>
      <c r="B109" s="14"/>
      <c r="C109" s="14"/>
      <c r="D109" s="61"/>
      <c r="E109" s="14"/>
      <c r="G109" s="14"/>
      <c r="H109" s="14"/>
      <c r="I109" s="14"/>
      <c r="J109" s="14"/>
      <c r="K109" s="14"/>
      <c r="L109" s="14"/>
    </row>
    <row r="110" spans="1:12" ht="15" x14ac:dyDescent="0.25">
      <c r="A110" s="14"/>
      <c r="B110" s="14"/>
      <c r="C110" s="14"/>
      <c r="D110" s="61"/>
      <c r="E110" s="14"/>
      <c r="G110" s="14"/>
      <c r="H110" s="14"/>
      <c r="I110" s="14"/>
      <c r="J110" s="14"/>
      <c r="K110" s="14"/>
      <c r="L110" s="14"/>
    </row>
    <row r="111" spans="1:12" ht="15" x14ac:dyDescent="0.25">
      <c r="A111" s="14"/>
      <c r="B111" s="14"/>
      <c r="C111" s="14"/>
      <c r="D111" s="61"/>
      <c r="E111" s="14"/>
      <c r="G111" s="14"/>
      <c r="H111" s="14"/>
      <c r="I111" s="14"/>
      <c r="J111" s="14"/>
      <c r="K111" s="14"/>
      <c r="L111" s="14"/>
    </row>
    <row r="112" spans="1:12" ht="15" x14ac:dyDescent="0.25">
      <c r="A112" s="14"/>
      <c r="B112" s="14"/>
      <c r="C112" s="14"/>
      <c r="D112" s="61"/>
      <c r="E112" s="14"/>
      <c r="G112" s="14"/>
      <c r="H112" s="14"/>
      <c r="I112" s="14"/>
      <c r="J112" s="14"/>
      <c r="K112" s="14"/>
      <c r="L112" s="14"/>
    </row>
    <row r="113" spans="1:21" ht="15" x14ac:dyDescent="0.25">
      <c r="A113" s="14"/>
      <c r="B113" s="14"/>
      <c r="C113" s="14"/>
      <c r="D113" s="61"/>
      <c r="E113" s="14"/>
      <c r="G113" s="14"/>
      <c r="H113" s="14"/>
      <c r="I113" s="14"/>
      <c r="J113" s="14"/>
      <c r="K113" s="14"/>
      <c r="L113" s="14"/>
    </row>
    <row r="114" spans="1:21" ht="15" x14ac:dyDescent="0.25">
      <c r="A114" s="14"/>
      <c r="B114" s="14"/>
      <c r="C114" s="14"/>
      <c r="D114" s="61"/>
      <c r="E114" s="14"/>
      <c r="G114" s="14"/>
      <c r="H114" s="14"/>
      <c r="I114" s="14"/>
      <c r="J114" s="14"/>
      <c r="K114" s="14"/>
      <c r="L114" s="14"/>
    </row>
    <row r="115" spans="1:21" ht="15" x14ac:dyDescent="0.25">
      <c r="A115" s="14"/>
      <c r="B115" s="14"/>
      <c r="C115" s="14"/>
      <c r="D115" s="61"/>
      <c r="E115" s="14"/>
      <c r="G115" s="14"/>
      <c r="H115" s="14"/>
      <c r="I115" s="14"/>
      <c r="J115" s="14"/>
      <c r="K115" s="14"/>
      <c r="L115" s="14"/>
    </row>
    <row r="116" spans="1:21" ht="15" x14ac:dyDescent="0.25">
      <c r="A116" s="14"/>
      <c r="B116" s="14"/>
      <c r="C116" s="14"/>
      <c r="D116" s="61"/>
      <c r="E116" s="14"/>
      <c r="G116" s="14"/>
      <c r="H116" s="14"/>
      <c r="I116" s="14"/>
      <c r="J116" s="14"/>
      <c r="K116" s="14"/>
      <c r="L116" s="14"/>
    </row>
    <row r="117" spans="1:21" ht="15" x14ac:dyDescent="0.25">
      <c r="A117" s="14"/>
      <c r="B117" s="14"/>
      <c r="C117" s="14"/>
      <c r="D117" s="61"/>
      <c r="E117" s="14"/>
      <c r="G117" s="14"/>
      <c r="H117" s="14"/>
      <c r="I117" s="14"/>
      <c r="J117" s="14"/>
      <c r="K117" s="14"/>
      <c r="L117" s="14"/>
    </row>
    <row r="118" spans="1:21" ht="15" x14ac:dyDescent="0.25">
      <c r="A118" s="14"/>
      <c r="B118" s="14"/>
      <c r="C118" s="14"/>
      <c r="D118" s="61"/>
      <c r="E118" s="14"/>
      <c r="G118" s="14"/>
      <c r="H118" s="14"/>
      <c r="I118" s="14"/>
      <c r="J118" s="14"/>
      <c r="K118" s="14"/>
      <c r="L118" s="14"/>
    </row>
    <row r="119" spans="1:21" ht="15" x14ac:dyDescent="0.25">
      <c r="A119" s="14"/>
      <c r="B119" s="14"/>
      <c r="C119" s="14"/>
      <c r="D119" s="61"/>
      <c r="E119" s="14"/>
      <c r="G119" s="14"/>
      <c r="H119" s="14"/>
      <c r="I119" s="14"/>
      <c r="J119" s="14"/>
      <c r="K119" s="14"/>
      <c r="L119" s="14"/>
    </row>
    <row r="120" spans="1:21" ht="15" x14ac:dyDescent="0.25">
      <c r="A120" s="14"/>
      <c r="B120" s="14"/>
      <c r="C120" s="14"/>
      <c r="D120" s="61"/>
      <c r="E120" s="14"/>
      <c r="G120" s="14"/>
      <c r="H120" s="14"/>
      <c r="I120" s="14"/>
      <c r="J120" s="14"/>
      <c r="K120" s="14"/>
      <c r="L120" s="14"/>
    </row>
    <row r="121" spans="1:21" ht="15" x14ac:dyDescent="0.25">
      <c r="A121" s="14"/>
      <c r="B121" s="14"/>
      <c r="C121" s="14"/>
      <c r="D121" s="61"/>
      <c r="E121" s="14"/>
      <c r="G121" s="14"/>
      <c r="H121" s="14"/>
      <c r="I121" s="14"/>
      <c r="J121" s="14"/>
      <c r="K121" s="14"/>
      <c r="L121" s="14"/>
    </row>
    <row r="122" spans="1:21" ht="15" x14ac:dyDescent="0.25">
      <c r="A122" s="14"/>
      <c r="B122" s="14"/>
      <c r="C122" s="14"/>
      <c r="D122" s="61"/>
      <c r="E122" s="14"/>
      <c r="G122" s="14"/>
      <c r="H122" s="14"/>
      <c r="I122" s="14"/>
      <c r="J122" s="14"/>
      <c r="K122" s="14"/>
      <c r="L122" s="14"/>
    </row>
    <row r="123" spans="1:21" ht="15" x14ac:dyDescent="0.25">
      <c r="A123" s="14"/>
      <c r="B123" s="14"/>
      <c r="C123" s="14"/>
      <c r="D123" s="61"/>
      <c r="E123" s="14"/>
      <c r="G123" s="14"/>
      <c r="H123" s="14"/>
      <c r="I123" s="14"/>
      <c r="J123" s="14"/>
      <c r="K123" s="14"/>
      <c r="L123" s="14"/>
    </row>
    <row r="124" spans="1:21" ht="15" x14ac:dyDescent="0.25">
      <c r="A124" s="14"/>
      <c r="B124" s="14"/>
      <c r="C124" s="14"/>
      <c r="D124" s="61"/>
      <c r="E124" s="14"/>
      <c r="G124" s="14"/>
      <c r="H124" s="14"/>
      <c r="I124" s="14"/>
      <c r="J124" s="14"/>
      <c r="K124" s="14"/>
      <c r="L124" s="14"/>
    </row>
    <row r="125" spans="1:21" ht="15" x14ac:dyDescent="0.25">
      <c r="A125" s="14"/>
      <c r="B125" s="14"/>
      <c r="C125" s="14"/>
      <c r="D125" s="61"/>
      <c r="E125" s="14"/>
      <c r="G125" s="14"/>
      <c r="H125" s="14"/>
      <c r="I125" s="14"/>
      <c r="J125" s="14"/>
      <c r="K125" s="14"/>
      <c r="L125" s="14"/>
    </row>
    <row r="126" spans="1:21" ht="15" x14ac:dyDescent="0.25">
      <c r="A126" s="14"/>
      <c r="B126" s="14"/>
      <c r="C126" s="14"/>
      <c r="D126" s="61"/>
      <c r="E126" s="14"/>
      <c r="G126" s="14"/>
      <c r="H126" s="14"/>
      <c r="I126" s="14"/>
      <c r="J126" s="14"/>
      <c r="K126" s="14"/>
      <c r="L126" s="14"/>
    </row>
    <row r="127" spans="1:21" ht="15" x14ac:dyDescent="0.25">
      <c r="A127" s="14"/>
      <c r="B127" s="14"/>
      <c r="C127" s="14"/>
      <c r="D127" s="61"/>
      <c r="E127" s="14"/>
      <c r="G127" s="14"/>
      <c r="H127" s="14"/>
      <c r="I127" s="14"/>
      <c r="J127" s="14"/>
      <c r="K127" s="14"/>
      <c r="L127" s="14"/>
      <c r="T127" s="19"/>
      <c r="U127" s="19"/>
    </row>
    <row r="128" spans="1:21" ht="15" x14ac:dyDescent="0.25">
      <c r="A128" s="14"/>
      <c r="B128" s="14"/>
      <c r="C128" s="14"/>
      <c r="D128" s="61"/>
      <c r="E128" s="14"/>
      <c r="G128" s="14"/>
      <c r="H128" s="14"/>
      <c r="I128" s="14"/>
      <c r="J128" s="14"/>
      <c r="K128" s="14"/>
      <c r="L128" s="14"/>
    </row>
    <row r="129" spans="1:12" ht="15" x14ac:dyDescent="0.25">
      <c r="A129" s="14"/>
      <c r="B129" s="14"/>
      <c r="C129" s="14"/>
      <c r="D129" s="61"/>
      <c r="E129" s="14"/>
      <c r="G129" s="14"/>
      <c r="H129" s="14"/>
      <c r="I129" s="14"/>
      <c r="J129" s="14"/>
      <c r="K129" s="14"/>
      <c r="L129" s="14"/>
    </row>
    <row r="130" spans="1:12" ht="15" x14ac:dyDescent="0.25">
      <c r="A130" s="14"/>
      <c r="B130" s="14"/>
      <c r="C130" s="14"/>
      <c r="D130" s="61"/>
      <c r="E130" s="14"/>
      <c r="G130" s="14"/>
      <c r="H130" s="14"/>
      <c r="I130" s="14"/>
      <c r="J130" s="14"/>
      <c r="K130" s="14"/>
      <c r="L130" s="14"/>
    </row>
    <row r="131" spans="1:12" ht="15" x14ac:dyDescent="0.25">
      <c r="A131" s="14"/>
      <c r="B131" s="14"/>
      <c r="C131" s="14"/>
      <c r="D131" s="61"/>
      <c r="E131" s="14"/>
      <c r="G131" s="14"/>
      <c r="H131" s="14"/>
      <c r="I131" s="14"/>
      <c r="J131" s="14"/>
      <c r="K131" s="14"/>
      <c r="L131" s="14"/>
    </row>
    <row r="132" spans="1:12" ht="15" x14ac:dyDescent="0.25">
      <c r="A132" s="14"/>
      <c r="B132" s="14"/>
      <c r="C132" s="14"/>
      <c r="D132" s="61"/>
      <c r="E132" s="14"/>
      <c r="G132" s="14"/>
      <c r="H132" s="14"/>
      <c r="I132" s="14"/>
      <c r="J132" s="14"/>
      <c r="K132" s="14"/>
      <c r="L132" s="14"/>
    </row>
    <row r="133" spans="1:12" ht="15" x14ac:dyDescent="0.25">
      <c r="A133" s="14"/>
      <c r="B133" s="14"/>
      <c r="C133" s="14"/>
      <c r="D133" s="61"/>
      <c r="E133" s="14"/>
      <c r="G133" s="14"/>
      <c r="H133" s="14"/>
      <c r="I133" s="14"/>
      <c r="J133" s="14"/>
      <c r="K133" s="14"/>
      <c r="L133" s="14"/>
    </row>
    <row r="134" spans="1:12" ht="15" x14ac:dyDescent="0.25">
      <c r="A134" s="14"/>
      <c r="B134" s="14"/>
      <c r="C134" s="14"/>
      <c r="D134" s="61"/>
      <c r="E134" s="14"/>
      <c r="G134" s="14"/>
      <c r="H134" s="14"/>
      <c r="I134" s="14"/>
      <c r="J134" s="14"/>
      <c r="K134" s="14"/>
      <c r="L134" s="14"/>
    </row>
    <row r="135" spans="1:12" ht="15" x14ac:dyDescent="0.25">
      <c r="A135" s="14"/>
      <c r="B135" s="14"/>
      <c r="C135" s="14"/>
      <c r="D135" s="61"/>
      <c r="E135" s="14"/>
      <c r="G135" s="14"/>
      <c r="H135" s="14"/>
      <c r="I135" s="14"/>
      <c r="J135" s="14"/>
      <c r="K135" s="14"/>
      <c r="L135" s="14"/>
    </row>
    <row r="136" spans="1:12" ht="15" x14ac:dyDescent="0.25">
      <c r="A136" s="14"/>
      <c r="B136" s="14"/>
      <c r="C136" s="14"/>
      <c r="D136" s="61"/>
      <c r="E136" s="14"/>
      <c r="G136" s="14"/>
      <c r="H136" s="14"/>
      <c r="I136" s="14"/>
      <c r="J136" s="14"/>
      <c r="K136" s="14"/>
      <c r="L136" s="14"/>
    </row>
    <row r="137" spans="1:12" ht="15" x14ac:dyDescent="0.25">
      <c r="A137" s="14"/>
      <c r="B137" s="14"/>
      <c r="C137" s="14"/>
      <c r="D137" s="61"/>
      <c r="E137" s="14"/>
      <c r="G137" s="14"/>
      <c r="H137" s="14"/>
      <c r="I137" s="14"/>
      <c r="J137" s="14"/>
      <c r="K137" s="14"/>
      <c r="L137" s="14"/>
    </row>
    <row r="138" spans="1:12" ht="15" x14ac:dyDescent="0.25">
      <c r="A138" s="14"/>
      <c r="B138" s="14"/>
      <c r="C138" s="14"/>
      <c r="D138" s="61"/>
      <c r="E138" s="14"/>
      <c r="G138" s="14"/>
      <c r="H138" s="14"/>
      <c r="I138" s="14"/>
      <c r="J138" s="14"/>
      <c r="K138" s="14"/>
      <c r="L138" s="14"/>
    </row>
    <row r="139" spans="1:12" ht="15" x14ac:dyDescent="0.25">
      <c r="A139" s="14"/>
      <c r="B139" s="14"/>
      <c r="C139" s="14"/>
      <c r="D139" s="61"/>
      <c r="E139" s="14"/>
      <c r="G139" s="14"/>
      <c r="H139" s="14"/>
      <c r="I139" s="14"/>
      <c r="J139" s="14"/>
      <c r="K139" s="14"/>
      <c r="L139" s="14"/>
    </row>
    <row r="140" spans="1:12" ht="15" x14ac:dyDescent="0.25">
      <c r="A140" s="14"/>
      <c r="B140" s="14"/>
      <c r="C140" s="14"/>
      <c r="D140" s="61"/>
      <c r="E140" s="14"/>
      <c r="G140" s="14"/>
      <c r="H140" s="14"/>
      <c r="I140" s="14"/>
      <c r="J140" s="14"/>
      <c r="K140" s="14"/>
      <c r="L140" s="14"/>
    </row>
    <row r="141" spans="1:12" ht="15" x14ac:dyDescent="0.25">
      <c r="A141" s="14"/>
      <c r="B141" s="14"/>
      <c r="C141" s="14"/>
      <c r="D141" s="61"/>
      <c r="E141" s="14"/>
      <c r="G141" s="14"/>
      <c r="H141" s="14"/>
      <c r="I141" s="14"/>
      <c r="J141" s="14"/>
      <c r="K141" s="14"/>
      <c r="L141" s="14"/>
    </row>
    <row r="142" spans="1:12" ht="15" x14ac:dyDescent="0.25">
      <c r="A142" s="14"/>
      <c r="B142" s="14"/>
      <c r="C142" s="14"/>
      <c r="D142" s="61"/>
      <c r="E142" s="14"/>
      <c r="G142" s="14"/>
      <c r="H142" s="14"/>
      <c r="I142" s="14"/>
      <c r="J142" s="14"/>
      <c r="K142" s="14"/>
      <c r="L142" s="14"/>
    </row>
    <row r="143" spans="1:12" ht="15" x14ac:dyDescent="0.25">
      <c r="A143" s="14"/>
      <c r="B143" s="14"/>
      <c r="C143" s="14"/>
      <c r="D143" s="61"/>
      <c r="E143" s="14"/>
      <c r="G143" s="14"/>
      <c r="H143" s="14"/>
      <c r="I143" s="14"/>
      <c r="J143" s="14"/>
      <c r="K143" s="14"/>
      <c r="L143" s="14"/>
    </row>
    <row r="144" spans="1:12" ht="15" x14ac:dyDescent="0.25">
      <c r="A144" s="14"/>
      <c r="B144" s="14"/>
      <c r="C144" s="14"/>
      <c r="D144" s="61"/>
      <c r="E144" s="14"/>
      <c r="G144" s="14"/>
      <c r="H144" s="14"/>
      <c r="I144" s="14"/>
      <c r="J144" s="14"/>
      <c r="K144" s="14"/>
      <c r="L144" s="14"/>
    </row>
    <row r="145" spans="1:12" ht="15" x14ac:dyDescent="0.25">
      <c r="A145" s="14"/>
      <c r="B145" s="14"/>
      <c r="C145" s="14"/>
      <c r="D145" s="61"/>
      <c r="E145" s="14"/>
      <c r="G145" s="14"/>
      <c r="H145" s="14"/>
      <c r="I145" s="14"/>
      <c r="J145" s="14"/>
      <c r="K145" s="14"/>
      <c r="L145" s="14"/>
    </row>
    <row r="146" spans="1:12" ht="15" x14ac:dyDescent="0.25">
      <c r="A146" s="14"/>
      <c r="B146" s="14"/>
      <c r="C146" s="14"/>
      <c r="D146" s="61"/>
      <c r="E146" s="14"/>
      <c r="G146" s="14"/>
      <c r="H146" s="14"/>
      <c r="I146" s="14"/>
      <c r="J146" s="14"/>
      <c r="K146" s="14"/>
      <c r="L146" s="14"/>
    </row>
    <row r="147" spans="1:12" ht="15" x14ac:dyDescent="0.25">
      <c r="A147" s="14"/>
      <c r="B147" s="14"/>
      <c r="C147" s="14"/>
      <c r="D147" s="61"/>
      <c r="E147" s="14"/>
      <c r="G147" s="14"/>
      <c r="H147" s="14"/>
      <c r="I147" s="14"/>
      <c r="J147" s="14"/>
      <c r="K147" s="14"/>
      <c r="L147" s="14"/>
    </row>
    <row r="148" spans="1:12" ht="15" x14ac:dyDescent="0.25">
      <c r="A148" s="14"/>
      <c r="B148" s="14"/>
      <c r="C148" s="14"/>
      <c r="D148" s="61"/>
      <c r="E148" s="14"/>
      <c r="G148" s="14"/>
      <c r="H148" s="14"/>
      <c r="I148" s="14"/>
      <c r="J148" s="14"/>
      <c r="K148" s="14"/>
      <c r="L148" s="14"/>
    </row>
    <row r="149" spans="1:12" ht="15" x14ac:dyDescent="0.25">
      <c r="A149" s="14"/>
      <c r="B149" s="14"/>
      <c r="C149" s="14"/>
      <c r="D149" s="61"/>
      <c r="E149" s="14"/>
      <c r="G149" s="14"/>
      <c r="H149" s="14"/>
      <c r="I149" s="14"/>
      <c r="J149" s="14"/>
      <c r="K149" s="14"/>
      <c r="L149" s="14"/>
    </row>
    <row r="150" spans="1:12" ht="15" x14ac:dyDescent="0.25">
      <c r="A150" s="14"/>
      <c r="B150" s="14"/>
      <c r="C150" s="14"/>
      <c r="D150" s="61"/>
      <c r="E150" s="14"/>
      <c r="G150" s="14"/>
      <c r="H150" s="14"/>
      <c r="I150" s="14"/>
      <c r="J150" s="14"/>
      <c r="K150" s="14"/>
      <c r="L150" s="14"/>
    </row>
    <row r="151" spans="1:12" ht="15" x14ac:dyDescent="0.25">
      <c r="A151" s="14"/>
      <c r="B151" s="14"/>
      <c r="C151" s="14"/>
      <c r="D151" s="61"/>
      <c r="E151" s="14"/>
      <c r="G151" s="14"/>
      <c r="H151" s="14"/>
      <c r="I151" s="14"/>
      <c r="J151" s="14"/>
      <c r="K151" s="14"/>
      <c r="L151" s="14"/>
    </row>
    <row r="152" spans="1:12" ht="15" x14ac:dyDescent="0.25">
      <c r="A152" s="14"/>
      <c r="B152" s="14"/>
      <c r="C152" s="14"/>
      <c r="D152" s="61"/>
      <c r="E152" s="14"/>
      <c r="G152" s="14"/>
      <c r="H152" s="14"/>
      <c r="I152" s="14"/>
      <c r="J152" s="14"/>
      <c r="K152" s="14"/>
      <c r="L152" s="14"/>
    </row>
    <row r="153" spans="1:12" ht="15" x14ac:dyDescent="0.25">
      <c r="A153" s="14"/>
      <c r="B153" s="14"/>
      <c r="C153" s="14"/>
      <c r="D153" s="61"/>
      <c r="E153" s="14"/>
      <c r="G153" s="14"/>
      <c r="H153" s="14"/>
      <c r="I153" s="14"/>
      <c r="J153" s="14"/>
      <c r="K153" s="14"/>
      <c r="L153" s="14"/>
    </row>
    <row r="154" spans="1:12" ht="15" x14ac:dyDescent="0.25">
      <c r="A154" s="14"/>
      <c r="B154" s="14"/>
      <c r="C154" s="14"/>
      <c r="D154" s="61"/>
      <c r="E154" s="14"/>
      <c r="G154" s="14"/>
      <c r="H154" s="14"/>
      <c r="I154" s="14"/>
      <c r="J154" s="14"/>
      <c r="K154" s="14"/>
      <c r="L154" s="14"/>
    </row>
    <row r="155" spans="1:12" ht="15" x14ac:dyDescent="0.25">
      <c r="A155" s="14"/>
      <c r="B155" s="14"/>
      <c r="C155" s="14"/>
      <c r="D155" s="61"/>
      <c r="E155" s="14"/>
      <c r="G155" s="14"/>
      <c r="H155" s="14"/>
      <c r="I155" s="14"/>
      <c r="J155" s="14"/>
      <c r="K155" s="14"/>
      <c r="L155" s="14"/>
    </row>
    <row r="156" spans="1:12" ht="15" x14ac:dyDescent="0.25">
      <c r="A156" s="14"/>
      <c r="B156" s="14"/>
      <c r="C156" s="14"/>
      <c r="D156" s="61"/>
      <c r="E156" s="14"/>
      <c r="G156" s="14"/>
      <c r="H156" s="14"/>
      <c r="I156" s="14"/>
      <c r="J156" s="14"/>
      <c r="K156" s="14"/>
      <c r="L156" s="14"/>
    </row>
    <row r="157" spans="1:12" ht="15" x14ac:dyDescent="0.25">
      <c r="A157" s="14"/>
      <c r="B157" s="14"/>
      <c r="C157" s="14"/>
      <c r="D157" s="61"/>
      <c r="E157" s="14"/>
      <c r="G157" s="14"/>
      <c r="H157" s="14"/>
      <c r="I157" s="14"/>
      <c r="J157" s="14"/>
      <c r="K157" s="14"/>
      <c r="L157" s="14"/>
    </row>
    <row r="158" spans="1:12" ht="15" x14ac:dyDescent="0.25">
      <c r="A158" s="14"/>
      <c r="B158" s="14"/>
      <c r="C158" s="14"/>
      <c r="D158" s="61"/>
      <c r="E158" s="14"/>
      <c r="G158" s="14"/>
      <c r="H158" s="14"/>
      <c r="I158" s="14"/>
      <c r="J158" s="14"/>
      <c r="K158" s="14"/>
      <c r="L158" s="14"/>
    </row>
    <row r="159" spans="1:12" ht="15" x14ac:dyDescent="0.25">
      <c r="A159" s="14"/>
      <c r="B159" s="14"/>
      <c r="C159" s="14"/>
      <c r="D159" s="61"/>
      <c r="E159" s="14"/>
      <c r="G159" s="14"/>
      <c r="H159" s="14"/>
      <c r="I159" s="14"/>
      <c r="J159" s="14"/>
      <c r="K159" s="14"/>
      <c r="L159" s="14"/>
    </row>
    <row r="160" spans="1:12" ht="15" x14ac:dyDescent="0.25">
      <c r="A160" s="14"/>
      <c r="B160" s="14"/>
      <c r="C160" s="14"/>
      <c r="D160" s="61"/>
      <c r="E160" s="14"/>
      <c r="G160" s="14"/>
      <c r="H160" s="14"/>
      <c r="I160" s="14"/>
      <c r="J160" s="14"/>
      <c r="K160" s="14"/>
      <c r="L160" s="14"/>
    </row>
    <row r="161" spans="1:18" ht="15" x14ac:dyDescent="0.25">
      <c r="A161" s="14"/>
      <c r="B161" s="14"/>
      <c r="C161" s="14"/>
      <c r="D161" s="61"/>
      <c r="E161" s="14"/>
      <c r="G161" s="14"/>
      <c r="H161" s="14"/>
      <c r="I161" s="14"/>
      <c r="J161" s="14"/>
      <c r="K161" s="14"/>
      <c r="L161" s="14"/>
    </row>
    <row r="162" spans="1:18" ht="15" x14ac:dyDescent="0.25">
      <c r="A162" s="14"/>
      <c r="B162" s="14"/>
      <c r="C162" s="14"/>
      <c r="D162" s="61"/>
      <c r="E162" s="14"/>
      <c r="G162" s="14"/>
      <c r="H162" s="14"/>
      <c r="I162" s="14"/>
      <c r="J162" s="14"/>
      <c r="K162" s="14"/>
      <c r="L162" s="14"/>
    </row>
    <row r="163" spans="1:18" ht="15" x14ac:dyDescent="0.25">
      <c r="A163" s="14"/>
      <c r="B163" s="14"/>
      <c r="C163" s="14"/>
      <c r="D163" s="61"/>
      <c r="E163" s="14"/>
      <c r="G163" s="14"/>
      <c r="H163" s="14"/>
      <c r="I163" s="14"/>
      <c r="J163" s="14"/>
      <c r="K163" s="14"/>
      <c r="L163" s="14"/>
    </row>
    <row r="164" spans="1:18" ht="15" x14ac:dyDescent="0.25">
      <c r="A164" s="14"/>
      <c r="B164" s="14"/>
      <c r="C164" s="14"/>
      <c r="D164" s="61"/>
      <c r="E164" s="14"/>
      <c r="G164" s="14"/>
      <c r="H164" s="14"/>
      <c r="I164" s="14"/>
      <c r="J164" s="14"/>
      <c r="K164" s="14"/>
      <c r="L164" s="14"/>
    </row>
    <row r="165" spans="1:18" ht="15" x14ac:dyDescent="0.25">
      <c r="A165" s="14"/>
      <c r="B165" s="14"/>
      <c r="C165" s="14"/>
      <c r="D165" s="61"/>
      <c r="E165" s="14"/>
      <c r="G165" s="14"/>
      <c r="H165" s="14"/>
      <c r="I165" s="14"/>
      <c r="J165" s="14"/>
      <c r="K165" s="14"/>
      <c r="L165" s="14"/>
    </row>
    <row r="166" spans="1:18" ht="15" x14ac:dyDescent="0.25">
      <c r="B166" s="11"/>
      <c r="D166" s="64"/>
      <c r="E166" s="15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" x14ac:dyDescent="0.25">
      <c r="B167" s="11"/>
      <c r="D167" s="64"/>
      <c r="E167" s="15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" x14ac:dyDescent="0.25">
      <c r="B168" s="11"/>
      <c r="D168" s="64"/>
      <c r="E168" s="15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" x14ac:dyDescent="0.25">
      <c r="B169" s="11"/>
      <c r="D169" s="64"/>
      <c r="E169" s="15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" x14ac:dyDescent="0.25">
      <c r="B170" s="11"/>
      <c r="D170" s="64"/>
      <c r="E170" s="15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" x14ac:dyDescent="0.25">
      <c r="B171" s="11"/>
      <c r="D171" s="64"/>
      <c r="E171" s="15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" x14ac:dyDescent="0.25">
      <c r="B172" s="11"/>
      <c r="D172" s="64"/>
      <c r="E172" s="15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" x14ac:dyDescent="0.25">
      <c r="B173" s="11"/>
      <c r="D173" s="64"/>
      <c r="E173" s="15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" x14ac:dyDescent="0.25">
      <c r="B174" s="11"/>
      <c r="D174" s="64"/>
      <c r="E174" s="15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" x14ac:dyDescent="0.25">
      <c r="B175" s="11"/>
      <c r="D175" s="64"/>
      <c r="E175" s="15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 x14ac:dyDescent="0.25">
      <c r="B176" s="11"/>
      <c r="D176" s="64"/>
      <c r="E176" s="15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2:18" ht="15" x14ac:dyDescent="0.25">
      <c r="B177" s="11"/>
      <c r="D177" s="64"/>
      <c r="E177" s="15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2:18" ht="15" x14ac:dyDescent="0.25">
      <c r="B178" s="11"/>
      <c r="D178" s="64"/>
      <c r="E178" s="15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2:18" ht="15" x14ac:dyDescent="0.25">
      <c r="B179" s="11"/>
      <c r="D179" s="64"/>
      <c r="E179" s="15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2:18" ht="15" x14ac:dyDescent="0.25">
      <c r="B180" s="11"/>
      <c r="D180" s="64"/>
      <c r="E180" s="15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2:18" ht="15" x14ac:dyDescent="0.25">
      <c r="B181" s="12"/>
      <c r="D181" s="63"/>
      <c r="E181" s="15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2:18" ht="15" x14ac:dyDescent="0.25">
      <c r="B182" s="11"/>
      <c r="D182" s="64"/>
      <c r="E182" s="15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2:18" ht="15" x14ac:dyDescent="0.25">
      <c r="B183" s="11"/>
      <c r="D183" s="64"/>
      <c r="E183" s="15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2:18" ht="15" x14ac:dyDescent="0.25">
      <c r="B184" s="11"/>
      <c r="D184" s="64"/>
      <c r="E184" s="15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2:18" ht="15" x14ac:dyDescent="0.25">
      <c r="B185" s="11"/>
      <c r="D185" s="64"/>
      <c r="E185" s="15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2:18" ht="15" x14ac:dyDescent="0.25">
      <c r="B186" s="11"/>
      <c r="D186" s="64"/>
      <c r="E186" s="15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2:18" ht="15" x14ac:dyDescent="0.25">
      <c r="B187" s="11"/>
      <c r="D187" s="64"/>
      <c r="E187" s="15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2:18" ht="15" x14ac:dyDescent="0.25">
      <c r="B188" s="11"/>
      <c r="D188" s="64"/>
      <c r="E188" s="15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2:18" ht="15" x14ac:dyDescent="0.25">
      <c r="B189" s="11"/>
      <c r="D189" s="64"/>
      <c r="E189" s="15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2:18" ht="15" x14ac:dyDescent="0.25">
      <c r="B190" s="11"/>
      <c r="D190" s="64"/>
      <c r="E190" s="15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2:18" ht="15" x14ac:dyDescent="0.25">
      <c r="B191" s="11"/>
      <c r="D191" s="64"/>
      <c r="E191" s="15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2:18" ht="15" x14ac:dyDescent="0.25">
      <c r="B192" s="11"/>
      <c r="D192" s="64"/>
      <c r="E192" s="15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34" ht="15" x14ac:dyDescent="0.25">
      <c r="B193" s="12"/>
      <c r="D193" s="63"/>
      <c r="E193" s="15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34" ht="15" x14ac:dyDescent="0.25">
      <c r="B194" s="11"/>
      <c r="D194" s="64"/>
      <c r="E194" s="15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34" ht="15" x14ac:dyDescent="0.25">
      <c r="B195" s="11"/>
      <c r="D195" s="64"/>
      <c r="E195" s="15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34" ht="15" x14ac:dyDescent="0.25">
      <c r="B196" s="11"/>
      <c r="D196" s="64"/>
      <c r="E196" s="15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34" ht="15" x14ac:dyDescent="0.25">
      <c r="B197" s="11"/>
      <c r="D197" s="64"/>
      <c r="E197" s="15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</row>
    <row r="198" spans="1:34" ht="15" x14ac:dyDescent="0.25">
      <c r="B198" s="11"/>
      <c r="D198" s="64"/>
      <c r="E198" s="15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34" s="19" customFormat="1" ht="15" x14ac:dyDescent="0.25">
      <c r="A199"/>
      <c r="B199" s="12"/>
      <c r="C199"/>
      <c r="D199" s="63"/>
      <c r="E199" s="15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/>
      <c r="T199"/>
      <c r="U199"/>
      <c r="X199"/>
      <c r="Y199"/>
      <c r="Z199"/>
      <c r="AA199"/>
      <c r="AB199"/>
      <c r="AC199"/>
      <c r="AD199"/>
      <c r="AE199"/>
      <c r="AF199"/>
      <c r="AG199"/>
      <c r="AH199"/>
    </row>
    <row r="200" spans="1:34" ht="15" x14ac:dyDescent="0.25">
      <c r="B200" s="11"/>
      <c r="D200" s="64"/>
      <c r="E200" s="15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34" ht="15" x14ac:dyDescent="0.25">
      <c r="B201" s="12"/>
      <c r="D201" s="63"/>
      <c r="E201" s="15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34" ht="15" x14ac:dyDescent="0.25">
      <c r="B202" s="11"/>
      <c r="D202" s="64"/>
      <c r="E202" s="15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34" ht="15" x14ac:dyDescent="0.25">
      <c r="B203" s="11"/>
      <c r="D203" s="64"/>
      <c r="E203" s="15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34" ht="15" x14ac:dyDescent="0.25">
      <c r="B204" s="11"/>
      <c r="D204" s="64"/>
      <c r="E204" s="15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34" ht="15" x14ac:dyDescent="0.25">
      <c r="B205" s="11"/>
      <c r="D205" s="64"/>
      <c r="E205" s="15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34" ht="15" x14ac:dyDescent="0.25">
      <c r="B206" s="11"/>
      <c r="D206" s="64"/>
      <c r="E206" s="15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34" ht="15" x14ac:dyDescent="0.25">
      <c r="B207" s="11"/>
      <c r="D207" s="64"/>
      <c r="E207" s="15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34" ht="15" x14ac:dyDescent="0.25">
      <c r="B208" s="12"/>
      <c r="D208" s="63"/>
      <c r="E208" s="15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2:18" ht="15" x14ac:dyDescent="0.25">
      <c r="B209" s="11"/>
      <c r="D209" s="64"/>
      <c r="E209" s="15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2:18" ht="15" x14ac:dyDescent="0.25">
      <c r="B210" s="11"/>
      <c r="D210" s="64"/>
      <c r="E210" s="15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2:18" ht="15" x14ac:dyDescent="0.25">
      <c r="B211" s="11"/>
      <c r="D211" s="64"/>
      <c r="E211" s="15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2:18" ht="15" x14ac:dyDescent="0.25">
      <c r="B212" s="11"/>
      <c r="D212" s="64"/>
      <c r="E212" s="15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2:18" ht="15" x14ac:dyDescent="0.25">
      <c r="B213" s="11"/>
      <c r="D213" s="64"/>
      <c r="E213" s="15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2:18" ht="15" x14ac:dyDescent="0.25">
      <c r="B214" s="11"/>
      <c r="D214" s="64"/>
      <c r="E214" s="15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2:18" ht="15" x14ac:dyDescent="0.25">
      <c r="B215" s="11"/>
      <c r="D215" s="64"/>
      <c r="E215" s="15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2:18" ht="15" x14ac:dyDescent="0.25">
      <c r="B216" s="11"/>
      <c r="D216" s="64"/>
      <c r="E216" s="15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2:18" ht="15" x14ac:dyDescent="0.25">
      <c r="B217" s="11"/>
      <c r="D217" s="64"/>
      <c r="E217" s="15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2:18" ht="15" x14ac:dyDescent="0.25">
      <c r="B218" s="11"/>
      <c r="D218" s="64"/>
      <c r="E218" s="15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2:18" ht="15" x14ac:dyDescent="0.25">
      <c r="B219" s="11"/>
      <c r="D219" s="64"/>
      <c r="E219" s="15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2:18" ht="15" x14ac:dyDescent="0.25">
      <c r="B220" s="11"/>
      <c r="D220" s="64"/>
      <c r="E220" s="15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2:18" ht="15" x14ac:dyDescent="0.25">
      <c r="B221" s="11"/>
      <c r="D221" s="64"/>
      <c r="E221" s="15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2:18" ht="15" x14ac:dyDescent="0.25">
      <c r="B222" s="11"/>
      <c r="D222" s="64"/>
      <c r="E222" s="15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2:18" ht="15" x14ac:dyDescent="0.25">
      <c r="B223" s="11"/>
      <c r="D223" s="64"/>
      <c r="E223" s="15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2:18" ht="15" x14ac:dyDescent="0.25">
      <c r="B224" s="11"/>
      <c r="D224" s="64"/>
      <c r="E224" s="15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2:18" ht="15" x14ac:dyDescent="0.25">
      <c r="B225" s="11"/>
      <c r="D225" s="64"/>
      <c r="E225" s="15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2:18" ht="15" x14ac:dyDescent="0.25">
      <c r="B226" s="11"/>
      <c r="D226" s="64"/>
      <c r="E226" s="15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2:18" ht="15" x14ac:dyDescent="0.25">
      <c r="B227" s="11"/>
      <c r="D227" s="64"/>
      <c r="E227" s="15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2:18" ht="15" x14ac:dyDescent="0.25">
      <c r="B228" s="11"/>
      <c r="D228" s="64"/>
      <c r="E228" s="15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2:18" ht="15" x14ac:dyDescent="0.25">
      <c r="B229" s="11"/>
      <c r="D229" s="64"/>
      <c r="E229" s="15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2:18" ht="15" x14ac:dyDescent="0.25">
      <c r="B230" s="11"/>
      <c r="D230" s="64"/>
      <c r="E230" s="15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2:18" ht="15" x14ac:dyDescent="0.25">
      <c r="B231" s="11"/>
      <c r="D231" s="64"/>
      <c r="E231" s="15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2:18" ht="15" x14ac:dyDescent="0.25">
      <c r="B232" s="11"/>
      <c r="D232" s="64"/>
      <c r="E232" s="15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2:18" ht="15" x14ac:dyDescent="0.25">
      <c r="B233" s="12"/>
      <c r="D233" s="63"/>
      <c r="E233" s="15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2:18" ht="15" x14ac:dyDescent="0.25">
      <c r="B234" s="11"/>
      <c r="D234" s="64"/>
      <c r="E234" s="15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2:18" ht="15" x14ac:dyDescent="0.25">
      <c r="B235" s="11"/>
      <c r="D235" s="64"/>
      <c r="E235" s="15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2:18" ht="15" x14ac:dyDescent="0.25">
      <c r="B236" s="11"/>
      <c r="D236" s="64"/>
      <c r="E236" s="15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2:18" ht="15" x14ac:dyDescent="0.25">
      <c r="B237" s="11"/>
      <c r="D237" s="64"/>
      <c r="E237" s="15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2:18" ht="15" x14ac:dyDescent="0.25">
      <c r="B238" s="11"/>
      <c r="D238" s="64"/>
      <c r="E238" s="15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2:18" ht="15" x14ac:dyDescent="0.25">
      <c r="B239" s="11"/>
      <c r="D239" s="64"/>
      <c r="E239" s="15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2:18" ht="15" x14ac:dyDescent="0.25">
      <c r="B240" s="11"/>
      <c r="D240" s="64"/>
      <c r="E240" s="15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2:18" ht="15" x14ac:dyDescent="0.25">
      <c r="B241" s="11"/>
      <c r="D241" s="64"/>
      <c r="E241" s="15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2:18" ht="15" x14ac:dyDescent="0.25">
      <c r="B242" s="11"/>
      <c r="D242" s="64"/>
      <c r="E242" s="15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2:18" ht="15" x14ac:dyDescent="0.25">
      <c r="B243" s="11"/>
      <c r="D243" s="64"/>
      <c r="E243" s="15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2:18" ht="15" x14ac:dyDescent="0.25">
      <c r="B244" s="11"/>
      <c r="D244" s="64"/>
      <c r="E244" s="15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2:18" ht="15" x14ac:dyDescent="0.25">
      <c r="B245" s="11"/>
      <c r="D245" s="64"/>
      <c r="E245" s="15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2:18" ht="15" x14ac:dyDescent="0.25">
      <c r="B246" s="11"/>
      <c r="D246" s="64"/>
      <c r="E246" s="15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2:18" ht="15" x14ac:dyDescent="0.25">
      <c r="B247" s="11"/>
      <c r="D247" s="64"/>
      <c r="E247" s="15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2:18" ht="15" x14ac:dyDescent="0.25">
      <c r="B248" s="11"/>
      <c r="D248" s="64"/>
      <c r="E248" s="15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2:18" ht="15" x14ac:dyDescent="0.25">
      <c r="B249" s="11"/>
      <c r="D249" s="64"/>
      <c r="E249" s="15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2:18" ht="15" x14ac:dyDescent="0.25">
      <c r="B250" s="11"/>
      <c r="D250" s="64"/>
      <c r="E250" s="15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2:18" ht="15" x14ac:dyDescent="0.25">
      <c r="B251" s="11"/>
      <c r="D251" s="64"/>
      <c r="E251" s="15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2:18" ht="15" x14ac:dyDescent="0.25">
      <c r="B252" s="11"/>
      <c r="D252" s="64"/>
      <c r="E252" s="15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2:18" ht="15" x14ac:dyDescent="0.25">
      <c r="B253" s="11"/>
      <c r="D253" s="64"/>
      <c r="E253" s="15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2:18" ht="15" x14ac:dyDescent="0.25">
      <c r="B254" s="11"/>
      <c r="D254" s="64"/>
      <c r="E254" s="15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2:18" ht="15" x14ac:dyDescent="0.25">
      <c r="B255" s="11"/>
      <c r="D255" s="64"/>
      <c r="E255" s="15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2:18" ht="15" x14ac:dyDescent="0.25">
      <c r="B256" s="11"/>
      <c r="D256" s="64"/>
      <c r="E256" s="15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2:18" ht="15" x14ac:dyDescent="0.25">
      <c r="B257" s="11"/>
      <c r="D257" s="64"/>
      <c r="E257" s="15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2:18" ht="15" x14ac:dyDescent="0.25">
      <c r="B258" s="11"/>
      <c r="D258" s="64"/>
      <c r="E258" s="15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2:18" ht="15" x14ac:dyDescent="0.25">
      <c r="B259" s="11"/>
      <c r="D259" s="64"/>
      <c r="E259" s="15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2:18" ht="15" x14ac:dyDescent="0.25">
      <c r="B260" s="11"/>
      <c r="D260" s="64"/>
      <c r="E260" s="15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2:18" ht="15" x14ac:dyDescent="0.25">
      <c r="B261" s="11"/>
      <c r="D261" s="64"/>
      <c r="E261" s="15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2:18" ht="15" x14ac:dyDescent="0.25">
      <c r="B262" s="11"/>
      <c r="D262" s="64"/>
      <c r="E262" s="15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2:18" ht="15" x14ac:dyDescent="0.25">
      <c r="B263" s="11"/>
      <c r="D263" s="64"/>
      <c r="E263" s="15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2:18" ht="15" x14ac:dyDescent="0.25">
      <c r="B264" s="11"/>
      <c r="D264" s="64"/>
      <c r="E264" s="15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2:18" ht="15" x14ac:dyDescent="0.25">
      <c r="B265" s="11"/>
      <c r="D265" s="64"/>
      <c r="E265" s="15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2:18" ht="15" x14ac:dyDescent="0.25">
      <c r="B266" s="11"/>
      <c r="D266" s="64"/>
      <c r="E266" s="15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2:18" ht="15" x14ac:dyDescent="0.25">
      <c r="B267" s="11"/>
      <c r="D267" s="64"/>
      <c r="E267" s="15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2:18" ht="15" x14ac:dyDescent="0.25">
      <c r="B268" s="11"/>
      <c r="D268" s="64"/>
      <c r="E268" s="15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2:18" ht="15" x14ac:dyDescent="0.25">
      <c r="B269" s="11"/>
      <c r="D269" s="64"/>
      <c r="E269" s="15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2:18" ht="15" x14ac:dyDescent="0.25">
      <c r="B270" s="11"/>
      <c r="D270" s="64"/>
      <c r="E270" s="15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2:18" ht="15" x14ac:dyDescent="0.25">
      <c r="B271" s="11"/>
      <c r="D271" s="64"/>
      <c r="E271" s="15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2:18" ht="15" x14ac:dyDescent="0.25">
      <c r="B272" s="11"/>
      <c r="D272" s="64"/>
      <c r="E272" s="15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2:18" ht="15" x14ac:dyDescent="0.25">
      <c r="B273" s="11"/>
      <c r="D273" s="64"/>
      <c r="E273" s="15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2:18" ht="15" x14ac:dyDescent="0.25">
      <c r="B274" s="11"/>
      <c r="D274" s="64"/>
      <c r="E274" s="15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2:18" ht="15" x14ac:dyDescent="0.25">
      <c r="B275" s="11"/>
      <c r="D275" s="64"/>
      <c r="E275" s="15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2:18" ht="15" x14ac:dyDescent="0.25">
      <c r="B276" s="11"/>
      <c r="D276" s="64"/>
      <c r="E276" s="15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2:18" ht="15" x14ac:dyDescent="0.25">
      <c r="B277" s="11"/>
      <c r="D277" s="64"/>
      <c r="E277" s="15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2:18" ht="15" x14ac:dyDescent="0.25">
      <c r="B278" s="11"/>
      <c r="D278" s="64"/>
      <c r="E278" s="15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2:18" ht="15" x14ac:dyDescent="0.25">
      <c r="B279" s="11"/>
      <c r="D279" s="64"/>
      <c r="E279" s="15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2:18" ht="15" x14ac:dyDescent="0.25">
      <c r="B280" s="11"/>
      <c r="D280" s="64"/>
      <c r="E280" s="15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2:18" ht="15" x14ac:dyDescent="0.25">
      <c r="B281" s="11"/>
      <c r="D281" s="64"/>
      <c r="E281" s="15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2:18" ht="15" x14ac:dyDescent="0.25">
      <c r="B282" s="11"/>
      <c r="D282" s="64"/>
      <c r="E282" s="15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2:18" ht="15" x14ac:dyDescent="0.25">
      <c r="B283" s="12"/>
      <c r="D283" s="63"/>
      <c r="E283" s="15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</row>
    <row r="284" spans="2:18" ht="15" x14ac:dyDescent="0.25">
      <c r="B284" s="11"/>
      <c r="D284" s="64"/>
      <c r="E284" s="15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2:18" ht="15" x14ac:dyDescent="0.25">
      <c r="B285" s="11"/>
      <c r="D285" s="64"/>
      <c r="E285" s="15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2:18" ht="15" x14ac:dyDescent="0.25">
      <c r="B286" s="11"/>
      <c r="D286" s="64"/>
      <c r="E286" s="15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2:18" ht="15" x14ac:dyDescent="0.25">
      <c r="B287" s="11"/>
      <c r="D287" s="64"/>
      <c r="E287" s="15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2:18" ht="15" x14ac:dyDescent="0.25">
      <c r="B288" s="11"/>
      <c r="D288" s="64"/>
      <c r="E288" s="15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2:18" ht="15" x14ac:dyDescent="0.25">
      <c r="B289" s="11"/>
      <c r="D289" s="64"/>
      <c r="E289" s="15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2:18" ht="15" x14ac:dyDescent="0.25">
      <c r="B290" s="11"/>
      <c r="D290" s="64"/>
      <c r="E290" s="15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2:18" ht="15" x14ac:dyDescent="0.25">
      <c r="B291" s="11"/>
      <c r="D291" s="64"/>
      <c r="E291" s="15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2:18" ht="15" x14ac:dyDescent="0.25">
      <c r="B292" s="11"/>
      <c r="D292" s="64"/>
      <c r="E292" s="15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2:18" ht="15" x14ac:dyDescent="0.25">
      <c r="B293" s="11"/>
      <c r="D293" s="64"/>
      <c r="E293" s="15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2:18" ht="15" x14ac:dyDescent="0.25">
      <c r="B294" s="11"/>
      <c r="D294" s="64"/>
      <c r="E294" s="15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2:18" ht="15" x14ac:dyDescent="0.25">
      <c r="B295" s="11"/>
      <c r="D295" s="64"/>
      <c r="E295" s="15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2:18" ht="15" x14ac:dyDescent="0.25">
      <c r="B296" s="11"/>
      <c r="D296" s="64"/>
      <c r="E296" s="15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2:18" ht="15" x14ac:dyDescent="0.25">
      <c r="B297" s="11"/>
      <c r="D297" s="64"/>
      <c r="E297" s="15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2:18" ht="15" x14ac:dyDescent="0.25">
      <c r="B298" s="11"/>
      <c r="D298" s="64"/>
      <c r="E298" s="15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2:18" ht="15" x14ac:dyDescent="0.25">
      <c r="B299" s="11"/>
      <c r="D299" s="64"/>
      <c r="E299" s="15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2:18" ht="15" x14ac:dyDescent="0.25">
      <c r="B300" s="11"/>
      <c r="D300" s="64"/>
      <c r="E300" s="15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2:18" ht="15" x14ac:dyDescent="0.25">
      <c r="B301" s="11"/>
      <c r="D301" s="64"/>
      <c r="E301" s="15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2:18" ht="15" x14ac:dyDescent="0.25">
      <c r="B302" s="11"/>
      <c r="D302" s="64"/>
      <c r="E302" s="15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2:18" ht="15" x14ac:dyDescent="0.25">
      <c r="B303" s="11"/>
      <c r="D303" s="64"/>
      <c r="E303" s="15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2:18" ht="15" x14ac:dyDescent="0.25">
      <c r="B304" s="11"/>
      <c r="D304" s="64"/>
      <c r="E304" s="15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2:18" ht="15" x14ac:dyDescent="0.25">
      <c r="B305" s="11"/>
      <c r="D305" s="64"/>
      <c r="E305" s="15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2:18" ht="15" x14ac:dyDescent="0.25">
      <c r="B306" s="11"/>
      <c r="D306" s="64"/>
      <c r="E306" s="15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2:18" ht="15" x14ac:dyDescent="0.25">
      <c r="B307" s="12"/>
      <c r="D307" s="63"/>
      <c r="E307" s="15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</row>
    <row r="308" spans="2:18" ht="15" x14ac:dyDescent="0.25">
      <c r="B308" s="11"/>
      <c r="D308" s="64"/>
      <c r="E308" s="15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2:18" ht="15" x14ac:dyDescent="0.25">
      <c r="B309" s="11"/>
      <c r="D309" s="64"/>
      <c r="E309" s="15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2:18" ht="15" x14ac:dyDescent="0.25">
      <c r="B310" s="11"/>
      <c r="D310" s="64"/>
      <c r="E310" s="15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2:18" ht="15" x14ac:dyDescent="0.25">
      <c r="B311" s="11"/>
      <c r="D311" s="64"/>
      <c r="E311" s="15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2:18" ht="15" x14ac:dyDescent="0.25">
      <c r="B312" s="11"/>
      <c r="D312" s="64"/>
      <c r="E312" s="15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2:18" ht="15" x14ac:dyDescent="0.25">
      <c r="B313" s="12"/>
      <c r="D313" s="63"/>
      <c r="E313" s="15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</row>
    <row r="314" spans="2:18" ht="15" x14ac:dyDescent="0.25">
      <c r="B314" s="11"/>
      <c r="D314" s="64"/>
      <c r="E314" s="15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2:18" ht="15" x14ac:dyDescent="0.25">
      <c r="B315" s="11"/>
      <c r="D315" s="64"/>
      <c r="E315" s="15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2:18" ht="15" x14ac:dyDescent="0.25">
      <c r="B316" s="11"/>
      <c r="D316" s="64"/>
      <c r="E316" s="15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2:18" ht="15" x14ac:dyDescent="0.25">
      <c r="B317" s="11"/>
      <c r="D317" s="64"/>
      <c r="E317" s="15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2:18" ht="15" x14ac:dyDescent="0.25">
      <c r="B318" s="11"/>
      <c r="D318" s="64"/>
      <c r="E318" s="15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2:18" ht="15" x14ac:dyDescent="0.25">
      <c r="B319" s="11"/>
      <c r="D319" s="64"/>
      <c r="E319" s="15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2:18" ht="15" x14ac:dyDescent="0.25">
      <c r="B320" s="11"/>
      <c r="D320" s="64"/>
      <c r="E320" s="15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2:18" ht="15" x14ac:dyDescent="0.25">
      <c r="B321" s="11"/>
      <c r="D321" s="64"/>
      <c r="E321" s="15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2:18" ht="15" x14ac:dyDescent="0.25">
      <c r="B322" s="11"/>
      <c r="D322" s="64"/>
      <c r="E322" s="15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2:18" ht="15" x14ac:dyDescent="0.25">
      <c r="B323" s="11"/>
      <c r="D323" s="64"/>
      <c r="E323" s="15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2:18" ht="15" x14ac:dyDescent="0.25">
      <c r="B324" s="11"/>
      <c r="D324" s="64"/>
      <c r="E324" s="15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2:18" ht="15" x14ac:dyDescent="0.25">
      <c r="B325" s="11"/>
      <c r="D325" s="64"/>
      <c r="E325" s="15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2:18" ht="15" x14ac:dyDescent="0.25">
      <c r="B326" s="11"/>
      <c r="D326" s="64"/>
      <c r="E326" s="15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2:18" ht="15" x14ac:dyDescent="0.25">
      <c r="B327" s="11"/>
      <c r="D327" s="64"/>
      <c r="E327" s="15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2:18" ht="15" x14ac:dyDescent="0.25">
      <c r="B328" s="11"/>
      <c r="D328" s="64"/>
      <c r="E328" s="15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2:18" ht="15" x14ac:dyDescent="0.25">
      <c r="B329" s="11"/>
      <c r="D329" s="64"/>
      <c r="E329" s="15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2:18" ht="15" x14ac:dyDescent="0.25">
      <c r="B330" s="11"/>
      <c r="D330" s="64"/>
      <c r="E330" s="15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2:18" ht="15" x14ac:dyDescent="0.25">
      <c r="B331" s="11"/>
      <c r="D331" s="64"/>
      <c r="E331" s="15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2:18" ht="15" x14ac:dyDescent="0.25">
      <c r="B332" s="11"/>
      <c r="D332" s="64"/>
      <c r="E332" s="15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2:18" ht="15" x14ac:dyDescent="0.25">
      <c r="B333" s="11"/>
      <c r="D333" s="64"/>
      <c r="E333" s="15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2:18" ht="15" x14ac:dyDescent="0.25">
      <c r="B334" s="11"/>
      <c r="D334" s="64"/>
      <c r="E334" s="15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2:18" ht="15" x14ac:dyDescent="0.25">
      <c r="B335" s="11"/>
      <c r="D335" s="64"/>
      <c r="E335" s="15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2:18" ht="15" x14ac:dyDescent="0.25">
      <c r="B336" s="11"/>
      <c r="D336" s="64"/>
      <c r="E336" s="15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2:18" ht="15" x14ac:dyDescent="0.25">
      <c r="B337" s="11"/>
      <c r="D337" s="64"/>
      <c r="E337" s="15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2:18" ht="15" x14ac:dyDescent="0.25">
      <c r="B338" s="11"/>
      <c r="D338" s="64"/>
      <c r="E338" s="15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2:18" ht="15" x14ac:dyDescent="0.25">
      <c r="B339" s="11"/>
      <c r="D339" s="64"/>
      <c r="E339" s="15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2:18" ht="15" x14ac:dyDescent="0.25">
      <c r="B340" s="11"/>
      <c r="D340" s="64"/>
      <c r="E340" s="15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2:18" ht="15" x14ac:dyDescent="0.25">
      <c r="B341" s="11"/>
      <c r="D341" s="64"/>
      <c r="E341" s="15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2:18" ht="15" x14ac:dyDescent="0.25">
      <c r="B342" s="11"/>
      <c r="D342" s="64"/>
      <c r="E342" s="15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2:18" ht="15" x14ac:dyDescent="0.25">
      <c r="B343" s="11"/>
      <c r="D343" s="64"/>
      <c r="E343" s="15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2:18" ht="15" x14ac:dyDescent="0.25">
      <c r="B344" s="11"/>
      <c r="D344" s="64"/>
      <c r="E344" s="15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2:18" ht="15" x14ac:dyDescent="0.25">
      <c r="B345" s="12"/>
      <c r="D345" s="63"/>
      <c r="E345" s="15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</row>
    <row r="346" spans="2:18" ht="15" x14ac:dyDescent="0.25">
      <c r="B346" s="11"/>
      <c r="D346" s="64"/>
      <c r="E346" s="15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2:18" ht="15" x14ac:dyDescent="0.25">
      <c r="B347" s="11"/>
      <c r="D347" s="64"/>
      <c r="E347" s="15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2:18" ht="15" x14ac:dyDescent="0.25">
      <c r="B348" s="11"/>
      <c r="D348" s="64"/>
      <c r="E348" s="15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2:18" ht="15" x14ac:dyDescent="0.25">
      <c r="B349" s="11"/>
      <c r="D349" s="64"/>
      <c r="E349" s="15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2:18" ht="15" x14ac:dyDescent="0.25">
      <c r="B350" s="11"/>
      <c r="D350" s="64"/>
      <c r="E350" s="15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2:18" ht="15" x14ac:dyDescent="0.25">
      <c r="B351" s="12"/>
      <c r="D351" s="63"/>
      <c r="E351" s="15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</row>
    <row r="352" spans="2:18" ht="15" x14ac:dyDescent="0.25">
      <c r="B352" s="11"/>
      <c r="D352" s="64"/>
      <c r="E352" s="15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2:18" ht="15" x14ac:dyDescent="0.25">
      <c r="B353" s="11"/>
      <c r="D353" s="64"/>
      <c r="E353" s="15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2:18" ht="15" x14ac:dyDescent="0.25">
      <c r="B354" s="11"/>
      <c r="D354" s="64"/>
      <c r="E354" s="15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2:18" ht="15" x14ac:dyDescent="0.25">
      <c r="B355" s="11"/>
      <c r="D355" s="64"/>
      <c r="E355" s="15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2:18" ht="15" x14ac:dyDescent="0.25">
      <c r="B356" s="11"/>
      <c r="D356" s="64"/>
      <c r="E356" s="15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2:18" ht="15" x14ac:dyDescent="0.25">
      <c r="B357" s="11"/>
      <c r="D357" s="64"/>
      <c r="E357" s="15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2:18" ht="15" x14ac:dyDescent="0.25">
      <c r="B358" s="11"/>
      <c r="D358" s="64"/>
      <c r="E358" s="15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2:18" ht="15" x14ac:dyDescent="0.25">
      <c r="B359" s="11"/>
      <c r="D359" s="64"/>
      <c r="E359" s="15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2:18" ht="15" x14ac:dyDescent="0.25">
      <c r="B360" s="11"/>
      <c r="D360" s="64"/>
      <c r="E360" s="15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2:18" ht="15" x14ac:dyDescent="0.25">
      <c r="B361" s="11"/>
      <c r="D361" s="64"/>
      <c r="E361" s="15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2:18" ht="15" x14ac:dyDescent="0.25">
      <c r="B362" s="11"/>
      <c r="D362" s="64"/>
      <c r="E362" s="15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2:18" ht="15" x14ac:dyDescent="0.25">
      <c r="B363" s="11"/>
      <c r="D363" s="64"/>
      <c r="E363" s="15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2:18" ht="15" x14ac:dyDescent="0.25">
      <c r="B364" s="11"/>
      <c r="D364" s="64"/>
      <c r="E364" s="15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2:18" ht="15" x14ac:dyDescent="0.25">
      <c r="B365" s="11"/>
      <c r="D365" s="64"/>
      <c r="E365" s="15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2:18" ht="15" x14ac:dyDescent="0.25">
      <c r="B366" s="12"/>
      <c r="D366" s="63"/>
      <c r="E366" s="15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</row>
    <row r="367" spans="2:18" ht="15" x14ac:dyDescent="0.25">
      <c r="B367" s="11"/>
      <c r="D367" s="64"/>
      <c r="E367" s="15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2:18" ht="15" x14ac:dyDescent="0.25">
      <c r="B368" s="11"/>
      <c r="D368" s="64"/>
      <c r="E368" s="15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2:18" ht="15" x14ac:dyDescent="0.25">
      <c r="B369" s="11"/>
      <c r="D369" s="64"/>
      <c r="E369" s="15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2:18" ht="15" x14ac:dyDescent="0.25">
      <c r="B370" s="11"/>
      <c r="D370" s="64"/>
      <c r="E370" s="15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2:18" ht="15" x14ac:dyDescent="0.25">
      <c r="B371" s="11"/>
      <c r="D371" s="64"/>
      <c r="E371" s="15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2:18" ht="15" x14ac:dyDescent="0.25">
      <c r="B372" s="12"/>
      <c r="D372" s="63"/>
      <c r="E372" s="15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</row>
    <row r="373" spans="2:18" ht="15" x14ac:dyDescent="0.25">
      <c r="B373" s="11"/>
      <c r="D373" s="64"/>
      <c r="E373" s="15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2:18" ht="15" x14ac:dyDescent="0.25">
      <c r="B374" s="11"/>
      <c r="D374" s="64"/>
      <c r="E374" s="15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2:18" ht="15" x14ac:dyDescent="0.25">
      <c r="B375" s="11"/>
      <c r="D375" s="64"/>
      <c r="E375" s="15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2:18" ht="15" x14ac:dyDescent="0.25">
      <c r="B376" s="11"/>
      <c r="D376" s="64"/>
      <c r="E376" s="15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2:18" ht="15" x14ac:dyDescent="0.25">
      <c r="B377" s="11"/>
      <c r="D377" s="64"/>
      <c r="E377" s="15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2:18" ht="15" x14ac:dyDescent="0.25">
      <c r="B378" s="11"/>
      <c r="D378" s="64"/>
      <c r="E378" s="15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2:18" ht="15" x14ac:dyDescent="0.25">
      <c r="B379" s="11"/>
      <c r="D379" s="64"/>
      <c r="E379" s="15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2:18" ht="15" x14ac:dyDescent="0.25">
      <c r="B380" s="11"/>
      <c r="D380" s="64"/>
      <c r="E380" s="15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2:18" ht="15" x14ac:dyDescent="0.25">
      <c r="B381" s="11"/>
      <c r="D381" s="64"/>
      <c r="E381" s="15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2:18" ht="15" x14ac:dyDescent="0.25">
      <c r="B382" s="11"/>
      <c r="D382" s="64"/>
      <c r="E382" s="15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2:18" ht="15" x14ac:dyDescent="0.25">
      <c r="B383" s="11"/>
      <c r="D383" s="64"/>
      <c r="E383" s="15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2:18" ht="15" x14ac:dyDescent="0.25">
      <c r="B384" s="11"/>
      <c r="D384" s="64"/>
      <c r="E384" s="15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2:18" ht="15" x14ac:dyDescent="0.25">
      <c r="B385" s="11"/>
      <c r="D385" s="64"/>
      <c r="E385" s="15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2:18" ht="15" x14ac:dyDescent="0.25">
      <c r="B386" s="11"/>
      <c r="D386" s="64"/>
      <c r="E386" s="15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2:18" ht="15" x14ac:dyDescent="0.25">
      <c r="B387" s="12"/>
      <c r="D387" s="63"/>
      <c r="E387" s="15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2:18" ht="15" x14ac:dyDescent="0.25">
      <c r="B388" s="11"/>
      <c r="D388" s="64"/>
      <c r="E388" s="15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2:18" ht="15" x14ac:dyDescent="0.25">
      <c r="B389" s="11"/>
      <c r="D389" s="64"/>
      <c r="E389" s="15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2:18" ht="15" x14ac:dyDescent="0.25">
      <c r="B390" s="11"/>
      <c r="D390" s="64"/>
      <c r="E390" s="15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2:18" ht="15" x14ac:dyDescent="0.25">
      <c r="B391" s="11"/>
      <c r="D391" s="64"/>
      <c r="E391" s="15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2:18" ht="15" x14ac:dyDescent="0.25">
      <c r="B392" s="12"/>
      <c r="D392" s="63"/>
      <c r="E392" s="15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</row>
    <row r="393" spans="2:18" ht="15" x14ac:dyDescent="0.25">
      <c r="B393" s="11"/>
      <c r="D393" s="64"/>
      <c r="E393" s="15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2:18" ht="15" x14ac:dyDescent="0.25">
      <c r="B394" s="11"/>
      <c r="D394" s="64"/>
      <c r="E394" s="15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2:18" ht="15" x14ac:dyDescent="0.25">
      <c r="B395" s="11"/>
      <c r="D395" s="64"/>
      <c r="E395" s="15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2:18" ht="15" x14ac:dyDescent="0.25">
      <c r="B396" s="11"/>
      <c r="D396" s="64"/>
      <c r="E396" s="15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2:18" ht="15" x14ac:dyDescent="0.25">
      <c r="B397" s="11"/>
      <c r="D397" s="64"/>
      <c r="E397" s="15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2:18" ht="15" x14ac:dyDescent="0.25">
      <c r="B398" s="11"/>
      <c r="D398" s="64"/>
      <c r="E398" s="15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2:18" ht="15" x14ac:dyDescent="0.25">
      <c r="B399" s="11"/>
      <c r="D399" s="64"/>
      <c r="E399" s="15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2:18" ht="15" x14ac:dyDescent="0.25">
      <c r="B400" s="11"/>
      <c r="D400" s="64"/>
      <c r="E400" s="15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2:18" ht="15" x14ac:dyDescent="0.25">
      <c r="B401" s="11"/>
      <c r="D401" s="64"/>
      <c r="E401" s="15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2:18" ht="15" x14ac:dyDescent="0.25">
      <c r="B402" s="11"/>
      <c r="D402" s="64"/>
      <c r="E402" s="15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2:18" ht="15" x14ac:dyDescent="0.25">
      <c r="B403" s="11"/>
      <c r="D403" s="64"/>
      <c r="E403" s="15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2:18" ht="15" x14ac:dyDescent="0.25">
      <c r="B404" s="11"/>
      <c r="D404" s="64"/>
      <c r="E404" s="15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2:18" ht="15" x14ac:dyDescent="0.25">
      <c r="B405" s="11"/>
      <c r="D405" s="64"/>
      <c r="E405" s="15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2:18" ht="15" x14ac:dyDescent="0.25">
      <c r="B406" s="11"/>
      <c r="D406" s="64"/>
      <c r="E406" s="15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2:18" ht="15" x14ac:dyDescent="0.25">
      <c r="B407" s="11"/>
      <c r="D407" s="64"/>
      <c r="E407" s="15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2:18" ht="15" x14ac:dyDescent="0.25">
      <c r="B408" s="11"/>
      <c r="D408" s="64"/>
      <c r="E408" s="15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2:18" ht="15" x14ac:dyDescent="0.25">
      <c r="B409" s="11"/>
      <c r="D409" s="64"/>
      <c r="E409" s="15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2:18" ht="15" x14ac:dyDescent="0.25">
      <c r="B410" s="12"/>
      <c r="D410" s="63"/>
      <c r="E410" s="15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</row>
    <row r="411" spans="2:18" ht="15" x14ac:dyDescent="0.25">
      <c r="B411" s="12"/>
      <c r="D411" s="63"/>
      <c r="E411" s="15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</row>
    <row r="412" spans="2:18" ht="15" x14ac:dyDescent="0.25">
      <c r="B412" s="12"/>
      <c r="D412" s="63"/>
      <c r="E412" s="15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</row>
    <row r="413" spans="2:18" ht="15" x14ac:dyDescent="0.25">
      <c r="B413" s="11"/>
      <c r="D413" s="64"/>
      <c r="E413" s="15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2:18" ht="15" x14ac:dyDescent="0.25">
      <c r="B414" s="11"/>
      <c r="D414" s="64"/>
      <c r="E414" s="15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2:18" ht="15" x14ac:dyDescent="0.25">
      <c r="B415" s="11"/>
      <c r="D415" s="64"/>
      <c r="E415" s="15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2:18" ht="15" x14ac:dyDescent="0.25">
      <c r="B416" s="11"/>
      <c r="D416" s="64"/>
      <c r="E416" s="15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2:18" ht="15" x14ac:dyDescent="0.25">
      <c r="B417" s="11"/>
      <c r="D417" s="64"/>
      <c r="E417" s="15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2:18" ht="15" x14ac:dyDescent="0.25">
      <c r="B418" s="11"/>
      <c r="D418" s="64"/>
      <c r="E418" s="15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2:18" ht="15" x14ac:dyDescent="0.25">
      <c r="B419" s="11"/>
      <c r="D419" s="64"/>
      <c r="E419" s="15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2:18" ht="15" x14ac:dyDescent="0.25">
      <c r="B420" s="11"/>
      <c r="D420" s="64"/>
      <c r="E420" s="15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2:18" ht="15" x14ac:dyDescent="0.25">
      <c r="B421" s="11"/>
      <c r="D421" s="64"/>
      <c r="E421" s="15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2:18" ht="15" x14ac:dyDescent="0.25">
      <c r="B422" s="11"/>
      <c r="D422" s="64"/>
      <c r="E422" s="15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2:18" ht="15" x14ac:dyDescent="0.25">
      <c r="B423" s="11"/>
      <c r="D423" s="64"/>
      <c r="E423" s="15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2:18" ht="15" x14ac:dyDescent="0.25">
      <c r="B424" s="11"/>
      <c r="D424" s="64"/>
      <c r="E424" s="15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2:18" ht="15" x14ac:dyDescent="0.25">
      <c r="B425" s="11"/>
      <c r="D425" s="64"/>
      <c r="E425" s="15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2:18" ht="15" x14ac:dyDescent="0.25">
      <c r="B426" s="11"/>
      <c r="D426" s="64"/>
      <c r="E426" s="15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2:18" ht="15" x14ac:dyDescent="0.25">
      <c r="B427" s="11"/>
      <c r="D427" s="64"/>
      <c r="E427" s="15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2:18" ht="15" x14ac:dyDescent="0.25">
      <c r="B428" s="11"/>
      <c r="D428" s="64"/>
      <c r="E428" s="15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2:18" ht="15" x14ac:dyDescent="0.25">
      <c r="B429" s="11"/>
      <c r="D429" s="64"/>
      <c r="E429" s="15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2:18" ht="15" x14ac:dyDescent="0.25">
      <c r="B430" s="11"/>
      <c r="D430" s="64"/>
      <c r="E430" s="15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2:18" ht="15" x14ac:dyDescent="0.25">
      <c r="B431" s="11"/>
      <c r="D431" s="64"/>
      <c r="E431" s="15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2:18" ht="15" x14ac:dyDescent="0.25">
      <c r="B432" s="11"/>
      <c r="D432" s="64"/>
      <c r="E432" s="15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2:18" ht="15" x14ac:dyDescent="0.25">
      <c r="B433" s="11"/>
      <c r="D433" s="64"/>
      <c r="E433" s="15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2:18" ht="15" x14ac:dyDescent="0.25">
      <c r="B434" s="11"/>
      <c r="D434" s="64"/>
      <c r="E434" s="15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2:18" ht="15" x14ac:dyDescent="0.25">
      <c r="B435" s="11"/>
      <c r="D435" s="64"/>
      <c r="E435" s="15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2:18" ht="15" x14ac:dyDescent="0.25">
      <c r="B436" s="11"/>
      <c r="D436" s="64"/>
      <c r="E436" s="15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2:18" ht="15" x14ac:dyDescent="0.25">
      <c r="B437" s="11"/>
      <c r="D437" s="64"/>
      <c r="E437" s="15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2:18" ht="15" x14ac:dyDescent="0.25">
      <c r="B438" s="11"/>
      <c r="D438" s="64"/>
      <c r="E438" s="15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2:18" ht="15" x14ac:dyDescent="0.25">
      <c r="B439" s="11"/>
      <c r="D439" s="64"/>
      <c r="E439" s="15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2:18" ht="15" x14ac:dyDescent="0.25">
      <c r="B440" s="11"/>
      <c r="D440" s="64"/>
      <c r="E440" s="15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2:18" ht="15" x14ac:dyDescent="0.25">
      <c r="B441" s="11"/>
      <c r="D441" s="64"/>
      <c r="E441" s="15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2:18" ht="15" x14ac:dyDescent="0.25">
      <c r="B442" s="11"/>
      <c r="D442" s="64"/>
      <c r="E442" s="15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2:18" ht="15" x14ac:dyDescent="0.25">
      <c r="B443" s="11"/>
      <c r="D443" s="64"/>
      <c r="E443" s="15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2:18" ht="15" x14ac:dyDescent="0.25">
      <c r="B444" s="11"/>
      <c r="D444" s="64"/>
      <c r="E444" s="15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2:18" ht="15" x14ac:dyDescent="0.25">
      <c r="B445" s="11"/>
      <c r="D445" s="64"/>
      <c r="E445" s="15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2:18" ht="15" x14ac:dyDescent="0.25">
      <c r="B446" s="12"/>
      <c r="D446" s="63"/>
      <c r="E446" s="15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</row>
    <row r="447" spans="2:18" ht="15" x14ac:dyDescent="0.25">
      <c r="B447" s="11"/>
      <c r="D447" s="64"/>
      <c r="E447" s="15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2:18" ht="15" x14ac:dyDescent="0.25">
      <c r="B448" s="12"/>
      <c r="D448" s="63"/>
      <c r="E448" s="15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</row>
    <row r="449" spans="2:18" ht="15" x14ac:dyDescent="0.25">
      <c r="B449" s="11"/>
      <c r="D449" s="64"/>
      <c r="E449" s="15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2:18" ht="15" x14ac:dyDescent="0.25">
      <c r="B450" s="11"/>
      <c r="D450" s="64"/>
      <c r="E450" s="15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2:18" ht="15" x14ac:dyDescent="0.25">
      <c r="B451" s="11"/>
      <c r="D451" s="64"/>
      <c r="E451" s="15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2:18" ht="15" x14ac:dyDescent="0.25">
      <c r="B452" s="11"/>
      <c r="D452" s="64"/>
      <c r="E452" s="15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2:18" ht="15" x14ac:dyDescent="0.25">
      <c r="B453" s="11"/>
      <c r="D453" s="64"/>
      <c r="E453" s="15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2:18" ht="15" x14ac:dyDescent="0.25">
      <c r="B454" s="11"/>
      <c r="D454" s="64"/>
      <c r="E454" s="15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2:18" ht="15" x14ac:dyDescent="0.25">
      <c r="B455" s="11"/>
      <c r="D455" s="64"/>
      <c r="E455" s="15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2:18" ht="15" x14ac:dyDescent="0.25">
      <c r="B456" s="11"/>
      <c r="D456" s="64"/>
      <c r="E456" s="15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2:18" ht="15" x14ac:dyDescent="0.25">
      <c r="B457" s="12"/>
      <c r="D457" s="63"/>
      <c r="E457" s="15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</row>
    <row r="458" spans="2:18" ht="15" x14ac:dyDescent="0.25">
      <c r="B458" s="11"/>
      <c r="D458" s="64"/>
      <c r="E458" s="15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2:18" ht="15" x14ac:dyDescent="0.25">
      <c r="B459" s="11"/>
      <c r="D459" s="64"/>
      <c r="E459" s="15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2:18" ht="15" x14ac:dyDescent="0.25">
      <c r="B460" s="11"/>
      <c r="D460" s="64"/>
      <c r="E460" s="15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2:18" ht="15" x14ac:dyDescent="0.25">
      <c r="B461" s="11"/>
      <c r="D461" s="64"/>
      <c r="E461" s="15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2:18" ht="15" x14ac:dyDescent="0.25">
      <c r="B462" s="11"/>
      <c r="D462" s="64"/>
      <c r="E462" s="15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2:18" ht="15" x14ac:dyDescent="0.25">
      <c r="B463" s="11"/>
      <c r="D463" s="64"/>
      <c r="E463" s="15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2:18" ht="15" x14ac:dyDescent="0.25">
      <c r="B464" s="11"/>
      <c r="D464" s="64"/>
      <c r="E464" s="15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2:18" ht="15" x14ac:dyDescent="0.25">
      <c r="B465" s="11"/>
      <c r="D465" s="64"/>
      <c r="E465" s="15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2:18" ht="15" x14ac:dyDescent="0.25">
      <c r="B466" s="11"/>
      <c r="D466" s="64"/>
      <c r="E466" s="15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2:18" ht="15" x14ac:dyDescent="0.25">
      <c r="B467" s="11"/>
      <c r="D467" s="64"/>
      <c r="E467" s="15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2:18" ht="15" x14ac:dyDescent="0.25">
      <c r="B468" s="11"/>
      <c r="D468" s="64"/>
      <c r="E468" s="15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2:18" ht="15" x14ac:dyDescent="0.25">
      <c r="B469" s="11"/>
      <c r="D469" s="64"/>
      <c r="E469" s="15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2:18" ht="15" x14ac:dyDescent="0.25">
      <c r="B470" s="11"/>
      <c r="D470" s="64"/>
      <c r="E470" s="15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2:18" ht="15" x14ac:dyDescent="0.25">
      <c r="B471" s="11"/>
      <c r="D471" s="64"/>
      <c r="E471" s="15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2:18" ht="15" x14ac:dyDescent="0.25">
      <c r="B472" s="11"/>
      <c r="D472" s="64"/>
      <c r="E472" s="15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2:18" ht="15" x14ac:dyDescent="0.25">
      <c r="B473" s="11"/>
      <c r="D473" s="64"/>
      <c r="E473" s="15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2:18" ht="15" x14ac:dyDescent="0.25">
      <c r="B474" s="11"/>
      <c r="D474" s="64"/>
      <c r="E474" s="15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2:18" ht="15" x14ac:dyDescent="0.25">
      <c r="B475" s="11"/>
      <c r="D475" s="64"/>
      <c r="E475" s="15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2:18" ht="15" x14ac:dyDescent="0.25">
      <c r="B476" s="11"/>
      <c r="D476" s="64"/>
      <c r="E476" s="15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2:18" ht="15" x14ac:dyDescent="0.25">
      <c r="B477" s="11"/>
      <c r="D477" s="64"/>
      <c r="E477" s="15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2:18" ht="15" x14ac:dyDescent="0.25">
      <c r="B478" s="11"/>
      <c r="D478" s="64"/>
      <c r="E478" s="15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2:18" ht="15" x14ac:dyDescent="0.25">
      <c r="B479" s="11"/>
      <c r="D479" s="64"/>
      <c r="E479" s="15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2:18" ht="15" x14ac:dyDescent="0.25">
      <c r="B480" s="11"/>
      <c r="D480" s="64"/>
      <c r="E480" s="15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2:18" ht="15" x14ac:dyDescent="0.25">
      <c r="B481" s="11"/>
      <c r="D481" s="64"/>
      <c r="E481" s="15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2:18" ht="15" x14ac:dyDescent="0.25">
      <c r="B482" s="11"/>
      <c r="D482" s="64"/>
      <c r="E482" s="15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2:18" ht="15" x14ac:dyDescent="0.25">
      <c r="B483" s="11"/>
      <c r="D483" s="64"/>
      <c r="E483" s="15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2:18" ht="15" x14ac:dyDescent="0.25">
      <c r="B484" s="11"/>
      <c r="D484" s="64"/>
      <c r="E484" s="15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2:18" ht="15" x14ac:dyDescent="0.25">
      <c r="B485" s="11"/>
      <c r="D485" s="64"/>
      <c r="E485" s="15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2:18" ht="15" x14ac:dyDescent="0.25">
      <c r="B486" s="11"/>
      <c r="D486" s="64"/>
      <c r="E486" s="15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2:18" ht="15" x14ac:dyDescent="0.25">
      <c r="B487" s="11"/>
      <c r="D487" s="64"/>
      <c r="E487" s="15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2:18" ht="15" x14ac:dyDescent="0.25">
      <c r="B488" s="11"/>
      <c r="D488" s="64"/>
      <c r="E488" s="15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2:18" ht="15" x14ac:dyDescent="0.25">
      <c r="B489" s="11"/>
      <c r="D489" s="64"/>
      <c r="E489" s="15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2:18" ht="15" x14ac:dyDescent="0.25">
      <c r="B490" s="11"/>
      <c r="D490" s="64"/>
      <c r="E490" s="15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2:18" ht="15" x14ac:dyDescent="0.25">
      <c r="B491" s="11"/>
      <c r="D491" s="64"/>
      <c r="E491" s="15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2:18" ht="15" x14ac:dyDescent="0.25">
      <c r="B492" s="11"/>
      <c r="D492" s="64"/>
      <c r="E492" s="15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2:18" ht="15" x14ac:dyDescent="0.25">
      <c r="B493" s="11"/>
      <c r="D493" s="64"/>
      <c r="E493" s="15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2:18" ht="15" x14ac:dyDescent="0.25">
      <c r="B494" s="11"/>
      <c r="D494" s="64"/>
      <c r="E494" s="15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2:18" ht="15" x14ac:dyDescent="0.25">
      <c r="B495" s="11"/>
      <c r="D495" s="64"/>
      <c r="E495" s="15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2:18" ht="15" x14ac:dyDescent="0.25">
      <c r="B496" s="11"/>
      <c r="D496" s="64"/>
      <c r="E496" s="15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2:18" ht="15" x14ac:dyDescent="0.25">
      <c r="B497" s="11"/>
      <c r="D497" s="64"/>
      <c r="E497" s="15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2:18" ht="15" x14ac:dyDescent="0.25">
      <c r="B498" s="11"/>
      <c r="D498" s="64"/>
      <c r="E498" s="15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2:18" ht="15" x14ac:dyDescent="0.25">
      <c r="B499" s="11"/>
      <c r="D499" s="64"/>
      <c r="E499" s="15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2:18" ht="15" x14ac:dyDescent="0.25">
      <c r="B500" s="11"/>
      <c r="D500" s="64"/>
      <c r="E500" s="15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2:18" ht="15" x14ac:dyDescent="0.25">
      <c r="B501" s="11"/>
      <c r="D501" s="64"/>
      <c r="E501" s="15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2:18" ht="15" x14ac:dyDescent="0.25">
      <c r="B502" s="11"/>
      <c r="D502" s="64"/>
      <c r="E502" s="15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2:18" ht="15" x14ac:dyDescent="0.25">
      <c r="B503" s="11"/>
      <c r="D503" s="64"/>
      <c r="E503" s="15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2:18" ht="15" x14ac:dyDescent="0.25">
      <c r="B504" s="11"/>
      <c r="D504" s="64"/>
      <c r="E504" s="15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2:18" ht="15" x14ac:dyDescent="0.25">
      <c r="B505" s="11"/>
      <c r="D505" s="64"/>
      <c r="E505" s="15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2:18" ht="15" x14ac:dyDescent="0.25">
      <c r="B506" s="11"/>
      <c r="D506" s="64"/>
      <c r="E506" s="15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2:18" ht="15" x14ac:dyDescent="0.25">
      <c r="B507" s="12"/>
      <c r="D507" s="63"/>
      <c r="E507" s="15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</row>
    <row r="508" spans="2:18" ht="15" x14ac:dyDescent="0.25">
      <c r="B508" s="11"/>
      <c r="D508" s="64"/>
      <c r="E508" s="15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2:18" ht="15" x14ac:dyDescent="0.25">
      <c r="B509" s="11"/>
      <c r="D509" s="64"/>
      <c r="E509" s="15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2:18" ht="15" x14ac:dyDescent="0.25">
      <c r="B510" s="11"/>
      <c r="D510" s="64"/>
      <c r="E510" s="15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2:18" ht="15" x14ac:dyDescent="0.25">
      <c r="B511" s="11"/>
      <c r="D511" s="64"/>
      <c r="E511" s="15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2:18" ht="15" x14ac:dyDescent="0.25">
      <c r="B512" s="12"/>
      <c r="D512" s="63"/>
      <c r="E512" s="15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</row>
    <row r="513" spans="2:18" ht="15" x14ac:dyDescent="0.25">
      <c r="B513" s="11"/>
      <c r="D513" s="64"/>
      <c r="E513" s="15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2:18" ht="15" x14ac:dyDescent="0.25">
      <c r="B514" s="12"/>
      <c r="D514" s="63"/>
      <c r="E514" s="15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</row>
    <row r="515" spans="2:18" ht="15" x14ac:dyDescent="0.25">
      <c r="B515" s="12"/>
      <c r="D515" s="63"/>
      <c r="E515" s="15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</row>
    <row r="516" spans="2:18" ht="15" x14ac:dyDescent="0.25">
      <c r="B516" s="11"/>
      <c r="D516" s="64"/>
      <c r="E516" s="15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2:18" ht="15" x14ac:dyDescent="0.25">
      <c r="B517" s="12"/>
      <c r="D517" s="63"/>
      <c r="E517" s="15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</row>
    <row r="518" spans="2:18" ht="15" x14ac:dyDescent="0.25">
      <c r="B518" s="11"/>
      <c r="D518" s="64"/>
      <c r="E518" s="15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2:18" ht="15" x14ac:dyDescent="0.25">
      <c r="B519" s="11"/>
      <c r="D519" s="64"/>
      <c r="E519" s="15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2:18" ht="15" x14ac:dyDescent="0.25">
      <c r="B520" s="11"/>
      <c r="D520" s="64"/>
      <c r="E520" s="15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2:18" ht="15" x14ac:dyDescent="0.25">
      <c r="B521" s="11"/>
      <c r="D521" s="64"/>
      <c r="E521" s="15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2:18" ht="15" x14ac:dyDescent="0.25">
      <c r="B522" s="12"/>
      <c r="D522" s="63"/>
      <c r="E522" s="15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</row>
    <row r="523" spans="2:18" ht="15" x14ac:dyDescent="0.25">
      <c r="B523" s="11"/>
      <c r="D523" s="64"/>
      <c r="E523" s="15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2:18" ht="15" x14ac:dyDescent="0.25">
      <c r="B524" s="11"/>
      <c r="D524" s="64"/>
      <c r="E524" s="15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2:18" ht="15" x14ac:dyDescent="0.25">
      <c r="B525" s="11"/>
      <c r="D525" s="64"/>
      <c r="E525" s="15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2:18" ht="15" x14ac:dyDescent="0.25">
      <c r="B526" s="11"/>
      <c r="D526" s="64"/>
      <c r="E526" s="15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2:18" ht="15" x14ac:dyDescent="0.25">
      <c r="B527" s="11"/>
      <c r="D527" s="64"/>
      <c r="E527" s="15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2:18" ht="15" x14ac:dyDescent="0.25">
      <c r="B528" s="11"/>
      <c r="D528" s="64"/>
      <c r="E528" s="15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2:18" ht="15" x14ac:dyDescent="0.25">
      <c r="B529" s="11"/>
      <c r="D529" s="64"/>
      <c r="E529" s="15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2:18" ht="15" x14ac:dyDescent="0.25">
      <c r="B530" s="11"/>
      <c r="D530" s="64"/>
      <c r="E530" s="15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2:18" ht="15" x14ac:dyDescent="0.25">
      <c r="B531" s="11"/>
      <c r="D531" s="64"/>
      <c r="E531" s="15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2:18" ht="15" x14ac:dyDescent="0.25">
      <c r="B532" s="11"/>
      <c r="D532" s="64"/>
      <c r="E532" s="15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2:18" ht="15" x14ac:dyDescent="0.25">
      <c r="B533" s="11"/>
      <c r="D533" s="64"/>
      <c r="E533" s="15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2:18" ht="15" x14ac:dyDescent="0.25">
      <c r="B534" s="11"/>
      <c r="D534" s="64"/>
      <c r="E534" s="15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2:18" ht="15" x14ac:dyDescent="0.25">
      <c r="B535" s="11"/>
      <c r="D535" s="64"/>
      <c r="E535" s="15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2:18" ht="15" x14ac:dyDescent="0.25">
      <c r="B536" s="11"/>
      <c r="D536" s="64"/>
      <c r="E536" s="15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2:18" ht="15" x14ac:dyDescent="0.25">
      <c r="B537" s="11"/>
      <c r="D537" s="64"/>
      <c r="E537" s="15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2:18" ht="15" x14ac:dyDescent="0.25">
      <c r="B538" s="12"/>
      <c r="D538" s="63"/>
      <c r="E538" s="15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</row>
    <row r="539" spans="2:18" ht="15" x14ac:dyDescent="0.25">
      <c r="B539" s="11"/>
      <c r="D539" s="64"/>
      <c r="E539" s="15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2:18" ht="15" x14ac:dyDescent="0.25">
      <c r="B540" s="11"/>
      <c r="D540" s="64"/>
      <c r="E540" s="15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2:18" ht="15" x14ac:dyDescent="0.25">
      <c r="B541" s="11"/>
      <c r="D541" s="64"/>
      <c r="E541" s="15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2:18" ht="15" x14ac:dyDescent="0.25">
      <c r="B542" s="11"/>
      <c r="D542" s="64"/>
      <c r="E542" s="15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2:18" ht="15" x14ac:dyDescent="0.25">
      <c r="B543" s="11"/>
      <c r="D543" s="64"/>
      <c r="E543" s="15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2:18" ht="15" x14ac:dyDescent="0.25">
      <c r="B544" s="11"/>
      <c r="D544" s="64"/>
      <c r="E544" s="15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2:18" ht="15" x14ac:dyDescent="0.25">
      <c r="B545" s="12"/>
      <c r="D545" s="63"/>
      <c r="E545" s="15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</row>
    <row r="546" spans="2:18" ht="15" x14ac:dyDescent="0.25">
      <c r="B546" s="11"/>
      <c r="D546" s="64"/>
      <c r="E546" s="15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2:18" ht="15" x14ac:dyDescent="0.25">
      <c r="B547" s="11"/>
      <c r="D547" s="64"/>
      <c r="E547" s="15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2:18" ht="15" x14ac:dyDescent="0.25">
      <c r="B548" s="11"/>
      <c r="D548" s="64"/>
      <c r="E548" s="15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2:18" ht="15" x14ac:dyDescent="0.25">
      <c r="B549" s="12"/>
      <c r="D549" s="63"/>
      <c r="E549" s="15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</row>
    <row r="550" spans="2:18" ht="15" x14ac:dyDescent="0.25">
      <c r="B550" s="11"/>
      <c r="D550" s="64"/>
      <c r="E550" s="15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2:18" ht="15" x14ac:dyDescent="0.25">
      <c r="B551" s="11"/>
      <c r="D551" s="64"/>
      <c r="E551" s="15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2:18" ht="15" x14ac:dyDescent="0.25">
      <c r="B552" s="11"/>
      <c r="D552" s="64"/>
      <c r="E552" s="15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2:18" ht="15" x14ac:dyDescent="0.25">
      <c r="B553" s="11"/>
      <c r="D553" s="64"/>
      <c r="E553" s="15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2:18" ht="15" x14ac:dyDescent="0.25">
      <c r="B554" s="11"/>
      <c r="D554" s="64"/>
      <c r="E554" s="15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2:18" ht="15" x14ac:dyDescent="0.25">
      <c r="B555" s="11"/>
      <c r="D555" s="64"/>
      <c r="E555" s="15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2:18" ht="15" x14ac:dyDescent="0.25">
      <c r="B556" s="11"/>
      <c r="D556" s="64"/>
      <c r="E556" s="15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2:18" ht="15" x14ac:dyDescent="0.25">
      <c r="B557" s="11"/>
      <c r="D557" s="64"/>
      <c r="E557" s="15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2:18" ht="15" x14ac:dyDescent="0.25">
      <c r="B558" s="11"/>
      <c r="D558" s="64"/>
      <c r="E558" s="15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2:18" ht="15" x14ac:dyDescent="0.25">
      <c r="B559" s="11"/>
      <c r="D559" s="64"/>
      <c r="E559" s="15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2:18" ht="15" x14ac:dyDescent="0.25">
      <c r="B560" s="12"/>
      <c r="D560" s="63"/>
      <c r="E560" s="15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</row>
    <row r="561" spans="2:18" ht="15" x14ac:dyDescent="0.25">
      <c r="B561" s="11"/>
      <c r="D561" s="64"/>
      <c r="E561" s="15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2:18" ht="15" x14ac:dyDescent="0.25">
      <c r="B562" s="11"/>
      <c r="D562" s="64"/>
      <c r="E562" s="15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2:18" ht="15" x14ac:dyDescent="0.25">
      <c r="B563" s="11"/>
      <c r="D563" s="64"/>
      <c r="E563" s="15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2:18" ht="15" x14ac:dyDescent="0.25">
      <c r="B564" s="11"/>
      <c r="D564" s="64"/>
      <c r="E564" s="15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2:18" ht="15" x14ac:dyDescent="0.25">
      <c r="B565" s="11"/>
      <c r="D565" s="64"/>
      <c r="E565" s="15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2:18" ht="15" x14ac:dyDescent="0.25">
      <c r="B566" s="11"/>
      <c r="D566" s="64"/>
      <c r="E566" s="15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2:18" ht="15" x14ac:dyDescent="0.25">
      <c r="B567" s="11"/>
      <c r="D567" s="64"/>
      <c r="E567" s="15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2:18" ht="15" x14ac:dyDescent="0.25">
      <c r="B568" s="11"/>
      <c r="D568" s="64"/>
      <c r="E568" s="15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2:18" ht="15" x14ac:dyDescent="0.25">
      <c r="B569" s="11"/>
      <c r="D569" s="64"/>
      <c r="E569" s="15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2:18" ht="15" x14ac:dyDescent="0.25">
      <c r="B570" s="11"/>
      <c r="D570" s="64"/>
      <c r="E570" s="15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2:18" ht="15" x14ac:dyDescent="0.25">
      <c r="B571" s="11"/>
      <c r="D571" s="64"/>
      <c r="E571" s="15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2:18" ht="15" x14ac:dyDescent="0.25">
      <c r="B572" s="11"/>
      <c r="D572" s="64"/>
      <c r="E572" s="15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2:18" ht="15" x14ac:dyDescent="0.25">
      <c r="B573" s="11"/>
      <c r="D573" s="64"/>
      <c r="E573" s="15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2:18" ht="15" x14ac:dyDescent="0.25">
      <c r="B574" s="11"/>
      <c r="D574" s="64"/>
      <c r="E574" s="15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2:18" ht="15" x14ac:dyDescent="0.25">
      <c r="B575" s="11"/>
      <c r="D575" s="64"/>
      <c r="E575" s="15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2:18" ht="15" x14ac:dyDescent="0.25">
      <c r="B576" s="11"/>
      <c r="D576" s="64"/>
      <c r="E576" s="15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2:18" ht="15" x14ac:dyDescent="0.25">
      <c r="B577" s="11"/>
      <c r="D577" s="64"/>
      <c r="E577" s="15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2:18" ht="15" x14ac:dyDescent="0.25">
      <c r="B578" s="12"/>
      <c r="D578" s="63"/>
      <c r="E578" s="15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</row>
    <row r="579" spans="2:18" ht="15" x14ac:dyDescent="0.25">
      <c r="B579" s="11"/>
      <c r="D579" s="64"/>
      <c r="E579" s="15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2:18" ht="15" x14ac:dyDescent="0.25">
      <c r="B580" s="11"/>
      <c r="D580" s="64"/>
      <c r="E580" s="15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2:18" ht="15" x14ac:dyDescent="0.25">
      <c r="B581" s="12"/>
      <c r="D581" s="63"/>
      <c r="E581" s="15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</row>
    <row r="582" spans="2:18" ht="15" x14ac:dyDescent="0.25">
      <c r="B582" s="11"/>
      <c r="D582" s="64"/>
      <c r="E582" s="15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2:18" ht="15" x14ac:dyDescent="0.25">
      <c r="B583" s="11"/>
      <c r="D583" s="64"/>
      <c r="E583" s="15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2:18" ht="15" x14ac:dyDescent="0.25">
      <c r="B584" s="11"/>
      <c r="D584" s="64"/>
      <c r="E584" s="15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2:18" ht="15" x14ac:dyDescent="0.25">
      <c r="B585" s="11"/>
      <c r="D585" s="64"/>
      <c r="E585" s="15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2:18" ht="15" x14ac:dyDescent="0.25">
      <c r="B586" s="11"/>
      <c r="D586" s="64"/>
      <c r="E586" s="15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2:18" ht="15" x14ac:dyDescent="0.25">
      <c r="B587" s="11"/>
      <c r="D587" s="64"/>
      <c r="E587" s="15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2:18" ht="15" x14ac:dyDescent="0.25">
      <c r="B588" s="11"/>
      <c r="D588" s="64"/>
      <c r="E588" s="15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2:18" ht="15" x14ac:dyDescent="0.25">
      <c r="B589" s="11"/>
      <c r="D589" s="64"/>
      <c r="E589" s="15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2:18" ht="15" x14ac:dyDescent="0.25">
      <c r="B590" s="11"/>
      <c r="D590" s="64"/>
      <c r="E590" s="15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2:18" ht="15" x14ac:dyDescent="0.25">
      <c r="B591" s="12"/>
      <c r="D591" s="63"/>
      <c r="E591" s="15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</row>
    <row r="592" spans="2:18" ht="15" x14ac:dyDescent="0.25">
      <c r="B592" s="11"/>
      <c r="D592" s="64"/>
      <c r="E592" s="15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2:18" ht="15" x14ac:dyDescent="0.25">
      <c r="B593" s="11"/>
      <c r="D593" s="64"/>
      <c r="E593" s="15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2:18" ht="15" x14ac:dyDescent="0.25">
      <c r="B594" s="11"/>
      <c r="D594" s="64"/>
      <c r="E594" s="15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2:18" ht="15" x14ac:dyDescent="0.25">
      <c r="B595" s="11"/>
      <c r="D595" s="64"/>
      <c r="E595" s="15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2:18" ht="15" x14ac:dyDescent="0.25">
      <c r="B596" s="11"/>
      <c r="D596" s="64"/>
      <c r="E596" s="15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2:18" ht="15" x14ac:dyDescent="0.25">
      <c r="B597" s="11"/>
      <c r="D597" s="64"/>
      <c r="E597" s="15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2:18" ht="15" x14ac:dyDescent="0.25">
      <c r="B598" s="11"/>
      <c r="D598" s="64"/>
      <c r="E598" s="15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2:18" ht="15" x14ac:dyDescent="0.25">
      <c r="B599" s="11"/>
      <c r="D599" s="64"/>
      <c r="E599" s="15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2:18" ht="15" x14ac:dyDescent="0.25">
      <c r="B600" s="11"/>
      <c r="D600" s="64"/>
      <c r="E600" s="15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2:18" ht="15" x14ac:dyDescent="0.25">
      <c r="B601" s="11"/>
      <c r="D601" s="64"/>
      <c r="E601" s="15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2:18" ht="15" x14ac:dyDescent="0.25">
      <c r="B602" s="11"/>
      <c r="D602" s="64"/>
      <c r="E602" s="15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2:18" ht="15" x14ac:dyDescent="0.25">
      <c r="B603" s="11"/>
      <c r="D603" s="64"/>
      <c r="E603" s="15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2:18" ht="15" x14ac:dyDescent="0.25">
      <c r="B604" s="11"/>
      <c r="D604" s="64"/>
      <c r="E604" s="15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2:18" ht="15" x14ac:dyDescent="0.25">
      <c r="B605" s="11"/>
      <c r="D605" s="64"/>
      <c r="E605" s="15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2:18" ht="15" x14ac:dyDescent="0.25">
      <c r="B606" s="11"/>
      <c r="D606" s="64"/>
      <c r="E606" s="15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2:18" ht="15" x14ac:dyDescent="0.25">
      <c r="B607" s="11"/>
      <c r="D607" s="64"/>
      <c r="E607" s="15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2:18" ht="15" x14ac:dyDescent="0.25">
      <c r="B608" s="11"/>
      <c r="D608" s="64"/>
      <c r="E608" s="15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2:18" ht="15" x14ac:dyDescent="0.25">
      <c r="B609" s="11"/>
      <c r="D609" s="64"/>
      <c r="E609" s="15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2:18" ht="15" x14ac:dyDescent="0.25">
      <c r="B610" s="11"/>
      <c r="D610" s="64"/>
      <c r="E610" s="15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2:18" ht="15" x14ac:dyDescent="0.25">
      <c r="B611" s="11"/>
      <c r="D611" s="64"/>
      <c r="E611" s="15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2:18" ht="15" x14ac:dyDescent="0.25">
      <c r="B612" s="11"/>
      <c r="D612" s="64"/>
      <c r="E612" s="15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2:18" ht="15" x14ac:dyDescent="0.25">
      <c r="B613" s="11"/>
      <c r="D613" s="64"/>
      <c r="E613" s="15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2:18" ht="15" x14ac:dyDescent="0.25">
      <c r="B614" s="11"/>
      <c r="D614" s="64"/>
      <c r="E614" s="15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2:18" ht="15" x14ac:dyDescent="0.25">
      <c r="B615" s="11"/>
      <c r="D615" s="64"/>
      <c r="E615" s="15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2:18" ht="15" x14ac:dyDescent="0.25">
      <c r="B616" s="12"/>
      <c r="D616" s="63"/>
      <c r="E616" s="15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</row>
    <row r="617" spans="2:18" ht="15" x14ac:dyDescent="0.25">
      <c r="B617" s="11"/>
      <c r="D617" s="64"/>
      <c r="E617" s="15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2:18" ht="15" x14ac:dyDescent="0.25">
      <c r="B618" s="11"/>
      <c r="D618" s="64"/>
      <c r="E618" s="15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2:18" ht="15" x14ac:dyDescent="0.25">
      <c r="B619" s="11"/>
      <c r="D619" s="64"/>
      <c r="E619" s="15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2:18" ht="15" x14ac:dyDescent="0.25">
      <c r="B620" s="11"/>
      <c r="D620" s="64"/>
      <c r="E620" s="15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2:18" ht="15" x14ac:dyDescent="0.25">
      <c r="B621" s="11"/>
      <c r="D621" s="64"/>
      <c r="E621" s="15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2:18" ht="15" x14ac:dyDescent="0.25">
      <c r="B622" s="11"/>
      <c r="D622" s="64"/>
      <c r="E622" s="15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2:18" ht="15" x14ac:dyDescent="0.25">
      <c r="B623" s="11"/>
      <c r="D623" s="64"/>
      <c r="E623" s="15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2:18" ht="15" x14ac:dyDescent="0.25">
      <c r="B624" s="11"/>
      <c r="D624" s="64"/>
      <c r="E624" s="15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2:18" ht="15" x14ac:dyDescent="0.25">
      <c r="B625" s="11"/>
      <c r="D625" s="64"/>
      <c r="E625" s="15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2:18" ht="15" x14ac:dyDescent="0.25">
      <c r="B626" s="11"/>
      <c r="D626" s="64"/>
      <c r="E626" s="15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2:18" ht="15" x14ac:dyDescent="0.25">
      <c r="B627" s="11"/>
      <c r="D627" s="64"/>
      <c r="E627" s="15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2:18" ht="15" x14ac:dyDescent="0.25">
      <c r="B628" s="11"/>
      <c r="D628" s="64"/>
      <c r="E628" s="15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2:18" ht="15" x14ac:dyDescent="0.25">
      <c r="B629" s="11"/>
      <c r="D629" s="64"/>
      <c r="E629" s="15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2:18" ht="15" x14ac:dyDescent="0.25">
      <c r="B630" s="12"/>
      <c r="D630" s="63"/>
      <c r="E630" s="15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</row>
    <row r="631" spans="2:18" ht="15" x14ac:dyDescent="0.25">
      <c r="B631" s="11"/>
      <c r="D631" s="64"/>
      <c r="E631" s="15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2:18" ht="15" x14ac:dyDescent="0.25">
      <c r="B632" s="12"/>
      <c r="D632" s="63"/>
      <c r="E632" s="15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</row>
    <row r="633" spans="2:18" ht="15" x14ac:dyDescent="0.25">
      <c r="B633" s="11"/>
      <c r="D633" s="64"/>
      <c r="E633" s="15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2:18" ht="15" x14ac:dyDescent="0.25">
      <c r="B634" s="11"/>
      <c r="D634" s="64"/>
      <c r="E634" s="15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2:18" ht="15" x14ac:dyDescent="0.25">
      <c r="B635" s="11"/>
      <c r="D635" s="64"/>
      <c r="E635" s="15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2:18" ht="15" x14ac:dyDescent="0.25">
      <c r="B636" s="11"/>
      <c r="D636" s="64"/>
      <c r="E636" s="15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2:18" ht="15" x14ac:dyDescent="0.25">
      <c r="B637" s="11"/>
      <c r="D637" s="64"/>
      <c r="E637" s="15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2:18" ht="15" x14ac:dyDescent="0.25">
      <c r="B638" s="11"/>
      <c r="D638" s="64"/>
      <c r="E638" s="15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2:18" ht="15" x14ac:dyDescent="0.25">
      <c r="B639" s="11"/>
      <c r="D639" s="64"/>
      <c r="E639" s="15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2:18" ht="15" x14ac:dyDescent="0.25">
      <c r="B640" s="11"/>
      <c r="D640" s="64"/>
      <c r="E640" s="15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2:18" ht="15" x14ac:dyDescent="0.25">
      <c r="B641" s="11"/>
      <c r="D641" s="64"/>
      <c r="E641" s="15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2:18" ht="15" x14ac:dyDescent="0.25">
      <c r="B642" s="11"/>
      <c r="D642" s="64"/>
      <c r="E642" s="15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2:18" ht="15" x14ac:dyDescent="0.25">
      <c r="B643" s="11"/>
      <c r="D643" s="64"/>
      <c r="E643" s="15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2:18" ht="15" x14ac:dyDescent="0.25">
      <c r="B644" s="11"/>
      <c r="D644" s="64"/>
      <c r="E644" s="15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2:18" ht="15" x14ac:dyDescent="0.25">
      <c r="B645" s="11"/>
      <c r="D645" s="64"/>
      <c r="E645" s="15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2:18" ht="15" x14ac:dyDescent="0.25">
      <c r="B646" s="11"/>
      <c r="D646" s="64"/>
      <c r="E646" s="15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2:18" ht="15" x14ac:dyDescent="0.25">
      <c r="B647" s="11"/>
      <c r="D647" s="64"/>
      <c r="E647" s="15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2:18" ht="15" x14ac:dyDescent="0.25">
      <c r="B648" s="11"/>
      <c r="D648" s="64"/>
      <c r="E648" s="15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2:18" ht="15" x14ac:dyDescent="0.25">
      <c r="B649" s="11"/>
      <c r="D649" s="64"/>
      <c r="E649" s="15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2:18" ht="15" x14ac:dyDescent="0.25">
      <c r="B650" s="11"/>
      <c r="D650" s="64"/>
      <c r="E650" s="15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2:18" ht="15" x14ac:dyDescent="0.25">
      <c r="B651" s="11"/>
      <c r="D651" s="64"/>
      <c r="E651" s="15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2:18" ht="15" x14ac:dyDescent="0.25">
      <c r="B652" s="11"/>
      <c r="D652" s="64"/>
      <c r="E652" s="15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2:18" ht="15" x14ac:dyDescent="0.25">
      <c r="B653" s="11"/>
      <c r="D653" s="64"/>
      <c r="E653" s="15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2:18" ht="15" x14ac:dyDescent="0.25">
      <c r="B654" s="11"/>
      <c r="D654" s="64"/>
      <c r="E654" s="15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2:18" ht="15" x14ac:dyDescent="0.25">
      <c r="B655" s="11"/>
      <c r="D655" s="64"/>
      <c r="E655" s="15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2:18" ht="15" x14ac:dyDescent="0.25">
      <c r="B656" s="11"/>
      <c r="D656" s="64"/>
      <c r="E656" s="15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2:18" ht="15" x14ac:dyDescent="0.25">
      <c r="B657" s="11"/>
      <c r="D657" s="64"/>
      <c r="E657" s="15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2:18" ht="15" x14ac:dyDescent="0.25">
      <c r="B658" s="11"/>
      <c r="D658" s="64"/>
      <c r="E658" s="15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2:18" ht="15" x14ac:dyDescent="0.25">
      <c r="B659" s="11"/>
      <c r="D659" s="64"/>
      <c r="E659" s="15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2:18" ht="15" x14ac:dyDescent="0.25">
      <c r="B660" s="11"/>
      <c r="D660" s="64"/>
      <c r="E660" s="15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2:18" ht="15" x14ac:dyDescent="0.25">
      <c r="B661" s="11"/>
      <c r="D661" s="64"/>
      <c r="E661" s="15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2:18" ht="15" x14ac:dyDescent="0.25">
      <c r="B662" s="11"/>
      <c r="D662" s="64"/>
      <c r="E662" s="15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2:18" ht="15" x14ac:dyDescent="0.25">
      <c r="B663" s="11"/>
      <c r="D663" s="64"/>
      <c r="E663" s="15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2:18" ht="15" x14ac:dyDescent="0.25">
      <c r="B664" s="11"/>
      <c r="D664" s="64"/>
      <c r="E664" s="15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2:18" ht="15" x14ac:dyDescent="0.25">
      <c r="B665" s="11"/>
      <c r="D665" s="64"/>
      <c r="E665" s="15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2:18" ht="15" x14ac:dyDescent="0.25">
      <c r="B666" s="11"/>
      <c r="D666" s="64"/>
      <c r="E666" s="15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2:18" ht="15" x14ac:dyDescent="0.25">
      <c r="B667" s="11"/>
      <c r="D667" s="64"/>
      <c r="E667" s="15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2:18" ht="15" x14ac:dyDescent="0.25">
      <c r="B668" s="11"/>
      <c r="D668" s="64"/>
      <c r="E668" s="15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2:18" ht="15" x14ac:dyDescent="0.25">
      <c r="B669" s="11"/>
      <c r="D669" s="64"/>
      <c r="E669" s="15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2:18" ht="15" x14ac:dyDescent="0.25">
      <c r="B670" s="11"/>
      <c r="D670" s="64"/>
      <c r="E670" s="15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2:18" ht="15" x14ac:dyDescent="0.25">
      <c r="B671" s="11"/>
      <c r="D671" s="64"/>
      <c r="E671" s="15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2:18" ht="15" x14ac:dyDescent="0.25">
      <c r="B672" s="11"/>
      <c r="D672" s="64"/>
      <c r="E672" s="15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2:18" ht="15" x14ac:dyDescent="0.25">
      <c r="B673" s="11"/>
      <c r="D673" s="64"/>
      <c r="E673" s="15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2:18" ht="15" x14ac:dyDescent="0.25">
      <c r="B674" s="11"/>
      <c r="D674" s="64"/>
      <c r="E674" s="15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2:18" ht="15" x14ac:dyDescent="0.25">
      <c r="B675" s="11"/>
      <c r="D675" s="64"/>
      <c r="E675" s="15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2:18" ht="15" x14ac:dyDescent="0.25">
      <c r="B676" s="11"/>
      <c r="D676" s="64"/>
      <c r="E676" s="15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2:18" ht="15" x14ac:dyDescent="0.25">
      <c r="B677" s="11"/>
      <c r="D677" s="64"/>
      <c r="E677" s="15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2:18" ht="15" x14ac:dyDescent="0.25">
      <c r="B678" s="11"/>
      <c r="D678" s="64"/>
      <c r="E678" s="15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2:18" ht="15" x14ac:dyDescent="0.25">
      <c r="B679" s="12"/>
      <c r="D679" s="63"/>
      <c r="E679" s="15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</row>
    <row r="680" spans="2:18" ht="15" x14ac:dyDescent="0.25">
      <c r="B680" s="11"/>
      <c r="D680" s="64"/>
      <c r="E680" s="15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2:18" ht="15" x14ac:dyDescent="0.25">
      <c r="B681" s="11"/>
      <c r="D681" s="64"/>
      <c r="E681" s="15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2:18" ht="15" x14ac:dyDescent="0.25">
      <c r="B682" s="11"/>
      <c r="D682" s="64"/>
      <c r="E682" s="15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2:18" ht="15" x14ac:dyDescent="0.25">
      <c r="B683" s="12"/>
      <c r="D683" s="63"/>
      <c r="E683" s="15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</row>
    <row r="684" spans="2:18" ht="15" x14ac:dyDescent="0.25">
      <c r="B684" s="11"/>
      <c r="D684" s="64"/>
      <c r="E684" s="15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2:18" ht="15" x14ac:dyDescent="0.25">
      <c r="B685" s="11"/>
      <c r="D685" s="64"/>
      <c r="E685" s="15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2:18" ht="15" x14ac:dyDescent="0.25">
      <c r="B686" s="11"/>
      <c r="D686" s="64"/>
      <c r="E686" s="15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2:18" ht="15" x14ac:dyDescent="0.25">
      <c r="B687" s="11"/>
      <c r="D687" s="64"/>
      <c r="E687" s="15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2:18" ht="15" x14ac:dyDescent="0.25">
      <c r="B688" s="11"/>
      <c r="D688" s="64"/>
      <c r="E688" s="15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2:18" ht="15" x14ac:dyDescent="0.25">
      <c r="B689" s="11"/>
      <c r="D689" s="64"/>
      <c r="E689" s="15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2:18" ht="15" x14ac:dyDescent="0.25">
      <c r="B690" s="11"/>
      <c r="D690" s="64"/>
      <c r="E690" s="15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2:18" ht="15" x14ac:dyDescent="0.25">
      <c r="B691" s="12"/>
      <c r="D691" s="63"/>
      <c r="E691" s="15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</row>
    <row r="692" spans="2:18" ht="15" x14ac:dyDescent="0.25">
      <c r="B692" s="11"/>
      <c r="D692" s="64"/>
      <c r="E692" s="15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2:18" ht="15" x14ac:dyDescent="0.25">
      <c r="B693" s="11"/>
      <c r="D693" s="64"/>
      <c r="E693" s="15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2:18" ht="15" x14ac:dyDescent="0.25">
      <c r="B694" s="11"/>
      <c r="D694" s="64"/>
      <c r="E694" s="15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2:18" ht="15" x14ac:dyDescent="0.25">
      <c r="B695" s="11"/>
      <c r="D695" s="64"/>
      <c r="E695" s="15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2:18" ht="15" x14ac:dyDescent="0.25">
      <c r="B696" s="11"/>
      <c r="D696" s="64"/>
      <c r="E696" s="15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2:18" ht="15" x14ac:dyDescent="0.25">
      <c r="B697" s="11"/>
      <c r="D697" s="64"/>
      <c r="E697" s="15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2:18" ht="15" x14ac:dyDescent="0.25">
      <c r="B698" s="11"/>
      <c r="D698" s="64"/>
      <c r="E698" s="15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2:18" ht="15" x14ac:dyDescent="0.25">
      <c r="B699" s="11"/>
      <c r="D699" s="64"/>
      <c r="E699" s="15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2:18" ht="15" x14ac:dyDescent="0.25">
      <c r="B700" s="11"/>
      <c r="D700" s="64"/>
      <c r="E700" s="15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2:18" ht="15" x14ac:dyDescent="0.25">
      <c r="B701" s="11"/>
      <c r="D701" s="64"/>
      <c r="E701" s="15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2:18" ht="15" x14ac:dyDescent="0.25">
      <c r="B702" s="11"/>
      <c r="D702" s="64"/>
      <c r="E702" s="15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2:18" ht="15" x14ac:dyDescent="0.25">
      <c r="B703" s="11"/>
      <c r="D703" s="64"/>
      <c r="E703" s="15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2:18" ht="15" x14ac:dyDescent="0.25">
      <c r="B704" s="11"/>
      <c r="D704" s="64"/>
      <c r="E704" s="15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2:18" ht="15" x14ac:dyDescent="0.25">
      <c r="B705" s="11"/>
      <c r="D705" s="64"/>
      <c r="E705" s="15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2:18" ht="15" x14ac:dyDescent="0.25">
      <c r="B706" s="11"/>
      <c r="D706" s="64"/>
      <c r="E706" s="15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2:18" ht="15" x14ac:dyDescent="0.25">
      <c r="B707" s="11"/>
      <c r="D707" s="64"/>
      <c r="E707" s="15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2:18" ht="15" x14ac:dyDescent="0.25">
      <c r="B708" s="12"/>
      <c r="D708" s="63"/>
      <c r="E708" s="15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</row>
    <row r="709" spans="2:18" ht="15" x14ac:dyDescent="0.25">
      <c r="B709" s="11"/>
      <c r="D709" s="64"/>
      <c r="E709" s="15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2:18" ht="15" x14ac:dyDescent="0.25">
      <c r="B710" s="11"/>
      <c r="D710" s="64"/>
      <c r="E710" s="15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2:18" ht="15" x14ac:dyDescent="0.25">
      <c r="B711" s="11"/>
      <c r="D711" s="64"/>
      <c r="E711" s="15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2:18" ht="15" x14ac:dyDescent="0.25">
      <c r="B712" s="11"/>
      <c r="D712" s="64"/>
      <c r="E712" s="15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2:18" ht="15" x14ac:dyDescent="0.25">
      <c r="B713" s="11"/>
      <c r="D713" s="64"/>
      <c r="E713" s="15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2:18" ht="15" x14ac:dyDescent="0.25">
      <c r="B714" s="11"/>
      <c r="D714" s="64"/>
      <c r="E714" s="15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2:18" ht="15" x14ac:dyDescent="0.25">
      <c r="B715" s="11"/>
      <c r="D715" s="64"/>
      <c r="E715" s="15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2:18" ht="15" x14ac:dyDescent="0.25">
      <c r="B716" s="11"/>
      <c r="D716" s="64"/>
      <c r="E716" s="15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2:18" ht="15" x14ac:dyDescent="0.25">
      <c r="B717" s="11"/>
      <c r="D717" s="64"/>
      <c r="E717" s="15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2:18" ht="15" x14ac:dyDescent="0.25">
      <c r="B718" s="11"/>
      <c r="D718" s="64"/>
      <c r="E718" s="15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2:18" ht="15" x14ac:dyDescent="0.25">
      <c r="B719" s="11"/>
      <c r="D719" s="64"/>
      <c r="E719" s="15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2:18" ht="15" x14ac:dyDescent="0.25">
      <c r="B720" s="11"/>
      <c r="D720" s="64"/>
      <c r="E720" s="15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2:18" ht="15" x14ac:dyDescent="0.25">
      <c r="B721" s="11"/>
      <c r="D721" s="64"/>
      <c r="E721" s="15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2:18" ht="15" x14ac:dyDescent="0.25">
      <c r="B722" s="11"/>
      <c r="D722" s="64"/>
      <c r="E722" s="15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2:18" ht="15" x14ac:dyDescent="0.25">
      <c r="B723" s="11"/>
      <c r="D723" s="64"/>
      <c r="E723" s="15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2:18" ht="15" x14ac:dyDescent="0.25">
      <c r="B724" s="11"/>
      <c r="D724" s="64"/>
      <c r="E724" s="15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2:18" ht="15" x14ac:dyDescent="0.25">
      <c r="B725" s="11"/>
      <c r="D725" s="64"/>
      <c r="E725" s="15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2:18" ht="15" x14ac:dyDescent="0.25">
      <c r="B726" s="11"/>
      <c r="D726" s="64"/>
      <c r="E726" s="15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2:18" ht="15" x14ac:dyDescent="0.25">
      <c r="B727" s="11"/>
      <c r="D727" s="64"/>
      <c r="E727" s="15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2:18" ht="15" x14ac:dyDescent="0.25">
      <c r="B728" s="11"/>
      <c r="D728" s="64"/>
      <c r="E728" s="15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2:18" ht="15" x14ac:dyDescent="0.25">
      <c r="B729" s="11"/>
      <c r="D729" s="64"/>
      <c r="E729" s="15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2:18" ht="15" x14ac:dyDescent="0.25">
      <c r="B730" s="11"/>
      <c r="D730" s="64"/>
      <c r="E730" s="15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2:18" ht="15" x14ac:dyDescent="0.25">
      <c r="B731" s="11"/>
      <c r="D731" s="64"/>
      <c r="E731" s="15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2:18" ht="15" x14ac:dyDescent="0.25">
      <c r="B732" s="11"/>
      <c r="D732" s="64"/>
      <c r="E732" s="15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2:18" ht="15" x14ac:dyDescent="0.25">
      <c r="B733" s="12"/>
      <c r="D733" s="63"/>
      <c r="E733" s="15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</row>
    <row r="734" spans="2:18" ht="15" x14ac:dyDescent="0.25">
      <c r="B734" s="12"/>
      <c r="D734" s="63"/>
      <c r="E734" s="15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</row>
    <row r="735" spans="2:18" ht="15" x14ac:dyDescent="0.25">
      <c r="B735" s="11"/>
      <c r="D735" s="64"/>
      <c r="E735" s="15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2:18" ht="15" x14ac:dyDescent="0.25">
      <c r="B736" s="11"/>
      <c r="D736" s="64"/>
      <c r="E736" s="15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2:18" ht="15" x14ac:dyDescent="0.25">
      <c r="B737" s="11"/>
      <c r="D737" s="64"/>
      <c r="E737" s="15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2:18" ht="15" x14ac:dyDescent="0.25">
      <c r="B738" s="11"/>
      <c r="D738" s="64"/>
      <c r="E738" s="15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2:18" ht="15" x14ac:dyDescent="0.25">
      <c r="B739" s="11"/>
      <c r="D739" s="64"/>
      <c r="E739" s="15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2:18" ht="15" x14ac:dyDescent="0.25">
      <c r="B740" s="11"/>
      <c r="D740" s="64"/>
      <c r="E740" s="15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2:18" ht="15" x14ac:dyDescent="0.25">
      <c r="B741" s="11"/>
      <c r="D741" s="64"/>
      <c r="E741" s="15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2:18" ht="15" x14ac:dyDescent="0.25">
      <c r="B742" s="11"/>
      <c r="D742" s="64"/>
      <c r="E742" s="15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2:18" ht="15" x14ac:dyDescent="0.25">
      <c r="B743" s="11"/>
      <c r="D743" s="64"/>
      <c r="E743" s="15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2:18" ht="15" x14ac:dyDescent="0.25">
      <c r="B744" s="11"/>
      <c r="D744" s="64"/>
      <c r="E744" s="15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2:18" ht="15" x14ac:dyDescent="0.25">
      <c r="B745" s="11"/>
      <c r="D745" s="64"/>
      <c r="E745" s="15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2:18" ht="15" x14ac:dyDescent="0.25">
      <c r="B746" s="12"/>
      <c r="D746" s="63"/>
      <c r="E746" s="15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</row>
    <row r="747" spans="2:18" ht="15" x14ac:dyDescent="0.25">
      <c r="B747" s="11"/>
      <c r="D747" s="64"/>
      <c r="E747" s="15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2:18" ht="15" x14ac:dyDescent="0.25">
      <c r="B748" s="11"/>
      <c r="D748" s="64"/>
      <c r="E748" s="15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2:18" ht="15" x14ac:dyDescent="0.25">
      <c r="B749" s="11"/>
      <c r="D749" s="64"/>
      <c r="E749" s="15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2:18" ht="15" x14ac:dyDescent="0.25">
      <c r="B750" s="11"/>
      <c r="D750" s="64"/>
      <c r="E750" s="15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2:18" ht="15" x14ac:dyDescent="0.25">
      <c r="B751" s="11"/>
      <c r="D751" s="64"/>
      <c r="E751" s="15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2:18" ht="15" x14ac:dyDescent="0.25">
      <c r="B752" s="11"/>
      <c r="D752" s="64"/>
      <c r="E752" s="15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2:18" ht="15" x14ac:dyDescent="0.25">
      <c r="B753" s="11"/>
      <c r="D753" s="64"/>
      <c r="E753" s="15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2:18" ht="15" x14ac:dyDescent="0.25">
      <c r="B754" s="11"/>
      <c r="D754" s="64"/>
      <c r="E754" s="15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2:18" ht="15" x14ac:dyDescent="0.25">
      <c r="B755" s="11"/>
      <c r="D755" s="64"/>
      <c r="E755" s="15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2:18" ht="15" x14ac:dyDescent="0.25">
      <c r="B756" s="11"/>
      <c r="D756" s="64"/>
      <c r="E756" s="15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2:18" ht="15" x14ac:dyDescent="0.25">
      <c r="B757" s="11"/>
      <c r="D757" s="64"/>
      <c r="E757" s="15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2:18" ht="15" x14ac:dyDescent="0.25">
      <c r="B758" s="11"/>
      <c r="D758" s="64"/>
      <c r="E758" s="15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2:18" ht="15" x14ac:dyDescent="0.25">
      <c r="B759" s="11"/>
      <c r="D759" s="64"/>
      <c r="E759" s="15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2:18" ht="15" x14ac:dyDescent="0.25">
      <c r="B760" s="11"/>
      <c r="D760" s="64"/>
      <c r="E760" s="15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2:18" ht="15" x14ac:dyDescent="0.25">
      <c r="B761" s="11"/>
      <c r="D761" s="64"/>
      <c r="E761" s="15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2:18" ht="15" x14ac:dyDescent="0.25">
      <c r="B762" s="11"/>
      <c r="D762" s="64"/>
      <c r="E762" s="15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2:18" ht="15" x14ac:dyDescent="0.25">
      <c r="B763" s="11"/>
      <c r="D763" s="64"/>
      <c r="E763" s="15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2:18" ht="15" x14ac:dyDescent="0.25">
      <c r="B764" s="11"/>
      <c r="D764" s="64"/>
      <c r="E764" s="15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2:18" ht="15" x14ac:dyDescent="0.25">
      <c r="B765" s="11"/>
      <c r="D765" s="64"/>
      <c r="E765" s="15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2:18" ht="15" x14ac:dyDescent="0.25">
      <c r="B766" s="11"/>
      <c r="D766" s="64"/>
      <c r="E766" s="15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2:18" ht="15" x14ac:dyDescent="0.25">
      <c r="B767" s="11"/>
      <c r="D767" s="64"/>
      <c r="E767" s="15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2:18" ht="15" x14ac:dyDescent="0.25">
      <c r="B768" s="12"/>
      <c r="D768" s="63"/>
      <c r="E768" s="15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</row>
    <row r="769" spans="2:18" ht="15" x14ac:dyDescent="0.25">
      <c r="B769" s="11"/>
      <c r="D769" s="64"/>
      <c r="E769" s="15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2:18" ht="15" x14ac:dyDescent="0.25">
      <c r="B770" s="11"/>
      <c r="D770" s="64"/>
      <c r="E770" s="15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2:18" ht="15" x14ac:dyDescent="0.25">
      <c r="B771" s="11"/>
      <c r="D771" s="64"/>
      <c r="E771" s="15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2:18" ht="15" x14ac:dyDescent="0.25">
      <c r="B772" s="11"/>
      <c r="D772" s="64"/>
      <c r="E772" s="15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2:18" ht="15" x14ac:dyDescent="0.25">
      <c r="B773" s="11"/>
      <c r="D773" s="64"/>
      <c r="E773" s="15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2:18" ht="15" x14ac:dyDescent="0.25">
      <c r="B774" s="11"/>
      <c r="D774" s="64"/>
      <c r="E774" s="15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2:18" ht="15" x14ac:dyDescent="0.25">
      <c r="B775" s="11"/>
      <c r="D775" s="64"/>
      <c r="E775" s="15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2:18" ht="15" x14ac:dyDescent="0.25">
      <c r="B776" s="11"/>
      <c r="D776" s="64"/>
      <c r="E776" s="15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2:18" ht="15" x14ac:dyDescent="0.25">
      <c r="B777" s="11"/>
      <c r="D777" s="64"/>
      <c r="E777" s="15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2:18" ht="15" x14ac:dyDescent="0.25">
      <c r="B778" s="11"/>
      <c r="D778" s="64"/>
      <c r="E778" s="15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2:18" ht="15" x14ac:dyDescent="0.25">
      <c r="B779" s="12"/>
      <c r="D779" s="63"/>
      <c r="E779" s="15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</row>
    <row r="780" spans="2:18" ht="15" x14ac:dyDescent="0.25">
      <c r="B780" s="12"/>
      <c r="D780" s="63"/>
      <c r="E780" s="15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</row>
    <row r="781" spans="2:18" ht="15" x14ac:dyDescent="0.25">
      <c r="B781" s="12"/>
      <c r="D781" s="63"/>
      <c r="E781" s="15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</row>
    <row r="782" spans="2:18" ht="15" x14ac:dyDescent="0.25">
      <c r="B782" s="11"/>
      <c r="D782" s="64"/>
      <c r="E782" s="15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2:18" ht="15" x14ac:dyDescent="0.25">
      <c r="B783" s="11"/>
      <c r="D783" s="64"/>
      <c r="E783" s="15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2:18" ht="15" x14ac:dyDescent="0.25">
      <c r="B784" s="11"/>
      <c r="D784" s="64"/>
      <c r="E784" s="15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2:18" ht="15" x14ac:dyDescent="0.25">
      <c r="B785" s="11"/>
      <c r="D785" s="64"/>
      <c r="E785" s="15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2:18" ht="15" x14ac:dyDescent="0.25">
      <c r="B786" s="11"/>
      <c r="D786" s="64"/>
      <c r="E786" s="15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2:18" ht="15" x14ac:dyDescent="0.25">
      <c r="B787" s="12"/>
      <c r="D787" s="63"/>
      <c r="E787" s="15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</row>
    <row r="788" spans="2:18" ht="15" x14ac:dyDescent="0.25">
      <c r="B788" s="11"/>
      <c r="D788" s="64"/>
      <c r="E788" s="15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2:18" ht="15" x14ac:dyDescent="0.25">
      <c r="B789" s="11"/>
      <c r="D789" s="64"/>
      <c r="E789" s="15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2:18" ht="15" x14ac:dyDescent="0.25">
      <c r="B790" s="11"/>
      <c r="D790" s="64"/>
      <c r="E790" s="15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2:18" ht="15" x14ac:dyDescent="0.25">
      <c r="B791" s="11"/>
      <c r="D791" s="64"/>
      <c r="E791" s="15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2:18" ht="15" x14ac:dyDescent="0.25">
      <c r="B792" s="11"/>
      <c r="D792" s="64"/>
      <c r="E792" s="15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2:18" ht="15" x14ac:dyDescent="0.25">
      <c r="B793" s="11"/>
      <c r="D793" s="64"/>
      <c r="E793" s="15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2:18" ht="15" x14ac:dyDescent="0.25">
      <c r="B794" s="11"/>
      <c r="D794" s="64"/>
      <c r="E794" s="15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2:18" ht="15" x14ac:dyDescent="0.25">
      <c r="B795" s="11"/>
      <c r="D795" s="64"/>
      <c r="E795" s="15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2:18" ht="15" x14ac:dyDescent="0.25">
      <c r="B796" s="11"/>
      <c r="D796" s="64"/>
      <c r="E796" s="15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2:18" ht="15" x14ac:dyDescent="0.25">
      <c r="B797" s="11"/>
      <c r="D797" s="64"/>
      <c r="E797" s="15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2:18" ht="15" x14ac:dyDescent="0.25">
      <c r="B798" s="11"/>
      <c r="D798" s="64"/>
      <c r="E798" s="15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2:18" ht="15" x14ac:dyDescent="0.25">
      <c r="B799" s="11"/>
      <c r="D799" s="64"/>
      <c r="E799" s="15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2:18" ht="15" x14ac:dyDescent="0.25">
      <c r="B800" s="12"/>
      <c r="D800" s="63"/>
      <c r="E800" s="15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</row>
    <row r="801" spans="2:18" ht="15" x14ac:dyDescent="0.25">
      <c r="B801" s="11"/>
      <c r="D801" s="64"/>
      <c r="E801" s="15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2:18" ht="15" x14ac:dyDescent="0.25">
      <c r="B802" s="11"/>
      <c r="D802" s="64"/>
      <c r="E802" s="15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2:18" ht="15" x14ac:dyDescent="0.25">
      <c r="B803" s="12"/>
      <c r="D803" s="63"/>
      <c r="E803" s="15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</row>
    <row r="804" spans="2:18" ht="15" x14ac:dyDescent="0.25">
      <c r="B804" s="11"/>
      <c r="D804" s="64"/>
      <c r="E804" s="15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2:18" ht="15" x14ac:dyDescent="0.25">
      <c r="B805" s="11"/>
      <c r="D805" s="64"/>
      <c r="E805" s="15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2:18" ht="15" x14ac:dyDescent="0.25">
      <c r="B806" s="11"/>
      <c r="D806" s="64"/>
      <c r="E806" s="15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2:18" ht="15" x14ac:dyDescent="0.25">
      <c r="B807" s="11"/>
      <c r="D807" s="64"/>
      <c r="E807" s="15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2:18" ht="15" x14ac:dyDescent="0.25">
      <c r="B808" s="11"/>
      <c r="D808" s="64"/>
      <c r="E808" s="15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2:18" ht="15" x14ac:dyDescent="0.25">
      <c r="B809" s="12"/>
      <c r="D809" s="63"/>
      <c r="E809" s="15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</row>
    <row r="810" spans="2:18" ht="15" x14ac:dyDescent="0.25">
      <c r="B810" s="11"/>
      <c r="D810" s="64"/>
      <c r="E810" s="15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2:18" ht="15" x14ac:dyDescent="0.25">
      <c r="B811" s="11"/>
      <c r="D811" s="64"/>
      <c r="E811" s="15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2:18" ht="15" x14ac:dyDescent="0.25">
      <c r="B812" s="11"/>
      <c r="D812" s="64"/>
      <c r="E812" s="15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2:18" ht="15" x14ac:dyDescent="0.25">
      <c r="B813" s="11"/>
      <c r="D813" s="64"/>
      <c r="E813" s="15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2:18" ht="15" x14ac:dyDescent="0.25">
      <c r="B814" s="12"/>
      <c r="D814" s="63"/>
      <c r="E814" s="15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</row>
    <row r="815" spans="2:18" ht="15" x14ac:dyDescent="0.25">
      <c r="B815" s="11"/>
      <c r="D815" s="64"/>
      <c r="E815" s="15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2:18" ht="15" x14ac:dyDescent="0.25">
      <c r="B816" s="11"/>
      <c r="D816" s="64"/>
      <c r="E816" s="15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2:18" ht="15" x14ac:dyDescent="0.25">
      <c r="B817" s="11"/>
      <c r="D817" s="64"/>
      <c r="E817" s="15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2:18" ht="15" x14ac:dyDescent="0.25">
      <c r="B818" s="11"/>
      <c r="D818" s="64"/>
      <c r="E818" s="15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2:18" ht="15" x14ac:dyDescent="0.25">
      <c r="B819" s="11"/>
      <c r="D819" s="64"/>
      <c r="E819" s="15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2:18" ht="15" x14ac:dyDescent="0.25">
      <c r="B820" s="11"/>
      <c r="D820" s="64"/>
      <c r="E820" s="15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2:18" ht="15" x14ac:dyDescent="0.25">
      <c r="B821" s="11"/>
      <c r="D821" s="64"/>
      <c r="E821" s="15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2:18" ht="15" x14ac:dyDescent="0.25">
      <c r="B822" s="11"/>
      <c r="D822" s="64"/>
      <c r="E822" s="15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2:18" ht="15" x14ac:dyDescent="0.25">
      <c r="B823" s="11"/>
      <c r="D823" s="64"/>
      <c r="E823" s="15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2:18" ht="15" x14ac:dyDescent="0.25">
      <c r="B824" s="11"/>
      <c r="D824" s="64"/>
      <c r="E824" s="15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2:18" ht="15" x14ac:dyDescent="0.25">
      <c r="B825" s="11"/>
      <c r="D825" s="64"/>
      <c r="E825" s="15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2:18" ht="15" x14ac:dyDescent="0.25">
      <c r="B826" s="11"/>
      <c r="D826" s="64"/>
      <c r="E826" s="15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2:18" ht="15" x14ac:dyDescent="0.25">
      <c r="B827" s="11"/>
      <c r="D827" s="64"/>
      <c r="E827" s="15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2:18" ht="15" x14ac:dyDescent="0.25">
      <c r="B828" s="11"/>
      <c r="D828" s="64"/>
      <c r="E828" s="15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2:18" ht="15" x14ac:dyDescent="0.25">
      <c r="B829" s="11"/>
      <c r="D829" s="64"/>
      <c r="E829" s="15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2:18" ht="15" x14ac:dyDescent="0.25">
      <c r="B830" s="12"/>
      <c r="D830" s="63"/>
      <c r="E830" s="15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</row>
    <row r="831" spans="2:18" ht="15" x14ac:dyDescent="0.25">
      <c r="B831" s="11"/>
      <c r="D831" s="64"/>
      <c r="E831" s="15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2:18" ht="15" x14ac:dyDescent="0.25">
      <c r="B832" s="11"/>
      <c r="D832" s="64"/>
      <c r="E832" s="15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2:18" ht="15" x14ac:dyDescent="0.25">
      <c r="B833" s="11"/>
      <c r="D833" s="64"/>
      <c r="E833" s="15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2:18" ht="15" x14ac:dyDescent="0.25">
      <c r="B834" s="11"/>
      <c r="D834" s="64"/>
      <c r="E834" s="15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2:18" ht="15" x14ac:dyDescent="0.25">
      <c r="B835" s="11"/>
      <c r="D835" s="64"/>
      <c r="E835" s="15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2:18" ht="15" x14ac:dyDescent="0.25">
      <c r="B836" s="11"/>
      <c r="D836" s="64"/>
      <c r="E836" s="15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2:18" ht="15" x14ac:dyDescent="0.25">
      <c r="B837" s="11"/>
      <c r="D837" s="64"/>
      <c r="E837" s="15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2:18" ht="15" x14ac:dyDescent="0.25">
      <c r="B838" s="11"/>
      <c r="D838" s="64"/>
      <c r="E838" s="15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2:18" ht="15" x14ac:dyDescent="0.25">
      <c r="B839" s="11"/>
      <c r="D839" s="64"/>
      <c r="E839" s="15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2:18" ht="15" x14ac:dyDescent="0.25">
      <c r="B840" s="11"/>
      <c r="D840" s="64"/>
      <c r="E840" s="15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2:18" ht="15" x14ac:dyDescent="0.25">
      <c r="B841" s="11"/>
      <c r="D841" s="64"/>
      <c r="E841" s="15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2:18" ht="15" x14ac:dyDescent="0.25">
      <c r="B842" s="11"/>
      <c r="D842" s="64"/>
      <c r="E842" s="15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2:18" ht="15" x14ac:dyDescent="0.25">
      <c r="B843" s="11"/>
      <c r="D843" s="64"/>
      <c r="E843" s="15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2:18" ht="15" x14ac:dyDescent="0.25">
      <c r="B844" s="11"/>
      <c r="D844" s="64"/>
      <c r="E844" s="15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2:18" ht="15" x14ac:dyDescent="0.25">
      <c r="B845" s="11"/>
      <c r="D845" s="64"/>
      <c r="E845" s="15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2:18" ht="15" x14ac:dyDescent="0.25">
      <c r="B846" s="11"/>
      <c r="D846" s="64"/>
      <c r="E846" s="15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2:18" ht="15" x14ac:dyDescent="0.25">
      <c r="B847" s="11"/>
      <c r="D847" s="64"/>
      <c r="E847" s="15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2:18" ht="15" x14ac:dyDescent="0.25">
      <c r="B848" s="11"/>
      <c r="D848" s="64"/>
      <c r="E848" s="15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2:18" ht="15" x14ac:dyDescent="0.25">
      <c r="B849" s="11"/>
      <c r="D849" s="64"/>
      <c r="E849" s="15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2:18" ht="15" x14ac:dyDescent="0.25">
      <c r="B850" s="12"/>
      <c r="D850" s="63"/>
      <c r="E850" s="15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</row>
    <row r="851" spans="2:18" ht="15" x14ac:dyDescent="0.25">
      <c r="B851" s="11"/>
      <c r="D851" s="64"/>
      <c r="E851" s="15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2:18" ht="15" x14ac:dyDescent="0.25">
      <c r="B852" s="11"/>
      <c r="D852" s="64"/>
      <c r="E852" s="15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2:18" ht="15" x14ac:dyDescent="0.25">
      <c r="B853" s="11"/>
      <c r="D853" s="64"/>
      <c r="E853" s="15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2:18" ht="15" x14ac:dyDescent="0.25">
      <c r="B854" s="11"/>
      <c r="D854" s="64"/>
      <c r="E854" s="15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2:18" ht="15" x14ac:dyDescent="0.25">
      <c r="B855" s="11"/>
      <c r="D855" s="64"/>
      <c r="E855" s="15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2:18" ht="15" x14ac:dyDescent="0.25">
      <c r="B856" s="11"/>
      <c r="D856" s="64"/>
      <c r="E856" s="15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2:18" ht="15" x14ac:dyDescent="0.25">
      <c r="B857" s="11"/>
      <c r="D857" s="64"/>
      <c r="E857" s="15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2:18" ht="15" x14ac:dyDescent="0.25">
      <c r="B858" s="11"/>
      <c r="D858" s="64"/>
      <c r="E858" s="15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2:18" ht="15" x14ac:dyDescent="0.25">
      <c r="B859" s="11"/>
      <c r="D859" s="64"/>
      <c r="E859" s="15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2:18" ht="15" x14ac:dyDescent="0.25">
      <c r="B860" s="11"/>
      <c r="D860" s="64"/>
      <c r="E860" s="15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2:18" ht="15" x14ac:dyDescent="0.25">
      <c r="B861" s="11"/>
      <c r="D861" s="64"/>
      <c r="E861" s="15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2:18" ht="15" x14ac:dyDescent="0.25">
      <c r="B862" s="11"/>
      <c r="D862" s="64"/>
      <c r="E862" s="15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2:18" ht="15" x14ac:dyDescent="0.25">
      <c r="B863" s="11"/>
      <c r="D863" s="64"/>
      <c r="E863" s="15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2:18" ht="15" x14ac:dyDescent="0.25">
      <c r="B864" s="11"/>
      <c r="D864" s="64"/>
      <c r="E864" s="15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2:18" ht="15" x14ac:dyDescent="0.25">
      <c r="B865" s="11"/>
      <c r="D865" s="64"/>
      <c r="E865" s="15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2:18" ht="15" x14ac:dyDescent="0.25">
      <c r="B866" s="11"/>
      <c r="D866" s="64"/>
      <c r="E866" s="15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2:18" ht="15" x14ac:dyDescent="0.25">
      <c r="B867" s="11"/>
      <c r="D867" s="64"/>
      <c r="E867" s="15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2:18" ht="15" x14ac:dyDescent="0.25">
      <c r="B868" s="11"/>
      <c r="D868" s="64"/>
      <c r="E868" s="15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2:18" ht="15" x14ac:dyDescent="0.25">
      <c r="B869" s="11"/>
      <c r="D869" s="64"/>
      <c r="E869" s="15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2:18" ht="15" x14ac:dyDescent="0.25">
      <c r="B870" s="11"/>
      <c r="D870" s="64"/>
      <c r="E870" s="15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2:18" ht="15" x14ac:dyDescent="0.25">
      <c r="B871" s="11"/>
      <c r="D871" s="64"/>
      <c r="E871" s="15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2:18" ht="15" x14ac:dyDescent="0.25">
      <c r="B872" s="11"/>
      <c r="D872" s="64"/>
      <c r="E872" s="15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2:18" ht="15" x14ac:dyDescent="0.25">
      <c r="B873" s="11"/>
      <c r="D873" s="64"/>
      <c r="E873" s="15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</row>
    <row r="874" spans="2:18" ht="15" x14ac:dyDescent="0.25">
      <c r="B874" s="11"/>
      <c r="D874" s="64"/>
      <c r="E874" s="15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75" spans="2:18" ht="15" x14ac:dyDescent="0.25">
      <c r="B875" s="11"/>
      <c r="D875" s="64"/>
      <c r="E875" s="15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76" spans="2:18" ht="15" x14ac:dyDescent="0.25">
      <c r="B876" s="11"/>
      <c r="D876" s="64"/>
      <c r="E876" s="15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</row>
    <row r="877" spans="2:18" ht="15" x14ac:dyDescent="0.25">
      <c r="B877" s="11"/>
      <c r="D877" s="64"/>
      <c r="E877" s="15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</row>
    <row r="878" spans="2:18" ht="15" x14ac:dyDescent="0.25">
      <c r="B878" s="11"/>
      <c r="D878" s="64"/>
      <c r="E878" s="15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</row>
    <row r="879" spans="2:18" ht="15" x14ac:dyDescent="0.25">
      <c r="B879" s="11"/>
      <c r="D879" s="64"/>
      <c r="E879" s="15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</row>
    <row r="880" spans="2:18" ht="15" x14ac:dyDescent="0.25">
      <c r="B880" s="11"/>
      <c r="D880" s="64"/>
      <c r="E880" s="15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</row>
    <row r="881" spans="2:18" ht="15" x14ac:dyDescent="0.25">
      <c r="B881" s="11"/>
      <c r="D881" s="64"/>
      <c r="E881" s="15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</row>
    <row r="882" spans="2:18" ht="15" x14ac:dyDescent="0.25">
      <c r="B882" s="11"/>
      <c r="D882" s="64"/>
      <c r="E882" s="15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</row>
    <row r="883" spans="2:18" ht="15" x14ac:dyDescent="0.25">
      <c r="B883" s="11"/>
      <c r="D883" s="64"/>
      <c r="E883" s="15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</row>
    <row r="884" spans="2:18" ht="15" x14ac:dyDescent="0.25">
      <c r="B884" s="11"/>
      <c r="D884" s="64"/>
      <c r="E884" s="15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</row>
    <row r="885" spans="2:18" ht="15" x14ac:dyDescent="0.25">
      <c r="B885" s="11"/>
      <c r="D885" s="64"/>
      <c r="E885" s="15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2:18" ht="15" x14ac:dyDescent="0.25">
      <c r="B886" s="11"/>
      <c r="D886" s="64"/>
      <c r="E886" s="15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2:18" ht="15" x14ac:dyDescent="0.25">
      <c r="B887" s="11"/>
      <c r="D887" s="64"/>
      <c r="E887" s="15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2:18" ht="15" x14ac:dyDescent="0.25">
      <c r="B888" s="11"/>
      <c r="D888" s="64"/>
      <c r="E888" s="15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</row>
    <row r="889" spans="2:18" ht="15" x14ac:dyDescent="0.25">
      <c r="B889" s="11"/>
      <c r="D889" s="64"/>
      <c r="E889" s="15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</row>
    <row r="890" spans="2:18" ht="15" x14ac:dyDescent="0.25">
      <c r="B890" s="11"/>
      <c r="D890" s="64"/>
      <c r="E890" s="15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</row>
    <row r="891" spans="2:18" ht="15" x14ac:dyDescent="0.25">
      <c r="B891" s="11"/>
      <c r="D891" s="64"/>
      <c r="E891" s="15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2:18" ht="15" x14ac:dyDescent="0.25">
      <c r="B892" s="11"/>
      <c r="D892" s="64"/>
      <c r="E892" s="15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</row>
    <row r="893" spans="2:18" ht="15" x14ac:dyDescent="0.25">
      <c r="B893" s="11"/>
      <c r="D893" s="64"/>
      <c r="E893" s="15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</row>
    <row r="894" spans="2:18" ht="15" x14ac:dyDescent="0.25">
      <c r="B894" s="11"/>
      <c r="D894" s="64"/>
      <c r="E894" s="15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2:18" ht="15" x14ac:dyDescent="0.25">
      <c r="B895" s="11"/>
      <c r="D895" s="64"/>
      <c r="E895" s="15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</row>
    <row r="896" spans="2:18" ht="15" x14ac:dyDescent="0.25">
      <c r="B896" s="11"/>
      <c r="D896" s="64"/>
      <c r="E896" s="15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897" spans="2:18" ht="15" x14ac:dyDescent="0.25">
      <c r="B897" s="11"/>
      <c r="D897" s="64"/>
      <c r="E897" s="15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</row>
    <row r="898" spans="2:18" ht="15" x14ac:dyDescent="0.25">
      <c r="B898" s="11"/>
      <c r="D898" s="64"/>
      <c r="E898" s="15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2:18" ht="15" x14ac:dyDescent="0.25">
      <c r="B899" s="11"/>
      <c r="D899" s="64"/>
      <c r="E899" s="15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2:18" ht="15" x14ac:dyDescent="0.25">
      <c r="B900" s="11"/>
      <c r="D900" s="64"/>
      <c r="E900" s="15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2:18" ht="15" x14ac:dyDescent="0.25">
      <c r="B901" s="11"/>
      <c r="D901" s="64"/>
      <c r="E901" s="15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</row>
    <row r="902" spans="2:18" ht="15" x14ac:dyDescent="0.25">
      <c r="B902" s="11"/>
      <c r="D902" s="64"/>
      <c r="E902" s="15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</row>
    <row r="903" spans="2:18" ht="15" x14ac:dyDescent="0.25">
      <c r="B903" s="11"/>
      <c r="D903" s="64"/>
      <c r="E903" s="15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2:18" ht="15" x14ac:dyDescent="0.25">
      <c r="B904" s="11"/>
      <c r="D904" s="64"/>
      <c r="E904" s="15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</row>
    <row r="905" spans="2:18" ht="15" x14ac:dyDescent="0.25">
      <c r="B905" s="11"/>
      <c r="D905" s="64"/>
      <c r="E905" s="15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</row>
    <row r="906" spans="2:18" ht="15" x14ac:dyDescent="0.25">
      <c r="B906" s="11"/>
      <c r="D906" s="64"/>
      <c r="E906" s="15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</row>
    <row r="907" spans="2:18" ht="15" x14ac:dyDescent="0.25">
      <c r="B907" s="12"/>
      <c r="D907" s="63"/>
      <c r="E907" s="15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</row>
    <row r="908" spans="2:18" ht="15" x14ac:dyDescent="0.25">
      <c r="B908" s="11"/>
      <c r="D908" s="64"/>
      <c r="E908" s="15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</row>
    <row r="909" spans="2:18" ht="15" x14ac:dyDescent="0.25">
      <c r="B909" s="11"/>
      <c r="D909" s="64"/>
      <c r="E909" s="15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</row>
    <row r="910" spans="2:18" ht="15" x14ac:dyDescent="0.25">
      <c r="B910" s="11"/>
      <c r="D910" s="64"/>
      <c r="E910" s="15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2:18" ht="15" x14ac:dyDescent="0.25">
      <c r="B911" s="11"/>
      <c r="D911" s="64"/>
      <c r="E911" s="15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</row>
    <row r="912" spans="2:18" ht="15" x14ac:dyDescent="0.25">
      <c r="B912" s="11"/>
      <c r="D912" s="64"/>
      <c r="E912" s="15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2:18" ht="15" x14ac:dyDescent="0.25">
      <c r="B913" s="11"/>
      <c r="D913" s="64"/>
      <c r="E913" s="15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2:18" ht="15" x14ac:dyDescent="0.25">
      <c r="B914" s="11"/>
      <c r="D914" s="64"/>
      <c r="E914" s="15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2:18" ht="15" x14ac:dyDescent="0.25">
      <c r="B915" s="11"/>
      <c r="D915" s="64"/>
      <c r="E915" s="15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</row>
    <row r="916" spans="2:18" ht="15" x14ac:dyDescent="0.25">
      <c r="B916" s="11"/>
      <c r="D916" s="64"/>
      <c r="E916" s="15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</row>
    <row r="917" spans="2:18" ht="15" x14ac:dyDescent="0.25">
      <c r="B917" s="11"/>
      <c r="D917" s="64"/>
      <c r="E917" s="15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</row>
    <row r="918" spans="2:18" ht="15" x14ac:dyDescent="0.25">
      <c r="B918" s="11"/>
      <c r="D918" s="64"/>
      <c r="E918" s="15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19" spans="2:18" ht="15" x14ac:dyDescent="0.25">
      <c r="B919" s="11"/>
      <c r="D919" s="64"/>
      <c r="E919" s="15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</row>
    <row r="920" spans="2:18" ht="15" x14ac:dyDescent="0.25">
      <c r="B920" s="11"/>
      <c r="D920" s="64"/>
      <c r="E920" s="15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</row>
    <row r="921" spans="2:18" ht="15" x14ac:dyDescent="0.25">
      <c r="B921" s="11"/>
      <c r="D921" s="64"/>
      <c r="E921" s="15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</row>
    <row r="922" spans="2:18" ht="15" x14ac:dyDescent="0.25">
      <c r="B922" s="11"/>
      <c r="D922" s="64"/>
      <c r="E922" s="15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</row>
    <row r="923" spans="2:18" ht="15" x14ac:dyDescent="0.25">
      <c r="B923" s="11"/>
      <c r="D923" s="64"/>
      <c r="E923" s="15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</row>
    <row r="924" spans="2:18" ht="15" x14ac:dyDescent="0.25">
      <c r="B924" s="11"/>
      <c r="D924" s="64"/>
      <c r="E924" s="15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</row>
    <row r="925" spans="2:18" ht="15" x14ac:dyDescent="0.25">
      <c r="B925" s="11"/>
      <c r="D925" s="64"/>
      <c r="E925" s="15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</row>
    <row r="926" spans="2:18" ht="15" x14ac:dyDescent="0.25">
      <c r="B926" s="11"/>
      <c r="D926" s="64"/>
      <c r="E926" s="15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</row>
    <row r="927" spans="2:18" ht="15" x14ac:dyDescent="0.25">
      <c r="B927" s="11"/>
      <c r="D927" s="64"/>
      <c r="E927" s="15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</row>
    <row r="928" spans="2:18" ht="15" x14ac:dyDescent="0.25">
      <c r="B928" s="11"/>
      <c r="D928" s="64"/>
      <c r="E928" s="15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</row>
    <row r="929" spans="2:18" ht="15" x14ac:dyDescent="0.25">
      <c r="B929" s="11"/>
      <c r="D929" s="64"/>
      <c r="E929" s="15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</row>
    <row r="930" spans="2:18" ht="15" x14ac:dyDescent="0.25">
      <c r="B930" s="11"/>
      <c r="D930" s="64"/>
      <c r="E930" s="15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</row>
    <row r="931" spans="2:18" ht="15" x14ac:dyDescent="0.25">
      <c r="B931" s="11"/>
      <c r="D931" s="64"/>
      <c r="E931" s="15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</row>
    <row r="932" spans="2:18" ht="15" x14ac:dyDescent="0.25">
      <c r="B932" s="11"/>
      <c r="D932" s="64"/>
      <c r="E932" s="15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</row>
    <row r="933" spans="2:18" ht="15" x14ac:dyDescent="0.25">
      <c r="B933" s="11"/>
      <c r="D933" s="64"/>
      <c r="E933" s="15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</row>
    <row r="934" spans="2:18" ht="15" x14ac:dyDescent="0.25">
      <c r="B934" s="11"/>
      <c r="D934" s="64"/>
      <c r="E934" s="15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</row>
    <row r="935" spans="2:18" ht="15" x14ac:dyDescent="0.25">
      <c r="B935" s="11"/>
      <c r="D935" s="64"/>
      <c r="E935" s="15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</row>
    <row r="936" spans="2:18" ht="15" x14ac:dyDescent="0.25">
      <c r="B936" s="11"/>
      <c r="D936" s="64"/>
      <c r="E936" s="15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</row>
    <row r="937" spans="2:18" ht="15" x14ac:dyDescent="0.25">
      <c r="B937" s="11"/>
      <c r="D937" s="64"/>
      <c r="E937" s="15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</row>
    <row r="938" spans="2:18" ht="15" x14ac:dyDescent="0.25">
      <c r="B938" s="12"/>
      <c r="D938" s="63"/>
      <c r="E938" s="15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</row>
    <row r="939" spans="2:18" ht="15" x14ac:dyDescent="0.25">
      <c r="B939" s="11"/>
      <c r="D939" s="64"/>
      <c r="E939" s="15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</row>
    <row r="940" spans="2:18" ht="15" x14ac:dyDescent="0.25">
      <c r="B940" s="11"/>
      <c r="D940" s="64"/>
      <c r="E940" s="15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1" spans="2:18" ht="15" x14ac:dyDescent="0.25">
      <c r="B941" s="11"/>
      <c r="D941" s="64"/>
      <c r="E941" s="15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2:18" ht="15" x14ac:dyDescent="0.25">
      <c r="B942" s="11"/>
      <c r="D942" s="64"/>
      <c r="E942" s="15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</row>
    <row r="943" spans="2:18" ht="15" x14ac:dyDescent="0.25">
      <c r="B943" s="11"/>
      <c r="D943" s="64"/>
      <c r="E943" s="15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</row>
    <row r="944" spans="2:18" ht="15" x14ac:dyDescent="0.25">
      <c r="B944" s="11"/>
      <c r="D944" s="64"/>
      <c r="E944" s="15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</row>
    <row r="945" spans="2:18" ht="15" x14ac:dyDescent="0.25">
      <c r="B945" s="11"/>
      <c r="D945" s="64"/>
      <c r="E945" s="15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</row>
    <row r="946" spans="2:18" ht="15" x14ac:dyDescent="0.25">
      <c r="B946" s="12"/>
      <c r="D946" s="63"/>
      <c r="E946" s="15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</row>
    <row r="947" spans="2:18" ht="15" x14ac:dyDescent="0.25">
      <c r="B947" s="11"/>
      <c r="D947" s="64"/>
      <c r="E947" s="15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</row>
    <row r="948" spans="2:18" ht="15" x14ac:dyDescent="0.25">
      <c r="B948" s="11"/>
      <c r="D948" s="64"/>
      <c r="E948" s="15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</row>
    <row r="949" spans="2:18" ht="15" x14ac:dyDescent="0.25">
      <c r="B949" s="11"/>
      <c r="D949" s="64"/>
      <c r="E949" s="15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</row>
    <row r="950" spans="2:18" ht="15" x14ac:dyDescent="0.25">
      <c r="B950" s="11"/>
      <c r="D950" s="64"/>
      <c r="E950" s="15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</row>
    <row r="951" spans="2:18" ht="15" x14ac:dyDescent="0.25">
      <c r="B951" s="11"/>
      <c r="D951" s="64"/>
      <c r="E951" s="15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</row>
    <row r="952" spans="2:18" ht="15" x14ac:dyDescent="0.25">
      <c r="B952" s="12"/>
      <c r="D952" s="63"/>
      <c r="E952" s="15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</row>
    <row r="953" spans="2:18" ht="15" x14ac:dyDescent="0.25">
      <c r="B953" s="11"/>
      <c r="D953" s="64"/>
      <c r="E953" s="15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</row>
    <row r="954" spans="2:18" ht="15" x14ac:dyDescent="0.25">
      <c r="B954" s="11"/>
      <c r="D954" s="64"/>
      <c r="E954" s="15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</row>
    <row r="955" spans="2:18" ht="15" x14ac:dyDescent="0.25">
      <c r="B955" s="11"/>
      <c r="D955" s="64"/>
      <c r="E955" s="15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</row>
    <row r="956" spans="2:18" ht="15" x14ac:dyDescent="0.25">
      <c r="B956" s="11"/>
      <c r="D956" s="64"/>
      <c r="E956" s="15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</row>
    <row r="957" spans="2:18" ht="15" x14ac:dyDescent="0.25">
      <c r="B957" s="11"/>
      <c r="D957" s="64"/>
      <c r="E957" s="15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</row>
    <row r="958" spans="2:18" ht="15" x14ac:dyDescent="0.25">
      <c r="B958" s="11"/>
      <c r="D958" s="64"/>
      <c r="E958" s="15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</row>
    <row r="959" spans="2:18" ht="15" x14ac:dyDescent="0.25">
      <c r="B959" s="11"/>
      <c r="D959" s="64"/>
      <c r="E959" s="15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</row>
    <row r="960" spans="2:18" ht="15" x14ac:dyDescent="0.25">
      <c r="B960" s="11"/>
      <c r="D960" s="64"/>
      <c r="E960" s="15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</row>
    <row r="961" spans="2:18" ht="15" x14ac:dyDescent="0.25">
      <c r="B961" s="11"/>
      <c r="D961" s="64"/>
      <c r="E961" s="15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</row>
    <row r="962" spans="2:18" ht="15" x14ac:dyDescent="0.25">
      <c r="B962" s="11"/>
      <c r="D962" s="64"/>
      <c r="E962" s="15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3" spans="2:18" ht="15" x14ac:dyDescent="0.25">
      <c r="B963" s="11"/>
      <c r="D963" s="64"/>
      <c r="E963" s="15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</row>
    <row r="964" spans="2:18" ht="15" x14ac:dyDescent="0.25">
      <c r="B964" s="11"/>
      <c r="D964" s="64"/>
      <c r="E964" s="15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</row>
    <row r="965" spans="2:18" ht="15" x14ac:dyDescent="0.25">
      <c r="B965" s="11"/>
      <c r="D965" s="64"/>
      <c r="E965" s="15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</row>
    <row r="966" spans="2:18" ht="15" x14ac:dyDescent="0.25">
      <c r="B966" s="11"/>
      <c r="D966" s="64"/>
      <c r="E966" s="15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</row>
    <row r="967" spans="2:18" ht="15" x14ac:dyDescent="0.25">
      <c r="B967" s="11"/>
      <c r="D967" s="64"/>
      <c r="E967" s="15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</row>
    <row r="968" spans="2:18" ht="15" x14ac:dyDescent="0.25">
      <c r="B968" s="11"/>
      <c r="D968" s="64"/>
      <c r="E968" s="15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</row>
    <row r="969" spans="2:18" ht="15" x14ac:dyDescent="0.25">
      <c r="B969" s="11"/>
      <c r="D969" s="64"/>
      <c r="E969" s="15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</row>
    <row r="970" spans="2:18" ht="15" x14ac:dyDescent="0.25">
      <c r="B970" s="11"/>
      <c r="D970" s="64"/>
      <c r="E970" s="15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</row>
    <row r="971" spans="2:18" ht="15" x14ac:dyDescent="0.25">
      <c r="B971" s="11"/>
      <c r="D971" s="64"/>
      <c r="E971" s="15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</row>
    <row r="972" spans="2:18" ht="15" x14ac:dyDescent="0.25">
      <c r="B972" s="11"/>
      <c r="D972" s="64"/>
      <c r="E972" s="15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</row>
    <row r="973" spans="2:18" ht="15" x14ac:dyDescent="0.25">
      <c r="B973" s="11"/>
      <c r="D973" s="64"/>
      <c r="E973" s="15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</row>
    <row r="974" spans="2:18" ht="15" x14ac:dyDescent="0.25">
      <c r="B974" s="11"/>
      <c r="D974" s="64"/>
      <c r="E974" s="15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</row>
    <row r="975" spans="2:18" ht="15" x14ac:dyDescent="0.25">
      <c r="B975" s="11"/>
      <c r="D975" s="64"/>
      <c r="E975" s="15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</row>
    <row r="976" spans="2:18" ht="15" x14ac:dyDescent="0.25">
      <c r="B976" s="11"/>
      <c r="D976" s="64"/>
      <c r="E976" s="15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</row>
    <row r="977" spans="2:18" ht="15" x14ac:dyDescent="0.25">
      <c r="B977" s="11"/>
      <c r="D977" s="64"/>
      <c r="E977" s="15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</row>
    <row r="978" spans="2:18" ht="15" x14ac:dyDescent="0.25">
      <c r="B978" s="11"/>
      <c r="D978" s="64"/>
      <c r="E978" s="15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</row>
    <row r="979" spans="2:18" ht="15" x14ac:dyDescent="0.25">
      <c r="B979" s="11"/>
      <c r="D979" s="64"/>
      <c r="E979" s="15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</row>
    <row r="980" spans="2:18" ht="15" x14ac:dyDescent="0.25">
      <c r="B980" s="11"/>
      <c r="D980" s="64"/>
      <c r="E980" s="15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</row>
    <row r="981" spans="2:18" ht="15" x14ac:dyDescent="0.25">
      <c r="B981" s="12"/>
      <c r="D981" s="63"/>
      <c r="E981" s="15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</row>
    <row r="982" spans="2:18" ht="15" x14ac:dyDescent="0.25">
      <c r="B982" s="11"/>
      <c r="D982" s="64"/>
      <c r="E982" s="15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</row>
    <row r="983" spans="2:18" ht="15" x14ac:dyDescent="0.25">
      <c r="B983" s="11"/>
      <c r="D983" s="64"/>
      <c r="E983" s="15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</row>
    <row r="984" spans="2:18" ht="15" x14ac:dyDescent="0.25">
      <c r="B984" s="11"/>
      <c r="D984" s="64"/>
      <c r="E984" s="15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</row>
    <row r="985" spans="2:18" ht="15" x14ac:dyDescent="0.25">
      <c r="B985" s="11"/>
      <c r="D985" s="64"/>
      <c r="E985" s="15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</row>
    <row r="986" spans="2:18" ht="15" x14ac:dyDescent="0.25">
      <c r="B986" s="11"/>
      <c r="D986" s="64"/>
      <c r="E986" s="15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</row>
    <row r="987" spans="2:18" ht="15" x14ac:dyDescent="0.25">
      <c r="B987" s="11"/>
      <c r="D987" s="64"/>
      <c r="E987" s="15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</row>
    <row r="988" spans="2:18" ht="15" x14ac:dyDescent="0.25">
      <c r="B988" s="11"/>
      <c r="D988" s="64"/>
      <c r="E988" s="15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</row>
    <row r="989" spans="2:18" ht="15" x14ac:dyDescent="0.25">
      <c r="B989" s="11"/>
      <c r="D989" s="64"/>
      <c r="E989" s="15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</row>
    <row r="990" spans="2:18" ht="15" x14ac:dyDescent="0.25">
      <c r="B990" s="11"/>
      <c r="D990" s="64"/>
      <c r="E990" s="15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</row>
    <row r="991" spans="2:18" ht="15" x14ac:dyDescent="0.25">
      <c r="B991" s="11"/>
      <c r="D991" s="64"/>
      <c r="E991" s="15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</row>
    <row r="992" spans="2:18" ht="15" x14ac:dyDescent="0.25">
      <c r="B992" s="11"/>
      <c r="D992" s="64"/>
      <c r="E992" s="15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</row>
    <row r="993" spans="2:18" ht="15" x14ac:dyDescent="0.25">
      <c r="B993" s="11"/>
      <c r="D993" s="64"/>
      <c r="E993" s="15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</row>
    <row r="994" spans="2:18" ht="15" x14ac:dyDescent="0.25">
      <c r="B994" s="11"/>
      <c r="D994" s="64"/>
      <c r="E994" s="15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</row>
    <row r="995" spans="2:18" ht="15" x14ac:dyDescent="0.25">
      <c r="B995" s="11"/>
      <c r="D995" s="64"/>
      <c r="E995" s="15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</row>
    <row r="996" spans="2:18" ht="15" x14ac:dyDescent="0.25">
      <c r="B996" s="11"/>
      <c r="D996" s="64"/>
      <c r="E996" s="15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</row>
    <row r="997" spans="2:18" ht="15" x14ac:dyDescent="0.25">
      <c r="B997" s="11"/>
      <c r="D997" s="64"/>
      <c r="E997" s="15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</row>
    <row r="998" spans="2:18" ht="15" x14ac:dyDescent="0.25">
      <c r="B998" s="11"/>
      <c r="D998" s="64"/>
      <c r="E998" s="15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</row>
    <row r="999" spans="2:18" ht="15" x14ac:dyDescent="0.25">
      <c r="B999" s="11"/>
      <c r="D999" s="64"/>
      <c r="E999" s="15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</row>
    <row r="1000" spans="2:18" ht="15" x14ac:dyDescent="0.25">
      <c r="B1000" s="11"/>
      <c r="D1000" s="64"/>
      <c r="E1000" s="15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</row>
    <row r="1001" spans="2:18" ht="15" x14ac:dyDescent="0.25">
      <c r="B1001" s="11"/>
      <c r="D1001" s="64"/>
      <c r="E1001" s="15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</row>
    <row r="1002" spans="2:18" ht="15" x14ac:dyDescent="0.25">
      <c r="B1002" s="11"/>
      <c r="D1002" s="64"/>
      <c r="E1002" s="15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</row>
    <row r="1003" spans="2:18" ht="15" x14ac:dyDescent="0.25">
      <c r="B1003" s="11"/>
      <c r="D1003" s="64"/>
      <c r="E1003" s="15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</row>
    <row r="1004" spans="2:18" ht="15" x14ac:dyDescent="0.25">
      <c r="B1004" s="12"/>
      <c r="D1004" s="63"/>
      <c r="E1004" s="15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</row>
    <row r="1005" spans="2:18" ht="15" x14ac:dyDescent="0.25">
      <c r="B1005" s="11"/>
      <c r="D1005" s="64"/>
      <c r="E1005" s="15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</row>
    <row r="1006" spans="2:18" ht="15" x14ac:dyDescent="0.25">
      <c r="B1006" s="11"/>
      <c r="D1006" s="64"/>
      <c r="E1006" s="15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</row>
    <row r="1007" spans="2:18" ht="15" x14ac:dyDescent="0.25">
      <c r="B1007" s="11"/>
      <c r="D1007" s="64"/>
      <c r="E1007" s="15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</row>
    <row r="1008" spans="2:18" ht="15" x14ac:dyDescent="0.25">
      <c r="B1008" s="11"/>
      <c r="D1008" s="64"/>
      <c r="E1008" s="15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</row>
    <row r="1009" spans="2:18" ht="15" x14ac:dyDescent="0.25">
      <c r="B1009" s="11"/>
      <c r="D1009" s="64"/>
      <c r="E1009" s="15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</row>
    <row r="1010" spans="2:18" ht="15" x14ac:dyDescent="0.25">
      <c r="B1010" s="11"/>
      <c r="D1010" s="64"/>
      <c r="E1010" s="15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</row>
    <row r="1011" spans="2:18" ht="15" x14ac:dyDescent="0.25">
      <c r="B1011" s="11"/>
      <c r="D1011" s="64"/>
      <c r="E1011" s="15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</row>
    <row r="1012" spans="2:18" ht="15" x14ac:dyDescent="0.25">
      <c r="B1012" s="11"/>
      <c r="D1012" s="64"/>
      <c r="E1012" s="15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</row>
    <row r="1013" spans="2:18" ht="15" x14ac:dyDescent="0.25">
      <c r="B1013" s="11"/>
      <c r="D1013" s="64"/>
      <c r="E1013" s="15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</row>
    <row r="1014" spans="2:18" ht="15" x14ac:dyDescent="0.25">
      <c r="B1014" s="11"/>
      <c r="D1014" s="64"/>
      <c r="E1014" s="15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</row>
    <row r="1015" spans="2:18" ht="15" x14ac:dyDescent="0.25">
      <c r="B1015" s="11"/>
      <c r="D1015" s="64"/>
      <c r="E1015" s="15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</row>
    <row r="1016" spans="2:18" ht="15" x14ac:dyDescent="0.25">
      <c r="B1016" s="12"/>
      <c r="D1016" s="63"/>
      <c r="E1016" s="15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</row>
    <row r="1017" spans="2:18" ht="15" x14ac:dyDescent="0.25">
      <c r="B1017" s="11"/>
      <c r="D1017" s="64"/>
      <c r="E1017" s="15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</row>
    <row r="1018" spans="2:18" ht="15" x14ac:dyDescent="0.25">
      <c r="B1018" s="11"/>
      <c r="D1018" s="64"/>
      <c r="E1018" s="15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</row>
    <row r="1019" spans="2:18" ht="15" x14ac:dyDescent="0.25">
      <c r="B1019" s="11"/>
      <c r="D1019" s="64"/>
      <c r="E1019" s="15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</row>
    <row r="1020" spans="2:18" ht="15" x14ac:dyDescent="0.25">
      <c r="B1020" s="11"/>
      <c r="D1020" s="64"/>
      <c r="E1020" s="15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</row>
    <row r="1021" spans="2:18" ht="15" x14ac:dyDescent="0.25">
      <c r="B1021" s="11"/>
      <c r="D1021" s="64"/>
      <c r="E1021" s="15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</row>
    <row r="1022" spans="2:18" ht="15" x14ac:dyDescent="0.25">
      <c r="B1022" s="11"/>
      <c r="D1022" s="64"/>
      <c r="E1022" s="15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</row>
    <row r="1023" spans="2:18" ht="15" x14ac:dyDescent="0.25">
      <c r="B1023" s="11"/>
      <c r="D1023" s="64"/>
      <c r="E1023" s="15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</row>
    <row r="1024" spans="2:18" ht="15" x14ac:dyDescent="0.25">
      <c r="B1024" s="11"/>
      <c r="D1024" s="64"/>
      <c r="E1024" s="15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</row>
    <row r="1025" spans="2:18" ht="15" x14ac:dyDescent="0.25">
      <c r="B1025" s="11"/>
      <c r="D1025" s="64"/>
      <c r="E1025" s="15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</row>
    <row r="1026" spans="2:18" ht="15" x14ac:dyDescent="0.25">
      <c r="B1026" s="11"/>
      <c r="D1026" s="64"/>
      <c r="E1026" s="15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</row>
    <row r="1027" spans="2:18" ht="15" x14ac:dyDescent="0.25">
      <c r="B1027" s="11"/>
      <c r="D1027" s="64"/>
      <c r="E1027" s="15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</row>
    <row r="1028" spans="2:18" ht="15" x14ac:dyDescent="0.25">
      <c r="B1028" s="11"/>
      <c r="D1028" s="64"/>
      <c r="E1028" s="15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</row>
    <row r="1029" spans="2:18" ht="15" x14ac:dyDescent="0.25">
      <c r="B1029" s="11"/>
      <c r="D1029" s="64"/>
      <c r="E1029" s="15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</row>
    <row r="1030" spans="2:18" ht="15" x14ac:dyDescent="0.25">
      <c r="B1030" s="11"/>
      <c r="D1030" s="64"/>
      <c r="E1030" s="15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</row>
    <row r="1031" spans="2:18" ht="15" x14ac:dyDescent="0.25">
      <c r="B1031" s="11"/>
      <c r="D1031" s="64"/>
      <c r="E1031" s="15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</row>
    <row r="1032" spans="2:18" ht="15" x14ac:dyDescent="0.25">
      <c r="B1032" s="11"/>
      <c r="D1032" s="64"/>
      <c r="E1032" s="15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</row>
    <row r="1033" spans="2:18" ht="15" x14ac:dyDescent="0.25">
      <c r="B1033" s="11"/>
      <c r="D1033" s="64"/>
      <c r="E1033" s="15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</row>
    <row r="1034" spans="2:18" ht="15" x14ac:dyDescent="0.25">
      <c r="B1034" s="11"/>
      <c r="D1034" s="64"/>
      <c r="E1034" s="15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</row>
    <row r="1035" spans="2:18" ht="15" x14ac:dyDescent="0.25">
      <c r="B1035" s="11"/>
      <c r="D1035" s="64"/>
      <c r="E1035" s="15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</row>
    <row r="1036" spans="2:18" ht="15" x14ac:dyDescent="0.25">
      <c r="B1036" s="11"/>
      <c r="D1036" s="64"/>
      <c r="E1036" s="15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</row>
    <row r="1037" spans="2:18" ht="15" x14ac:dyDescent="0.25">
      <c r="B1037" s="11"/>
      <c r="D1037" s="64"/>
      <c r="E1037" s="15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</row>
    <row r="1038" spans="2:18" ht="15" x14ac:dyDescent="0.25">
      <c r="B1038" s="11"/>
      <c r="D1038" s="64"/>
      <c r="E1038" s="15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</row>
    <row r="1039" spans="2:18" ht="15" x14ac:dyDescent="0.25">
      <c r="B1039" s="11"/>
      <c r="D1039" s="64"/>
      <c r="E1039" s="15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</row>
    <row r="1040" spans="2:18" ht="15" x14ac:dyDescent="0.25">
      <c r="B1040" s="12"/>
      <c r="D1040" s="63"/>
      <c r="E1040" s="15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</row>
    <row r="1041" spans="2:18" ht="15" x14ac:dyDescent="0.25">
      <c r="B1041" s="11"/>
      <c r="D1041" s="64"/>
      <c r="E1041" s="15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</row>
    <row r="1042" spans="2:18" ht="15" x14ac:dyDescent="0.25">
      <c r="B1042" s="11"/>
      <c r="D1042" s="64"/>
      <c r="E1042" s="15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</row>
    <row r="1043" spans="2:18" ht="15" x14ac:dyDescent="0.25">
      <c r="B1043" s="11"/>
      <c r="D1043" s="64"/>
      <c r="E1043" s="15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</row>
    <row r="1044" spans="2:18" ht="15" x14ac:dyDescent="0.25">
      <c r="B1044" s="11"/>
      <c r="D1044" s="64"/>
      <c r="E1044" s="15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</row>
    <row r="1045" spans="2:18" ht="15" x14ac:dyDescent="0.25">
      <c r="B1045" s="11"/>
      <c r="D1045" s="64"/>
      <c r="E1045" s="15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</row>
    <row r="1046" spans="2:18" ht="15" x14ac:dyDescent="0.25">
      <c r="B1046" s="11"/>
      <c r="D1046" s="64"/>
      <c r="E1046" s="15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</row>
    <row r="1047" spans="2:18" ht="15" x14ac:dyDescent="0.25">
      <c r="B1047" s="11"/>
      <c r="D1047" s="64"/>
      <c r="E1047" s="15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</row>
    <row r="1048" spans="2:18" ht="15" x14ac:dyDescent="0.25">
      <c r="B1048" s="11"/>
      <c r="D1048" s="64"/>
      <c r="E1048" s="15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</row>
    <row r="1049" spans="2:18" ht="15" x14ac:dyDescent="0.25">
      <c r="B1049" s="11"/>
      <c r="D1049" s="64"/>
      <c r="E1049" s="15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</row>
    <row r="1050" spans="2:18" ht="15" x14ac:dyDescent="0.25">
      <c r="B1050" s="11"/>
      <c r="D1050" s="64"/>
      <c r="E1050" s="15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</row>
    <row r="1051" spans="2:18" ht="15" x14ac:dyDescent="0.25">
      <c r="B1051" s="11"/>
      <c r="D1051" s="64"/>
      <c r="E1051" s="15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</row>
    <row r="1052" spans="2:18" ht="15" x14ac:dyDescent="0.25">
      <c r="B1052" s="11"/>
      <c r="D1052" s="64"/>
      <c r="E1052" s="15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</row>
    <row r="1053" spans="2:18" ht="15" x14ac:dyDescent="0.25">
      <c r="B1053" s="11"/>
      <c r="D1053" s="64"/>
      <c r="E1053" s="15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</row>
    <row r="1054" spans="2:18" ht="15" x14ac:dyDescent="0.25">
      <c r="B1054" s="11"/>
      <c r="D1054" s="64"/>
      <c r="E1054" s="15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</row>
    <row r="1055" spans="2:18" ht="15" x14ac:dyDescent="0.25">
      <c r="B1055" s="11"/>
      <c r="D1055" s="64"/>
      <c r="E1055" s="15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</row>
    <row r="1056" spans="2:18" ht="15" x14ac:dyDescent="0.25">
      <c r="B1056" s="11"/>
      <c r="D1056" s="64"/>
      <c r="E1056" s="15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</row>
    <row r="1057" spans="2:18" ht="15" x14ac:dyDescent="0.25">
      <c r="B1057" s="11"/>
      <c r="D1057" s="64"/>
      <c r="E1057" s="15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</row>
    <row r="1058" spans="2:18" ht="15" x14ac:dyDescent="0.25">
      <c r="B1058" s="11"/>
      <c r="D1058" s="64"/>
      <c r="E1058" s="15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</row>
    <row r="1059" spans="2:18" ht="15" x14ac:dyDescent="0.25">
      <c r="B1059" s="11"/>
      <c r="D1059" s="64"/>
      <c r="E1059" s="15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</row>
    <row r="1060" spans="2:18" ht="15" x14ac:dyDescent="0.25">
      <c r="B1060" s="11"/>
      <c r="D1060" s="64"/>
      <c r="E1060" s="15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</row>
    <row r="1061" spans="2:18" ht="15" x14ac:dyDescent="0.25">
      <c r="B1061" s="11"/>
      <c r="D1061" s="64"/>
      <c r="E1061" s="15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</row>
    <row r="1062" spans="2:18" ht="15" x14ac:dyDescent="0.25">
      <c r="B1062" s="11"/>
      <c r="D1062" s="64"/>
      <c r="E1062" s="15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</row>
    <row r="1063" spans="2:18" ht="15" x14ac:dyDescent="0.25">
      <c r="B1063" s="11"/>
      <c r="D1063" s="64"/>
      <c r="E1063" s="15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</row>
    <row r="1064" spans="2:18" ht="15" x14ac:dyDescent="0.25">
      <c r="B1064" s="11"/>
      <c r="D1064" s="64"/>
      <c r="E1064" s="15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</row>
    <row r="1065" spans="2:18" ht="15" x14ac:dyDescent="0.25">
      <c r="B1065" s="12"/>
      <c r="D1065" s="63"/>
      <c r="E1065" s="15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</row>
    <row r="1066" spans="2:18" ht="15" x14ac:dyDescent="0.25">
      <c r="B1066" s="11"/>
      <c r="D1066" s="64"/>
      <c r="E1066" s="15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</row>
    <row r="1067" spans="2:18" ht="15" x14ac:dyDescent="0.25">
      <c r="B1067" s="11"/>
      <c r="D1067" s="64"/>
      <c r="E1067" s="15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</row>
    <row r="1068" spans="2:18" ht="15" x14ac:dyDescent="0.25">
      <c r="B1068" s="11"/>
      <c r="D1068" s="64"/>
      <c r="E1068" s="15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</row>
    <row r="1069" spans="2:18" ht="15" x14ac:dyDescent="0.25">
      <c r="B1069" s="11"/>
      <c r="D1069" s="64"/>
      <c r="E1069" s="15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</row>
    <row r="1070" spans="2:18" ht="15" x14ac:dyDescent="0.25">
      <c r="B1070" s="11"/>
      <c r="D1070" s="64"/>
      <c r="E1070" s="15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</row>
    <row r="1071" spans="2:18" ht="15" x14ac:dyDescent="0.25">
      <c r="B1071" s="11"/>
      <c r="D1071" s="64"/>
      <c r="E1071" s="15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</row>
    <row r="1072" spans="2:18" ht="15" x14ac:dyDescent="0.25">
      <c r="B1072" s="11"/>
      <c r="D1072" s="64"/>
      <c r="E1072" s="15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</row>
    <row r="1073" spans="2:18" ht="15" x14ac:dyDescent="0.25">
      <c r="B1073" s="11"/>
      <c r="D1073" s="64"/>
      <c r="E1073" s="15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</row>
    <row r="1074" spans="2:18" ht="15" x14ac:dyDescent="0.25">
      <c r="B1074" s="11"/>
      <c r="D1074" s="64"/>
      <c r="E1074" s="15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</row>
    <row r="1075" spans="2:18" ht="15" x14ac:dyDescent="0.25">
      <c r="B1075" s="11"/>
      <c r="D1075" s="64"/>
      <c r="E1075" s="15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</row>
    <row r="1076" spans="2:18" ht="15" x14ac:dyDescent="0.25">
      <c r="B1076" s="11"/>
      <c r="D1076" s="64"/>
      <c r="E1076" s="15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</row>
    <row r="1077" spans="2:18" ht="15" x14ac:dyDescent="0.25">
      <c r="B1077" s="11"/>
      <c r="D1077" s="64"/>
      <c r="E1077" s="15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</row>
    <row r="1078" spans="2:18" ht="15" x14ac:dyDescent="0.25">
      <c r="B1078" s="11"/>
      <c r="D1078" s="64"/>
      <c r="E1078" s="15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</row>
    <row r="1079" spans="2:18" ht="15" x14ac:dyDescent="0.25">
      <c r="B1079" s="11"/>
      <c r="D1079" s="64"/>
      <c r="E1079" s="15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</row>
    <row r="1080" spans="2:18" ht="15" x14ac:dyDescent="0.25">
      <c r="B1080" s="11"/>
      <c r="D1080" s="64"/>
      <c r="E1080" s="15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</row>
    <row r="1081" spans="2:18" ht="15" x14ac:dyDescent="0.25">
      <c r="B1081" s="11"/>
      <c r="D1081" s="64"/>
      <c r="E1081" s="15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</row>
    <row r="1082" spans="2:18" ht="15" x14ac:dyDescent="0.25">
      <c r="B1082" s="11"/>
      <c r="D1082" s="64"/>
      <c r="E1082" s="15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</row>
    <row r="1083" spans="2:18" ht="15" x14ac:dyDescent="0.25">
      <c r="B1083" s="11"/>
      <c r="D1083" s="64"/>
      <c r="E1083" s="15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</row>
    <row r="1084" spans="2:18" ht="15" x14ac:dyDescent="0.25">
      <c r="B1084" s="11"/>
      <c r="D1084" s="64"/>
      <c r="E1084" s="15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</row>
    <row r="1085" spans="2:18" ht="15" x14ac:dyDescent="0.25">
      <c r="B1085" s="11"/>
      <c r="D1085" s="64"/>
      <c r="E1085" s="15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</row>
    <row r="1086" spans="2:18" ht="15" x14ac:dyDescent="0.25">
      <c r="B1086" s="12"/>
      <c r="D1086" s="63"/>
      <c r="E1086" s="15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</row>
    <row r="1087" spans="2:18" ht="15" x14ac:dyDescent="0.25">
      <c r="B1087" s="11"/>
      <c r="D1087" s="64"/>
      <c r="E1087" s="15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</row>
    <row r="1088" spans="2:18" ht="15" x14ac:dyDescent="0.25">
      <c r="B1088" s="11"/>
      <c r="D1088" s="64"/>
      <c r="E1088" s="15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</row>
    <row r="1089" spans="2:18" ht="15" x14ac:dyDescent="0.25">
      <c r="B1089" s="11"/>
      <c r="D1089" s="64"/>
      <c r="E1089" s="15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</row>
    <row r="1090" spans="2:18" ht="15" x14ac:dyDescent="0.25">
      <c r="B1090" s="11"/>
      <c r="D1090" s="64"/>
      <c r="E1090" s="15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</row>
    <row r="1091" spans="2:18" ht="15" x14ac:dyDescent="0.25">
      <c r="B1091" s="11"/>
      <c r="D1091" s="64"/>
      <c r="E1091" s="15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</row>
    <row r="1092" spans="2:18" ht="15" x14ac:dyDescent="0.25">
      <c r="B1092" s="11"/>
      <c r="D1092" s="64"/>
      <c r="E1092" s="15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</row>
    <row r="1093" spans="2:18" ht="15" x14ac:dyDescent="0.25">
      <c r="B1093" s="11"/>
      <c r="D1093" s="64"/>
      <c r="E1093" s="15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</row>
    <row r="1094" spans="2:18" ht="15" x14ac:dyDescent="0.25">
      <c r="B1094" s="12"/>
      <c r="D1094" s="63"/>
      <c r="E1094" s="15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</row>
    <row r="1095" spans="2:18" ht="15" x14ac:dyDescent="0.25">
      <c r="B1095" s="11"/>
      <c r="D1095" s="64"/>
      <c r="E1095" s="15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</row>
    <row r="1096" spans="2:18" ht="15" x14ac:dyDescent="0.25">
      <c r="B1096" s="11"/>
      <c r="D1096" s="64"/>
      <c r="E1096" s="15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</row>
    <row r="1097" spans="2:18" ht="15" x14ac:dyDescent="0.25">
      <c r="B1097" s="11"/>
      <c r="D1097" s="64"/>
      <c r="E1097" s="15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</row>
    <row r="1098" spans="2:18" ht="15" x14ac:dyDescent="0.25">
      <c r="B1098" s="11"/>
      <c r="D1098" s="64"/>
      <c r="E1098" s="15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</row>
    <row r="1099" spans="2:18" ht="15" x14ac:dyDescent="0.25">
      <c r="B1099" s="11"/>
      <c r="D1099" s="64"/>
      <c r="E1099" s="15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</row>
    <row r="1100" spans="2:18" ht="15" x14ac:dyDescent="0.25">
      <c r="B1100" s="11"/>
      <c r="D1100" s="64"/>
      <c r="E1100" s="15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</row>
    <row r="1101" spans="2:18" ht="15" x14ac:dyDescent="0.25">
      <c r="B1101" s="11"/>
      <c r="D1101" s="64"/>
      <c r="E1101" s="15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</row>
    <row r="1102" spans="2:18" ht="15" x14ac:dyDescent="0.25">
      <c r="B1102" s="11"/>
      <c r="D1102" s="64"/>
      <c r="E1102" s="15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</row>
    <row r="1103" spans="2:18" ht="15" x14ac:dyDescent="0.25">
      <c r="B1103" s="11"/>
      <c r="D1103" s="64"/>
      <c r="E1103" s="15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</row>
    <row r="1104" spans="2:18" ht="15" x14ac:dyDescent="0.25">
      <c r="B1104" s="11"/>
      <c r="D1104" s="64"/>
      <c r="E1104" s="15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</row>
    <row r="1105" spans="2:18" ht="15" x14ac:dyDescent="0.25">
      <c r="B1105" s="11"/>
      <c r="D1105" s="64"/>
      <c r="E1105" s="15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</row>
    <row r="1106" spans="2:18" ht="15" x14ac:dyDescent="0.25">
      <c r="B1106" s="12"/>
      <c r="D1106" s="63"/>
      <c r="E1106" s="15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</row>
    <row r="1107" spans="2:18" ht="15" x14ac:dyDescent="0.25">
      <c r="B1107" s="11"/>
      <c r="D1107" s="64"/>
      <c r="E1107" s="15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</row>
    <row r="1108" spans="2:18" ht="15" x14ac:dyDescent="0.25">
      <c r="B1108" s="11"/>
      <c r="D1108" s="64"/>
      <c r="E1108" s="15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</row>
    <row r="1109" spans="2:18" ht="15" x14ac:dyDescent="0.25">
      <c r="B1109" s="11"/>
      <c r="D1109" s="64"/>
      <c r="E1109" s="15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</row>
    <row r="1110" spans="2:18" ht="15" x14ac:dyDescent="0.25">
      <c r="B1110" s="11"/>
      <c r="D1110" s="64"/>
      <c r="E1110" s="15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</row>
    <row r="1111" spans="2:18" ht="15" x14ac:dyDescent="0.25">
      <c r="B1111" s="12"/>
      <c r="D1111" s="63"/>
      <c r="E1111" s="15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</row>
    <row r="1112" spans="2:18" ht="15" x14ac:dyDescent="0.25">
      <c r="B1112" s="12"/>
      <c r="D1112" s="63"/>
      <c r="E1112" s="15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</row>
    <row r="1113" spans="2:18" ht="15" x14ac:dyDescent="0.25">
      <c r="B1113" s="12"/>
      <c r="D1113" s="63"/>
      <c r="E1113" s="15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</row>
    <row r="1114" spans="2:18" ht="15" x14ac:dyDescent="0.25">
      <c r="B1114" s="11"/>
      <c r="D1114" s="64"/>
      <c r="E1114" s="15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</row>
    <row r="1115" spans="2:18" ht="15" x14ac:dyDescent="0.25">
      <c r="B1115" s="11"/>
      <c r="D1115" s="64"/>
      <c r="E1115" s="15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</row>
    <row r="1116" spans="2:18" ht="15" x14ac:dyDescent="0.25">
      <c r="B1116" s="11"/>
      <c r="D1116" s="64"/>
      <c r="E1116" s="15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</row>
    <row r="1117" spans="2:18" ht="15" x14ac:dyDescent="0.25">
      <c r="B1117" s="11"/>
      <c r="D1117" s="64"/>
      <c r="E1117" s="15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</row>
    <row r="1118" spans="2:18" ht="15" x14ac:dyDescent="0.25">
      <c r="B1118" s="11"/>
      <c r="D1118" s="64"/>
      <c r="E1118" s="15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</row>
    <row r="1119" spans="2:18" ht="15" x14ac:dyDescent="0.25">
      <c r="B1119" s="11"/>
      <c r="D1119" s="64"/>
      <c r="E1119" s="15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</row>
    <row r="1120" spans="2:18" ht="15" x14ac:dyDescent="0.25">
      <c r="B1120" s="12"/>
      <c r="D1120" s="63"/>
      <c r="E1120" s="15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</row>
    <row r="1121" spans="2:18" ht="15" x14ac:dyDescent="0.25">
      <c r="B1121" s="12"/>
      <c r="D1121" s="63"/>
      <c r="E1121" s="15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</row>
    <row r="1122" spans="2:18" ht="15" x14ac:dyDescent="0.25">
      <c r="B1122" s="11"/>
      <c r="D1122" s="64"/>
      <c r="E1122" s="15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</row>
    <row r="1123" spans="2:18" ht="15" x14ac:dyDescent="0.25">
      <c r="B1123" s="11"/>
      <c r="D1123" s="64"/>
      <c r="E1123" s="15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</row>
    <row r="1124" spans="2:18" ht="15" x14ac:dyDescent="0.25">
      <c r="B1124" s="11"/>
      <c r="D1124" s="64"/>
      <c r="E1124" s="15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</row>
    <row r="1125" spans="2:18" ht="15" x14ac:dyDescent="0.25">
      <c r="B1125" s="11"/>
      <c r="D1125" s="64"/>
      <c r="E1125" s="15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</row>
    <row r="1126" spans="2:18" ht="15" x14ac:dyDescent="0.25">
      <c r="B1126" s="11"/>
      <c r="D1126" s="64"/>
      <c r="E1126" s="15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</row>
    <row r="1127" spans="2:18" ht="15" x14ac:dyDescent="0.25">
      <c r="B1127" s="11"/>
      <c r="D1127" s="64"/>
      <c r="E1127" s="15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</row>
    <row r="1128" spans="2:18" ht="15" x14ac:dyDescent="0.25">
      <c r="B1128" s="11"/>
      <c r="D1128" s="64"/>
      <c r="E1128" s="15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</row>
    <row r="1129" spans="2:18" ht="15" x14ac:dyDescent="0.25">
      <c r="B1129" s="11"/>
      <c r="D1129" s="64"/>
      <c r="E1129" s="15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</row>
    <row r="1130" spans="2:18" ht="15" x14ac:dyDescent="0.25">
      <c r="B1130" s="11"/>
      <c r="D1130" s="64"/>
      <c r="E1130" s="15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</row>
    <row r="1131" spans="2:18" ht="15" x14ac:dyDescent="0.25">
      <c r="B1131" s="11"/>
      <c r="D1131" s="64"/>
      <c r="E1131" s="15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</row>
    <row r="1132" spans="2:18" ht="15" x14ac:dyDescent="0.25">
      <c r="B1132" s="12"/>
      <c r="D1132" s="63"/>
      <c r="E1132" s="15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</row>
    <row r="1133" spans="2:18" ht="15" x14ac:dyDescent="0.25">
      <c r="B1133" s="11"/>
      <c r="D1133" s="64"/>
      <c r="E1133" s="15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</row>
    <row r="1134" spans="2:18" ht="15" x14ac:dyDescent="0.25">
      <c r="B1134" s="11"/>
      <c r="D1134" s="64"/>
      <c r="E1134" s="15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</row>
    <row r="1135" spans="2:18" ht="15" x14ac:dyDescent="0.25">
      <c r="B1135" s="11"/>
      <c r="D1135" s="64"/>
      <c r="E1135" s="15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</row>
    <row r="1136" spans="2:18" ht="15" x14ac:dyDescent="0.25">
      <c r="B1136" s="11"/>
      <c r="D1136" s="64"/>
      <c r="E1136" s="15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</row>
    <row r="1137" spans="2:18" ht="15" x14ac:dyDescent="0.25">
      <c r="B1137" s="11"/>
      <c r="D1137" s="64"/>
      <c r="E1137" s="15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</row>
    <row r="1138" spans="2:18" ht="15" x14ac:dyDescent="0.25">
      <c r="B1138" s="11"/>
      <c r="D1138" s="64"/>
      <c r="E1138" s="15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</row>
    <row r="1139" spans="2:18" ht="15" x14ac:dyDescent="0.25">
      <c r="B1139" s="11"/>
      <c r="D1139" s="64"/>
      <c r="E1139" s="15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</row>
    <row r="1140" spans="2:18" ht="15" x14ac:dyDescent="0.25">
      <c r="B1140" s="11"/>
      <c r="D1140" s="64"/>
      <c r="E1140" s="15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</row>
    <row r="1141" spans="2:18" ht="15" x14ac:dyDescent="0.25">
      <c r="B1141" s="11"/>
      <c r="D1141" s="64"/>
      <c r="E1141" s="15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</row>
    <row r="1142" spans="2:18" ht="15" x14ac:dyDescent="0.25">
      <c r="B1142" s="11"/>
      <c r="D1142" s="64"/>
      <c r="E1142" s="15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</row>
    <row r="1143" spans="2:18" ht="15" x14ac:dyDescent="0.25">
      <c r="B1143" s="12"/>
      <c r="D1143" s="63"/>
      <c r="E1143" s="15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</row>
    <row r="1144" spans="2:18" ht="15" x14ac:dyDescent="0.25">
      <c r="B1144" s="11"/>
      <c r="D1144" s="64"/>
      <c r="E1144" s="15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</row>
    <row r="1145" spans="2:18" ht="15" x14ac:dyDescent="0.25">
      <c r="B1145" s="11"/>
      <c r="D1145" s="64"/>
      <c r="E1145" s="15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</row>
    <row r="1146" spans="2:18" ht="15" x14ac:dyDescent="0.25">
      <c r="B1146" s="11"/>
      <c r="D1146" s="64"/>
      <c r="E1146" s="15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</row>
    <row r="1147" spans="2:18" ht="15" x14ac:dyDescent="0.25">
      <c r="B1147" s="11"/>
      <c r="D1147" s="64"/>
      <c r="E1147" s="15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</row>
    <row r="1148" spans="2:18" ht="15" x14ac:dyDescent="0.25">
      <c r="B1148" s="11"/>
      <c r="D1148" s="64"/>
      <c r="E1148" s="15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</row>
    <row r="1149" spans="2:18" ht="15" x14ac:dyDescent="0.25">
      <c r="B1149" s="11"/>
      <c r="D1149" s="64"/>
      <c r="E1149" s="15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</row>
    <row r="1150" spans="2:18" ht="15" x14ac:dyDescent="0.25">
      <c r="B1150" s="12"/>
      <c r="D1150" s="63"/>
      <c r="E1150" s="15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</row>
    <row r="1151" spans="2:18" ht="15" x14ac:dyDescent="0.25">
      <c r="B1151" s="12"/>
      <c r="D1151" s="63"/>
      <c r="E1151" s="15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</row>
    <row r="1152" spans="2:18" ht="15" x14ac:dyDescent="0.25">
      <c r="B1152" s="11"/>
      <c r="D1152" s="64"/>
      <c r="E1152" s="15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</row>
    <row r="1153" spans="2:18" ht="15" x14ac:dyDescent="0.25">
      <c r="B1153" s="11"/>
      <c r="D1153" s="64"/>
      <c r="E1153" s="15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</row>
    <row r="1154" spans="2:18" ht="15" x14ac:dyDescent="0.25">
      <c r="B1154" s="11"/>
      <c r="D1154" s="64"/>
      <c r="E1154" s="15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</row>
    <row r="1155" spans="2:18" ht="15" x14ac:dyDescent="0.25">
      <c r="B1155" s="11"/>
      <c r="D1155" s="64"/>
      <c r="E1155" s="15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</row>
    <row r="1156" spans="2:18" ht="15" x14ac:dyDescent="0.25">
      <c r="B1156" s="11"/>
      <c r="D1156" s="64"/>
      <c r="E1156" s="15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</row>
    <row r="1157" spans="2:18" ht="15" x14ac:dyDescent="0.25">
      <c r="B1157" s="11"/>
      <c r="D1157" s="64"/>
      <c r="E1157" s="15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</row>
    <row r="1158" spans="2:18" ht="15" x14ac:dyDescent="0.25">
      <c r="B1158" s="11"/>
      <c r="D1158" s="64"/>
      <c r="E1158" s="15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</row>
    <row r="1159" spans="2:18" ht="15" x14ac:dyDescent="0.25">
      <c r="B1159" s="11"/>
      <c r="D1159" s="64"/>
      <c r="E1159" s="15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</row>
    <row r="1160" spans="2:18" ht="15" x14ac:dyDescent="0.25">
      <c r="B1160" s="12"/>
      <c r="D1160" s="63"/>
      <c r="E1160" s="15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</row>
    <row r="1161" spans="2:18" ht="15" x14ac:dyDescent="0.25">
      <c r="B1161" s="12"/>
      <c r="D1161" s="63"/>
      <c r="E1161" s="15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</row>
    <row r="1162" spans="2:18" ht="15" x14ac:dyDescent="0.25">
      <c r="B1162" s="11"/>
      <c r="D1162" s="64"/>
      <c r="E1162" s="15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</row>
    <row r="1163" spans="2:18" ht="15" x14ac:dyDescent="0.25">
      <c r="B1163" s="11"/>
      <c r="D1163" s="64"/>
      <c r="E1163" s="15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</row>
    <row r="1164" spans="2:18" ht="15" x14ac:dyDescent="0.25">
      <c r="B1164" s="11"/>
      <c r="D1164" s="64"/>
      <c r="E1164" s="15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</row>
    <row r="1165" spans="2:18" ht="15" x14ac:dyDescent="0.25">
      <c r="B1165" s="11"/>
      <c r="D1165" s="64"/>
      <c r="E1165" s="15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</row>
    <row r="1166" spans="2:18" ht="15" x14ac:dyDescent="0.25">
      <c r="B1166" s="11"/>
      <c r="D1166" s="64"/>
      <c r="E1166" s="15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</row>
    <row r="1167" spans="2:18" ht="15" x14ac:dyDescent="0.25">
      <c r="B1167" s="11"/>
      <c r="D1167" s="64"/>
      <c r="E1167" s="15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</row>
    <row r="1168" spans="2:18" ht="15" x14ac:dyDescent="0.25">
      <c r="B1168" s="11"/>
      <c r="D1168" s="64"/>
      <c r="E1168" s="15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</row>
    <row r="1169" spans="2:18" ht="15" x14ac:dyDescent="0.25">
      <c r="B1169" s="11"/>
      <c r="D1169" s="64"/>
      <c r="E1169" s="15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</row>
    <row r="1170" spans="2:18" ht="15" x14ac:dyDescent="0.25">
      <c r="B1170" s="11"/>
      <c r="D1170" s="64"/>
      <c r="E1170" s="15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</row>
    <row r="1171" spans="2:18" ht="15" x14ac:dyDescent="0.25">
      <c r="B1171" s="11"/>
      <c r="D1171" s="64"/>
      <c r="E1171" s="15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</row>
    <row r="1172" spans="2:18" ht="15" x14ac:dyDescent="0.25">
      <c r="B1172" s="11"/>
      <c r="D1172" s="64"/>
      <c r="E1172" s="15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</row>
    <row r="1173" spans="2:18" ht="15" x14ac:dyDescent="0.25">
      <c r="B1173" s="11"/>
      <c r="D1173" s="64"/>
      <c r="E1173" s="15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</row>
    <row r="1174" spans="2:18" ht="15" x14ac:dyDescent="0.25">
      <c r="B1174" s="11"/>
      <c r="D1174" s="64"/>
      <c r="E1174" s="15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</row>
    <row r="1175" spans="2:18" ht="15" x14ac:dyDescent="0.25">
      <c r="B1175" s="11"/>
      <c r="D1175" s="64"/>
      <c r="E1175" s="15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</row>
    <row r="1176" spans="2:18" ht="15" x14ac:dyDescent="0.25">
      <c r="B1176" s="11"/>
      <c r="D1176" s="64"/>
      <c r="E1176" s="15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</row>
    <row r="1177" spans="2:18" ht="15" x14ac:dyDescent="0.25">
      <c r="B1177" s="11"/>
      <c r="D1177" s="64"/>
      <c r="E1177" s="15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</row>
    <row r="1178" spans="2:18" ht="15" x14ac:dyDescent="0.25">
      <c r="B1178" s="12"/>
      <c r="D1178" s="63"/>
      <c r="E1178" s="15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</row>
    <row r="1179" spans="2:18" ht="15" x14ac:dyDescent="0.25">
      <c r="B1179" s="11"/>
      <c r="D1179" s="64"/>
      <c r="E1179" s="15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</row>
    <row r="1180" spans="2:18" ht="15" x14ac:dyDescent="0.25">
      <c r="B1180" s="11"/>
      <c r="D1180" s="64"/>
      <c r="E1180" s="15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</row>
    <row r="1181" spans="2:18" ht="15" x14ac:dyDescent="0.25">
      <c r="B1181" s="11"/>
      <c r="D1181" s="64"/>
      <c r="E1181" s="15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</row>
    <row r="1182" spans="2:18" ht="15" x14ac:dyDescent="0.25">
      <c r="B1182" s="11"/>
      <c r="D1182" s="64"/>
      <c r="E1182" s="15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</row>
    <row r="1183" spans="2:18" ht="15" x14ac:dyDescent="0.25">
      <c r="B1183" s="11"/>
      <c r="D1183" s="64"/>
      <c r="E1183" s="15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</row>
    <row r="1184" spans="2:18" ht="15" x14ac:dyDescent="0.25">
      <c r="B1184" s="11"/>
      <c r="D1184" s="64"/>
      <c r="E1184" s="15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</row>
    <row r="1185" spans="2:18" ht="15" x14ac:dyDescent="0.25">
      <c r="B1185" s="11"/>
      <c r="D1185" s="64"/>
      <c r="E1185" s="15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</row>
    <row r="1186" spans="2:18" ht="15" x14ac:dyDescent="0.25">
      <c r="B1186" s="11"/>
      <c r="D1186" s="64"/>
      <c r="E1186" s="15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</row>
    <row r="1187" spans="2:18" ht="15" x14ac:dyDescent="0.25">
      <c r="B1187" s="11"/>
      <c r="D1187" s="64"/>
      <c r="E1187" s="15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</row>
    <row r="1188" spans="2:18" ht="15" x14ac:dyDescent="0.25">
      <c r="B1188" s="11"/>
      <c r="D1188" s="64"/>
      <c r="E1188" s="15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</row>
    <row r="1189" spans="2:18" ht="15" x14ac:dyDescent="0.25">
      <c r="B1189" s="12"/>
      <c r="D1189" s="63"/>
      <c r="E1189" s="15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</row>
    <row r="1190" spans="2:18" ht="15" x14ac:dyDescent="0.25">
      <c r="B1190" s="11"/>
      <c r="D1190" s="64"/>
      <c r="E1190" s="15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</row>
    <row r="1191" spans="2:18" ht="15" x14ac:dyDescent="0.25">
      <c r="B1191" s="11"/>
      <c r="D1191" s="64"/>
      <c r="E1191" s="15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</row>
    <row r="1192" spans="2:18" ht="15" x14ac:dyDescent="0.25">
      <c r="B1192" s="11"/>
      <c r="D1192" s="64"/>
      <c r="E1192" s="15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</row>
    <row r="1193" spans="2:18" ht="15" x14ac:dyDescent="0.25">
      <c r="B1193" s="11"/>
      <c r="D1193" s="64"/>
      <c r="E1193" s="15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</row>
    <row r="1194" spans="2:18" ht="15" x14ac:dyDescent="0.25">
      <c r="B1194" s="11"/>
      <c r="D1194" s="64"/>
      <c r="E1194" s="15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</row>
    <row r="1195" spans="2:18" ht="15" x14ac:dyDescent="0.25">
      <c r="B1195" s="12"/>
      <c r="D1195" s="63"/>
      <c r="E1195" s="15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</row>
    <row r="1196" spans="2:18" ht="15" x14ac:dyDescent="0.25">
      <c r="B1196" s="11"/>
      <c r="D1196" s="64"/>
      <c r="E1196" s="15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</row>
    <row r="1197" spans="2:18" ht="15" x14ac:dyDescent="0.25">
      <c r="B1197" s="11"/>
      <c r="D1197" s="64"/>
      <c r="E1197" s="15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</row>
    <row r="1198" spans="2:18" ht="15" x14ac:dyDescent="0.25">
      <c r="B1198" s="11"/>
      <c r="D1198" s="64"/>
      <c r="E1198" s="15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</row>
    <row r="1199" spans="2:18" ht="15" x14ac:dyDescent="0.25">
      <c r="B1199" s="11"/>
      <c r="D1199" s="64"/>
      <c r="E1199" s="15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</row>
    <row r="1200" spans="2:18" ht="15" x14ac:dyDescent="0.25">
      <c r="B1200" s="11"/>
      <c r="D1200" s="64"/>
      <c r="E1200" s="15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</row>
    <row r="1201" spans="2:18" ht="15" x14ac:dyDescent="0.25">
      <c r="B1201" s="11"/>
      <c r="D1201" s="64"/>
      <c r="E1201" s="15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</row>
    <row r="1202" spans="2:18" ht="15" x14ac:dyDescent="0.25">
      <c r="B1202" s="11"/>
      <c r="D1202" s="64"/>
      <c r="E1202" s="15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</row>
    <row r="1203" spans="2:18" ht="15" x14ac:dyDescent="0.25">
      <c r="B1203" s="11"/>
      <c r="D1203" s="64"/>
      <c r="E1203" s="15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</row>
    <row r="1204" spans="2:18" ht="15" x14ac:dyDescent="0.25">
      <c r="B1204" s="11"/>
      <c r="D1204" s="64"/>
      <c r="E1204" s="15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</row>
    <row r="1205" spans="2:18" ht="15" x14ac:dyDescent="0.25">
      <c r="B1205" s="11"/>
      <c r="D1205" s="64"/>
      <c r="E1205" s="15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</row>
    <row r="1206" spans="2:18" ht="15" x14ac:dyDescent="0.25">
      <c r="B1206" s="12"/>
      <c r="D1206" s="63"/>
      <c r="E1206" s="15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</row>
    <row r="1207" spans="2:18" ht="15" x14ac:dyDescent="0.25">
      <c r="B1207" s="11"/>
      <c r="D1207" s="64"/>
      <c r="E1207" s="15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</row>
    <row r="1208" spans="2:18" ht="15" x14ac:dyDescent="0.25">
      <c r="B1208" s="11"/>
      <c r="D1208" s="64"/>
      <c r="E1208" s="15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</row>
    <row r="1209" spans="2:18" ht="15" x14ac:dyDescent="0.25">
      <c r="B1209" s="11"/>
      <c r="D1209" s="64"/>
      <c r="E1209" s="15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</row>
    <row r="1210" spans="2:18" ht="15" x14ac:dyDescent="0.25">
      <c r="B1210" s="11"/>
      <c r="D1210" s="64"/>
      <c r="E1210" s="15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</row>
    <row r="1211" spans="2:18" ht="15" x14ac:dyDescent="0.25">
      <c r="B1211" s="11"/>
      <c r="D1211" s="64"/>
      <c r="E1211" s="15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</row>
    <row r="1212" spans="2:18" ht="15" x14ac:dyDescent="0.25">
      <c r="B1212" s="11"/>
      <c r="D1212" s="64"/>
      <c r="E1212" s="15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</row>
    <row r="1213" spans="2:18" ht="15" x14ac:dyDescent="0.25">
      <c r="B1213" s="12"/>
      <c r="D1213" s="63"/>
      <c r="E1213" s="15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</row>
    <row r="1214" spans="2:18" ht="15" x14ac:dyDescent="0.25">
      <c r="B1214" s="11"/>
      <c r="D1214" s="64"/>
      <c r="E1214" s="15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</row>
    <row r="1215" spans="2:18" ht="15" x14ac:dyDescent="0.25">
      <c r="B1215" s="11"/>
      <c r="D1215" s="64"/>
      <c r="E1215" s="15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</row>
    <row r="1216" spans="2:18" ht="15" x14ac:dyDescent="0.25">
      <c r="B1216" s="11"/>
      <c r="D1216" s="64"/>
      <c r="E1216" s="15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</row>
    <row r="1217" spans="2:18" ht="15" x14ac:dyDescent="0.25">
      <c r="B1217" s="11"/>
      <c r="D1217" s="64"/>
      <c r="E1217" s="15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</row>
    <row r="1218" spans="2:18" ht="15" x14ac:dyDescent="0.25">
      <c r="B1218" s="11"/>
      <c r="D1218" s="64"/>
      <c r="E1218" s="15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</row>
    <row r="1219" spans="2:18" ht="15" x14ac:dyDescent="0.25">
      <c r="B1219" s="11"/>
      <c r="D1219" s="64"/>
      <c r="E1219" s="15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</row>
    <row r="1220" spans="2:18" ht="15" x14ac:dyDescent="0.25">
      <c r="B1220" s="11"/>
      <c r="D1220" s="64"/>
      <c r="E1220" s="15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</row>
    <row r="1221" spans="2:18" ht="15" x14ac:dyDescent="0.25">
      <c r="B1221" s="11"/>
      <c r="D1221" s="64"/>
      <c r="E1221" s="15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</row>
    <row r="1222" spans="2:18" ht="15" x14ac:dyDescent="0.25">
      <c r="B1222" s="11"/>
      <c r="D1222" s="64"/>
      <c r="E1222" s="15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</row>
    <row r="1223" spans="2:18" ht="15" x14ac:dyDescent="0.25">
      <c r="B1223" s="11"/>
      <c r="D1223" s="64"/>
      <c r="E1223" s="15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</row>
    <row r="1224" spans="2:18" ht="15" x14ac:dyDescent="0.25">
      <c r="B1224" s="11"/>
      <c r="D1224" s="64"/>
      <c r="E1224" s="15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</row>
    <row r="1225" spans="2:18" ht="15" x14ac:dyDescent="0.25">
      <c r="B1225" s="11"/>
      <c r="D1225" s="64"/>
      <c r="E1225" s="15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</row>
    <row r="1226" spans="2:18" ht="15" x14ac:dyDescent="0.25">
      <c r="B1226" s="11"/>
      <c r="D1226" s="64"/>
      <c r="E1226" s="15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</row>
    <row r="1227" spans="2:18" ht="15" x14ac:dyDescent="0.25">
      <c r="B1227" s="11"/>
      <c r="D1227" s="64"/>
      <c r="E1227" s="15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</row>
    <row r="1228" spans="2:18" ht="15" x14ac:dyDescent="0.25">
      <c r="B1228" s="11"/>
      <c r="D1228" s="64"/>
      <c r="E1228" s="15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</row>
    <row r="1229" spans="2:18" ht="15" x14ac:dyDescent="0.25">
      <c r="B1229" s="11"/>
      <c r="D1229" s="64"/>
      <c r="E1229" s="15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</row>
    <row r="1230" spans="2:18" ht="15" x14ac:dyDescent="0.25">
      <c r="B1230" s="11"/>
      <c r="D1230" s="64"/>
      <c r="E1230" s="15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</row>
    <row r="1231" spans="2:18" ht="15" x14ac:dyDescent="0.25">
      <c r="B1231" s="11"/>
      <c r="D1231" s="64"/>
      <c r="E1231" s="15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</row>
    <row r="1232" spans="2:18" ht="15" x14ac:dyDescent="0.25">
      <c r="B1232" s="12"/>
      <c r="D1232" s="63"/>
      <c r="E1232" s="15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</row>
    <row r="1233" spans="2:18" ht="15" x14ac:dyDescent="0.25">
      <c r="B1233" s="11"/>
      <c r="D1233" s="64"/>
      <c r="E1233" s="15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</row>
    <row r="1234" spans="2:18" ht="15" x14ac:dyDescent="0.25">
      <c r="B1234" s="11"/>
      <c r="D1234" s="64"/>
      <c r="E1234" s="15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</row>
    <row r="1235" spans="2:18" ht="15" x14ac:dyDescent="0.25">
      <c r="B1235" s="11"/>
      <c r="D1235" s="64"/>
      <c r="E1235" s="15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</row>
    <row r="1236" spans="2:18" ht="15" x14ac:dyDescent="0.25">
      <c r="B1236" s="11"/>
      <c r="D1236" s="64"/>
      <c r="E1236" s="15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</row>
    <row r="1237" spans="2:18" ht="15" x14ac:dyDescent="0.25">
      <c r="B1237" s="11"/>
      <c r="D1237" s="64"/>
      <c r="E1237" s="15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</row>
    <row r="1238" spans="2:18" ht="15" x14ac:dyDescent="0.25">
      <c r="B1238" s="11"/>
      <c r="D1238" s="64"/>
      <c r="E1238" s="15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</row>
    <row r="1239" spans="2:18" ht="15" x14ac:dyDescent="0.25">
      <c r="B1239" s="11"/>
      <c r="D1239" s="64"/>
      <c r="E1239" s="15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</row>
    <row r="1240" spans="2:18" ht="15" x14ac:dyDescent="0.25">
      <c r="B1240" s="11"/>
      <c r="D1240" s="64"/>
      <c r="E1240" s="15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</row>
    <row r="1241" spans="2:18" ht="15" x14ac:dyDescent="0.25">
      <c r="B1241" s="12"/>
      <c r="D1241" s="63"/>
      <c r="E1241" s="15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</row>
    <row r="1242" spans="2:18" ht="15" x14ac:dyDescent="0.25">
      <c r="B1242" s="11"/>
      <c r="D1242" s="64"/>
      <c r="E1242" s="15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</row>
    <row r="1243" spans="2:18" ht="15" x14ac:dyDescent="0.25">
      <c r="B1243" s="11"/>
      <c r="D1243" s="64"/>
      <c r="E1243" s="15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</row>
    <row r="1244" spans="2:18" ht="15" x14ac:dyDescent="0.25">
      <c r="B1244" s="11"/>
      <c r="D1244" s="64"/>
      <c r="E1244" s="15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</row>
    <row r="1245" spans="2:18" ht="15" x14ac:dyDescent="0.25">
      <c r="B1245" s="12"/>
      <c r="D1245" s="63"/>
      <c r="E1245" s="15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</row>
    <row r="1246" spans="2:18" ht="15" x14ac:dyDescent="0.25">
      <c r="B1246" s="11"/>
      <c r="D1246" s="64"/>
      <c r="E1246" s="15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</row>
    <row r="1247" spans="2:18" ht="15" x14ac:dyDescent="0.25">
      <c r="B1247" s="11"/>
      <c r="D1247" s="64"/>
      <c r="E1247" s="15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</row>
    <row r="1248" spans="2:18" ht="15" x14ac:dyDescent="0.25">
      <c r="B1248" s="11"/>
      <c r="D1248" s="64"/>
      <c r="E1248" s="15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</row>
    <row r="1249" spans="2:18" ht="15" x14ac:dyDescent="0.25">
      <c r="B1249" s="11"/>
      <c r="D1249" s="64"/>
      <c r="E1249" s="15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</row>
    <row r="1250" spans="2:18" ht="15" x14ac:dyDescent="0.25">
      <c r="B1250" s="11"/>
      <c r="D1250" s="64"/>
      <c r="E1250" s="15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</row>
    <row r="1251" spans="2:18" ht="15" x14ac:dyDescent="0.25">
      <c r="B1251" s="11"/>
      <c r="D1251" s="64"/>
      <c r="E1251" s="15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</row>
    <row r="1252" spans="2:18" ht="15" x14ac:dyDescent="0.25">
      <c r="B1252" s="11"/>
      <c r="D1252" s="64"/>
      <c r="E1252" s="15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</row>
    <row r="1253" spans="2:18" ht="15" x14ac:dyDescent="0.25">
      <c r="B1253" s="11"/>
      <c r="D1253" s="64"/>
      <c r="E1253" s="15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</row>
    <row r="1254" spans="2:18" ht="15" x14ac:dyDescent="0.25">
      <c r="B1254" s="11"/>
      <c r="D1254" s="64"/>
      <c r="E1254" s="15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</row>
    <row r="1255" spans="2:18" ht="15" x14ac:dyDescent="0.25">
      <c r="B1255" s="11"/>
      <c r="D1255" s="64"/>
      <c r="E1255" s="15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</row>
    <row r="1256" spans="2:18" ht="15" x14ac:dyDescent="0.25">
      <c r="B1256" s="11"/>
      <c r="D1256" s="64"/>
      <c r="E1256" s="15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</row>
    <row r="1257" spans="2:18" ht="15" x14ac:dyDescent="0.25">
      <c r="B1257" s="11"/>
      <c r="D1257" s="64"/>
      <c r="E1257" s="15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</row>
    <row r="1258" spans="2:18" ht="15" x14ac:dyDescent="0.25">
      <c r="B1258" s="11"/>
      <c r="D1258" s="64"/>
      <c r="E1258" s="15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</row>
    <row r="1259" spans="2:18" ht="15" x14ac:dyDescent="0.25">
      <c r="B1259" s="11"/>
      <c r="D1259" s="64"/>
      <c r="E1259" s="15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</row>
    <row r="1260" spans="2:18" ht="15" x14ac:dyDescent="0.25">
      <c r="B1260" s="11"/>
      <c r="D1260" s="64"/>
      <c r="E1260" s="15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</row>
    <row r="1261" spans="2:18" ht="15" x14ac:dyDescent="0.25">
      <c r="B1261" s="11"/>
      <c r="D1261" s="64"/>
      <c r="E1261" s="15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</row>
    <row r="1262" spans="2:18" ht="15" x14ac:dyDescent="0.25">
      <c r="B1262" s="11"/>
      <c r="D1262" s="64"/>
      <c r="E1262" s="15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</row>
    <row r="1263" spans="2:18" ht="15" x14ac:dyDescent="0.25">
      <c r="B1263" s="11"/>
      <c r="D1263" s="64"/>
      <c r="E1263" s="15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</row>
    <row r="1264" spans="2:18" ht="15" x14ac:dyDescent="0.25">
      <c r="B1264" s="11"/>
      <c r="D1264" s="64"/>
      <c r="E1264" s="15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</row>
    <row r="1265" spans="2:18" ht="15" x14ac:dyDescent="0.25">
      <c r="B1265" s="11"/>
      <c r="D1265" s="64"/>
      <c r="E1265" s="15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</row>
    <row r="1266" spans="2:18" ht="15" x14ac:dyDescent="0.25">
      <c r="B1266" s="11"/>
      <c r="D1266" s="64"/>
      <c r="E1266" s="15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</row>
    <row r="1267" spans="2:18" ht="15" x14ac:dyDescent="0.25">
      <c r="B1267" s="11"/>
      <c r="D1267" s="64"/>
      <c r="E1267" s="15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</row>
    <row r="1268" spans="2:18" ht="15" x14ac:dyDescent="0.25">
      <c r="B1268" s="11"/>
      <c r="D1268" s="64"/>
      <c r="E1268" s="15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</row>
    <row r="1269" spans="2:18" ht="15" x14ac:dyDescent="0.25">
      <c r="B1269" s="11"/>
      <c r="D1269" s="64"/>
      <c r="E1269" s="15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</row>
    <row r="1270" spans="2:18" ht="15" x14ac:dyDescent="0.25">
      <c r="B1270" s="11"/>
      <c r="D1270" s="64"/>
      <c r="E1270" s="15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</row>
    <row r="1271" spans="2:18" ht="15" x14ac:dyDescent="0.25">
      <c r="B1271" s="11"/>
      <c r="D1271" s="64"/>
      <c r="E1271" s="15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</row>
    <row r="1272" spans="2:18" ht="15" x14ac:dyDescent="0.25">
      <c r="B1272" s="11"/>
      <c r="D1272" s="64"/>
      <c r="E1272" s="15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</row>
    <row r="1273" spans="2:18" ht="15" x14ac:dyDescent="0.25">
      <c r="B1273" s="11"/>
      <c r="D1273" s="64"/>
      <c r="E1273" s="15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</row>
    <row r="1274" spans="2:18" ht="15" x14ac:dyDescent="0.25">
      <c r="B1274" s="11"/>
      <c r="D1274" s="64"/>
      <c r="E1274" s="15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</row>
    <row r="1275" spans="2:18" ht="15" x14ac:dyDescent="0.25">
      <c r="B1275" s="11"/>
      <c r="D1275" s="64"/>
      <c r="E1275" s="15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</row>
    <row r="1276" spans="2:18" ht="15" x14ac:dyDescent="0.25">
      <c r="B1276" s="11"/>
      <c r="D1276" s="64"/>
      <c r="E1276" s="15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</row>
    <row r="1277" spans="2:18" ht="15" x14ac:dyDescent="0.25">
      <c r="B1277" s="11"/>
      <c r="D1277" s="64"/>
      <c r="E1277" s="15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</row>
    <row r="1278" spans="2:18" ht="15" x14ac:dyDescent="0.25">
      <c r="B1278" s="11"/>
      <c r="D1278" s="64"/>
      <c r="E1278" s="15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</row>
    <row r="1279" spans="2:18" ht="15" x14ac:dyDescent="0.25">
      <c r="B1279" s="11"/>
      <c r="D1279" s="64"/>
      <c r="E1279" s="15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</row>
    <row r="1280" spans="2:18" ht="15" x14ac:dyDescent="0.25">
      <c r="B1280" s="11"/>
      <c r="D1280" s="64"/>
      <c r="E1280" s="15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</row>
    <row r="1281" spans="2:18" ht="15" x14ac:dyDescent="0.25">
      <c r="B1281" s="11"/>
      <c r="D1281" s="64"/>
      <c r="E1281" s="15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</row>
    <row r="1282" spans="2:18" ht="15" x14ac:dyDescent="0.25">
      <c r="B1282" s="11"/>
      <c r="D1282" s="64"/>
      <c r="E1282" s="15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</row>
    <row r="1283" spans="2:18" ht="15" x14ac:dyDescent="0.25">
      <c r="B1283" s="12"/>
      <c r="D1283" s="63"/>
      <c r="E1283" s="15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</row>
    <row r="1284" spans="2:18" ht="15" x14ac:dyDescent="0.25">
      <c r="B1284" s="11"/>
      <c r="D1284" s="64"/>
      <c r="E1284" s="15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</row>
    <row r="1285" spans="2:18" ht="15" x14ac:dyDescent="0.25">
      <c r="B1285" s="11"/>
      <c r="D1285" s="64"/>
      <c r="E1285" s="15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</row>
    <row r="1286" spans="2:18" ht="15" x14ac:dyDescent="0.25">
      <c r="B1286" s="11"/>
      <c r="D1286" s="64"/>
      <c r="E1286" s="15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</row>
    <row r="1287" spans="2:18" ht="15" x14ac:dyDescent="0.25">
      <c r="B1287" s="11"/>
      <c r="D1287" s="64"/>
      <c r="E1287" s="15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</row>
    <row r="1288" spans="2:18" ht="15" x14ac:dyDescent="0.25">
      <c r="B1288" s="11"/>
      <c r="D1288" s="64"/>
      <c r="E1288" s="15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</row>
    <row r="1289" spans="2:18" ht="15" x14ac:dyDescent="0.25">
      <c r="B1289" s="11"/>
      <c r="D1289" s="64"/>
      <c r="E1289" s="15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</row>
    <row r="1290" spans="2:18" ht="15" x14ac:dyDescent="0.25">
      <c r="B1290" s="11"/>
      <c r="D1290" s="64"/>
      <c r="E1290" s="15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</row>
    <row r="1291" spans="2:18" ht="15" x14ac:dyDescent="0.25">
      <c r="B1291" s="11"/>
      <c r="D1291" s="64"/>
      <c r="E1291" s="15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</row>
    <row r="1292" spans="2:18" ht="15" x14ac:dyDescent="0.25">
      <c r="B1292" s="11"/>
      <c r="D1292" s="64"/>
      <c r="E1292" s="15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</row>
    <row r="1293" spans="2:18" ht="15" x14ac:dyDescent="0.25">
      <c r="B1293" s="11"/>
      <c r="D1293" s="64"/>
      <c r="E1293" s="15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</row>
    <row r="1294" spans="2:18" ht="15" x14ac:dyDescent="0.25">
      <c r="B1294" s="11"/>
      <c r="D1294" s="64"/>
      <c r="E1294" s="15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</row>
    <row r="1295" spans="2:18" ht="15" x14ac:dyDescent="0.25">
      <c r="B1295" s="11"/>
      <c r="D1295" s="64"/>
      <c r="E1295" s="15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</row>
    <row r="1296" spans="2:18" ht="15" x14ac:dyDescent="0.25">
      <c r="B1296" s="11"/>
      <c r="D1296" s="64"/>
      <c r="E1296" s="15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</row>
    <row r="1297" spans="2:18" ht="15" x14ac:dyDescent="0.25">
      <c r="B1297" s="11"/>
      <c r="D1297" s="64"/>
      <c r="E1297" s="15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</row>
    <row r="1298" spans="2:18" ht="15" x14ac:dyDescent="0.25">
      <c r="B1298" s="11"/>
      <c r="D1298" s="64"/>
      <c r="E1298" s="15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</row>
    <row r="1299" spans="2:18" ht="15" x14ac:dyDescent="0.25">
      <c r="B1299" s="11"/>
      <c r="D1299" s="64"/>
      <c r="E1299" s="15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</row>
    <row r="1300" spans="2:18" ht="15" x14ac:dyDescent="0.25">
      <c r="B1300" s="11"/>
      <c r="D1300" s="64"/>
      <c r="E1300" s="15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</row>
    <row r="1301" spans="2:18" ht="15" x14ac:dyDescent="0.25">
      <c r="B1301" s="11"/>
      <c r="D1301" s="64"/>
      <c r="E1301" s="15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</row>
    <row r="1302" spans="2:18" ht="15" x14ac:dyDescent="0.25">
      <c r="B1302" s="11"/>
      <c r="D1302" s="64"/>
      <c r="E1302" s="15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</row>
    <row r="1303" spans="2:18" ht="15" x14ac:dyDescent="0.25">
      <c r="B1303" s="11"/>
      <c r="D1303" s="64"/>
      <c r="E1303" s="15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</row>
    <row r="1304" spans="2:18" ht="15" x14ac:dyDescent="0.25">
      <c r="B1304" s="11"/>
      <c r="D1304" s="64"/>
      <c r="E1304" s="15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</row>
    <row r="1305" spans="2:18" ht="15" x14ac:dyDescent="0.25">
      <c r="B1305" s="11"/>
      <c r="D1305" s="64"/>
      <c r="E1305" s="15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</row>
    <row r="1306" spans="2:18" ht="15" x14ac:dyDescent="0.25">
      <c r="B1306" s="11"/>
      <c r="D1306" s="64"/>
      <c r="E1306" s="15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</row>
    <row r="1307" spans="2:18" ht="15" x14ac:dyDescent="0.25">
      <c r="B1307" s="11"/>
      <c r="D1307" s="64"/>
      <c r="E1307" s="15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</row>
    <row r="1308" spans="2:18" ht="15" x14ac:dyDescent="0.25">
      <c r="B1308" s="11"/>
      <c r="D1308" s="64"/>
      <c r="E1308" s="15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</row>
    <row r="1309" spans="2:18" ht="15" x14ac:dyDescent="0.25">
      <c r="B1309" s="11"/>
      <c r="D1309" s="64"/>
      <c r="E1309" s="15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</row>
    <row r="1310" spans="2:18" ht="15" x14ac:dyDescent="0.25">
      <c r="B1310" s="11"/>
      <c r="D1310" s="64"/>
      <c r="E1310" s="15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</row>
    <row r="1311" spans="2:18" ht="15" x14ac:dyDescent="0.25">
      <c r="B1311" s="11"/>
      <c r="D1311" s="64"/>
      <c r="E1311" s="15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</row>
    <row r="1312" spans="2:18" ht="15" x14ac:dyDescent="0.25">
      <c r="B1312" s="11"/>
      <c r="D1312" s="64"/>
      <c r="E1312" s="15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</row>
    <row r="1313" spans="2:18" ht="15" x14ac:dyDescent="0.25">
      <c r="B1313" s="11"/>
      <c r="D1313" s="64"/>
      <c r="E1313" s="15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</row>
    <row r="1314" spans="2:18" ht="15" x14ac:dyDescent="0.25">
      <c r="B1314" s="11"/>
      <c r="D1314" s="64"/>
      <c r="E1314" s="15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15" spans="2:18" ht="15" x14ac:dyDescent="0.25">
      <c r="B1315" s="11"/>
      <c r="D1315" s="64"/>
      <c r="E1315" s="15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</row>
    <row r="1316" spans="2:18" ht="15" x14ac:dyDescent="0.25">
      <c r="B1316" s="11"/>
      <c r="D1316" s="64"/>
      <c r="E1316" s="15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</row>
    <row r="1317" spans="2:18" ht="15" x14ac:dyDescent="0.25">
      <c r="B1317" s="11"/>
      <c r="D1317" s="64"/>
      <c r="E1317" s="15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</row>
    <row r="1318" spans="2:18" ht="15" x14ac:dyDescent="0.25">
      <c r="B1318" s="11"/>
      <c r="D1318" s="64"/>
      <c r="E1318" s="15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</row>
    <row r="1319" spans="2:18" ht="15" x14ac:dyDescent="0.25">
      <c r="B1319" s="11"/>
      <c r="D1319" s="64"/>
      <c r="E1319" s="15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</row>
    <row r="1320" spans="2:18" ht="15" x14ac:dyDescent="0.25">
      <c r="B1320" s="11"/>
      <c r="D1320" s="64"/>
      <c r="E1320" s="15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</row>
    <row r="1321" spans="2:18" ht="15" x14ac:dyDescent="0.25">
      <c r="B1321" s="11"/>
      <c r="D1321" s="64"/>
      <c r="E1321" s="15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</row>
    <row r="1322" spans="2:18" ht="15" x14ac:dyDescent="0.25">
      <c r="B1322" s="11"/>
      <c r="D1322" s="64"/>
      <c r="E1322" s="15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</row>
    <row r="1323" spans="2:18" ht="15" x14ac:dyDescent="0.25">
      <c r="B1323" s="11"/>
      <c r="D1323" s="64"/>
      <c r="E1323" s="15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</row>
    <row r="1324" spans="2:18" ht="15" x14ac:dyDescent="0.25">
      <c r="B1324" s="11"/>
      <c r="D1324" s="64"/>
      <c r="E1324" s="15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</row>
    <row r="1325" spans="2:18" ht="15" x14ac:dyDescent="0.25">
      <c r="B1325" s="11"/>
      <c r="D1325" s="64"/>
      <c r="E1325" s="15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</row>
    <row r="1326" spans="2:18" ht="15" x14ac:dyDescent="0.25">
      <c r="B1326" s="11"/>
      <c r="D1326" s="64"/>
      <c r="E1326" s="15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</row>
    <row r="1327" spans="2:18" ht="15" x14ac:dyDescent="0.25">
      <c r="B1327" s="11"/>
      <c r="D1327" s="64"/>
      <c r="E1327" s="15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</row>
    <row r="1328" spans="2:18" ht="15" x14ac:dyDescent="0.25">
      <c r="B1328" s="11"/>
      <c r="D1328" s="64"/>
      <c r="E1328" s="15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</row>
    <row r="1329" spans="2:18" ht="15" x14ac:dyDescent="0.25">
      <c r="B1329" s="11"/>
      <c r="D1329" s="64"/>
      <c r="E1329" s="15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</row>
    <row r="1330" spans="2:18" ht="15" x14ac:dyDescent="0.25">
      <c r="B1330" s="11"/>
      <c r="D1330" s="64"/>
      <c r="E1330" s="15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</row>
    <row r="1331" spans="2:18" ht="15" x14ac:dyDescent="0.25">
      <c r="B1331" s="11"/>
      <c r="D1331" s="64"/>
      <c r="E1331" s="15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</row>
    <row r="1332" spans="2:18" ht="15" x14ac:dyDescent="0.25">
      <c r="B1332" s="11"/>
      <c r="D1332" s="64"/>
      <c r="E1332" s="15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</row>
    <row r="1333" spans="2:18" ht="15" x14ac:dyDescent="0.25">
      <c r="B1333" s="11"/>
      <c r="D1333" s="64"/>
      <c r="E1333" s="15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</row>
    <row r="1334" spans="2:18" ht="15" x14ac:dyDescent="0.25">
      <c r="B1334" s="12"/>
      <c r="D1334" s="63"/>
      <c r="E1334" s="15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</row>
    <row r="1335" spans="2:18" ht="15" x14ac:dyDescent="0.25">
      <c r="B1335" s="11"/>
      <c r="D1335" s="64"/>
      <c r="E1335" s="15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</row>
    <row r="1336" spans="2:18" ht="15" x14ac:dyDescent="0.25">
      <c r="B1336" s="11"/>
      <c r="D1336" s="64"/>
      <c r="E1336" s="15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37" spans="2:18" ht="15" x14ac:dyDescent="0.25">
      <c r="B1337" s="11"/>
      <c r="D1337" s="64"/>
      <c r="E1337" s="15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</row>
    <row r="1338" spans="2:18" ht="15" x14ac:dyDescent="0.25">
      <c r="B1338" s="11"/>
      <c r="D1338" s="64"/>
      <c r="E1338" s="15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</row>
    <row r="1339" spans="2:18" ht="15" x14ac:dyDescent="0.25">
      <c r="B1339" s="11"/>
      <c r="D1339" s="64"/>
      <c r="E1339" s="15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</row>
    <row r="1340" spans="2:18" ht="15" x14ac:dyDescent="0.25">
      <c r="B1340" s="11"/>
      <c r="D1340" s="64"/>
      <c r="E1340" s="15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</row>
    <row r="1341" spans="2:18" ht="15" x14ac:dyDescent="0.25">
      <c r="B1341" s="11"/>
      <c r="D1341" s="64"/>
      <c r="E1341" s="15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</row>
    <row r="1342" spans="2:18" ht="15" x14ac:dyDescent="0.25">
      <c r="B1342" s="11"/>
      <c r="D1342" s="64"/>
      <c r="E1342" s="15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</row>
    <row r="1343" spans="2:18" ht="15" x14ac:dyDescent="0.25">
      <c r="B1343" s="11"/>
      <c r="D1343" s="64"/>
      <c r="E1343" s="15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</row>
    <row r="1344" spans="2:18" ht="15" x14ac:dyDescent="0.25">
      <c r="B1344" s="11"/>
      <c r="D1344" s="64"/>
      <c r="E1344" s="15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</row>
    <row r="1345" spans="2:18" ht="15" x14ac:dyDescent="0.25">
      <c r="B1345" s="11"/>
      <c r="D1345" s="64"/>
      <c r="E1345" s="15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</row>
    <row r="1346" spans="2:18" ht="15" x14ac:dyDescent="0.25">
      <c r="B1346" s="11"/>
      <c r="D1346" s="64"/>
      <c r="E1346" s="15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</row>
    <row r="1347" spans="2:18" ht="15" x14ac:dyDescent="0.25">
      <c r="B1347" s="11"/>
      <c r="D1347" s="64"/>
      <c r="E1347" s="15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</row>
    <row r="1348" spans="2:18" ht="15" x14ac:dyDescent="0.25">
      <c r="B1348" s="11"/>
      <c r="D1348" s="64"/>
      <c r="E1348" s="15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</row>
    <row r="1349" spans="2:18" ht="15" x14ac:dyDescent="0.25">
      <c r="B1349" s="11"/>
      <c r="D1349" s="64"/>
      <c r="E1349" s="15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</row>
    <row r="1350" spans="2:18" ht="15" x14ac:dyDescent="0.25">
      <c r="B1350" s="11"/>
      <c r="D1350" s="64"/>
      <c r="E1350" s="15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</row>
    <row r="1351" spans="2:18" ht="15" x14ac:dyDescent="0.25">
      <c r="B1351" s="11"/>
      <c r="D1351" s="64"/>
      <c r="E1351" s="15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</row>
    <row r="1352" spans="2:18" ht="15" x14ac:dyDescent="0.25">
      <c r="B1352" s="12"/>
      <c r="D1352" s="63"/>
      <c r="E1352" s="15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</row>
    <row r="1353" spans="2:18" ht="15" x14ac:dyDescent="0.25">
      <c r="B1353" s="11"/>
      <c r="D1353" s="64"/>
      <c r="E1353" s="15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</row>
    <row r="1354" spans="2:18" ht="15" x14ac:dyDescent="0.25">
      <c r="B1354" s="11"/>
      <c r="D1354" s="64"/>
      <c r="E1354" s="15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</row>
    <row r="1355" spans="2:18" ht="15" x14ac:dyDescent="0.25">
      <c r="B1355" s="11"/>
      <c r="D1355" s="64"/>
      <c r="E1355" s="15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</row>
    <row r="1356" spans="2:18" ht="15" x14ac:dyDescent="0.25">
      <c r="B1356" s="11"/>
      <c r="D1356" s="64"/>
      <c r="E1356" s="15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</row>
    <row r="1357" spans="2:18" ht="15" x14ac:dyDescent="0.25">
      <c r="B1357" s="11"/>
      <c r="D1357" s="64"/>
      <c r="E1357" s="15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</row>
    <row r="1358" spans="2:18" ht="15" x14ac:dyDescent="0.25">
      <c r="B1358" s="11"/>
      <c r="D1358" s="64"/>
      <c r="E1358" s="15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</row>
    <row r="1359" spans="2:18" ht="15" x14ac:dyDescent="0.25">
      <c r="B1359" s="11"/>
      <c r="D1359" s="64"/>
      <c r="E1359" s="15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</row>
    <row r="1360" spans="2:18" ht="15" x14ac:dyDescent="0.25">
      <c r="B1360" s="11"/>
      <c r="D1360" s="64"/>
      <c r="E1360" s="15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</row>
    <row r="1361" spans="2:18" ht="15" x14ac:dyDescent="0.25">
      <c r="B1361" s="11"/>
      <c r="D1361" s="64"/>
      <c r="E1361" s="15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</row>
    <row r="1362" spans="2:18" ht="15" x14ac:dyDescent="0.25">
      <c r="B1362" s="11"/>
      <c r="D1362" s="64"/>
      <c r="E1362" s="15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</row>
    <row r="1363" spans="2:18" ht="15" x14ac:dyDescent="0.25">
      <c r="B1363" s="11"/>
      <c r="D1363" s="64"/>
      <c r="E1363" s="15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</row>
    <row r="1364" spans="2:18" ht="15" x14ac:dyDescent="0.25">
      <c r="B1364" s="11"/>
      <c r="D1364" s="64"/>
      <c r="E1364" s="15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</row>
    <row r="1365" spans="2:18" ht="15" x14ac:dyDescent="0.25">
      <c r="B1365" s="11"/>
      <c r="D1365" s="64"/>
      <c r="E1365" s="15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</row>
    <row r="1366" spans="2:18" ht="15" x14ac:dyDescent="0.25">
      <c r="B1366" s="11"/>
      <c r="D1366" s="64"/>
      <c r="E1366" s="15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</row>
    <row r="1367" spans="2:18" ht="15" x14ac:dyDescent="0.25">
      <c r="B1367" s="11"/>
      <c r="D1367" s="64"/>
      <c r="E1367" s="15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</row>
    <row r="1368" spans="2:18" ht="15" x14ac:dyDescent="0.25">
      <c r="B1368" s="11"/>
      <c r="D1368" s="64"/>
      <c r="E1368" s="15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</row>
    <row r="1369" spans="2:18" ht="15" x14ac:dyDescent="0.25">
      <c r="B1369" s="11"/>
      <c r="D1369" s="64"/>
      <c r="E1369" s="15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</row>
    <row r="1370" spans="2:18" ht="15" x14ac:dyDescent="0.25">
      <c r="B1370" s="12"/>
      <c r="D1370" s="63"/>
      <c r="E1370" s="15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</row>
    <row r="1371" spans="2:18" ht="15" x14ac:dyDescent="0.25">
      <c r="B1371" s="11"/>
      <c r="D1371" s="64"/>
      <c r="E1371" s="15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</row>
    <row r="1372" spans="2:18" ht="15" x14ac:dyDescent="0.25">
      <c r="B1372" s="11"/>
      <c r="D1372" s="64"/>
      <c r="E1372" s="15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</row>
    <row r="1373" spans="2:18" ht="15" x14ac:dyDescent="0.25">
      <c r="B1373" s="11"/>
      <c r="D1373" s="64"/>
      <c r="E1373" s="15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</row>
    <row r="1374" spans="2:18" ht="15" x14ac:dyDescent="0.25">
      <c r="B1374" s="11"/>
      <c r="D1374" s="64"/>
      <c r="E1374" s="15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</row>
    <row r="1375" spans="2:18" ht="15" x14ac:dyDescent="0.25">
      <c r="B1375" s="11"/>
      <c r="D1375" s="64"/>
      <c r="E1375" s="15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</row>
    <row r="1376" spans="2:18" ht="15" x14ac:dyDescent="0.25">
      <c r="B1376" s="11"/>
      <c r="D1376" s="64"/>
      <c r="E1376" s="15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</row>
    <row r="1377" spans="2:18" ht="15" x14ac:dyDescent="0.25">
      <c r="B1377" s="11"/>
      <c r="D1377" s="64"/>
      <c r="E1377" s="15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</row>
    <row r="1378" spans="2:18" ht="15" x14ac:dyDescent="0.25">
      <c r="B1378" s="11"/>
      <c r="D1378" s="64"/>
      <c r="E1378" s="15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</row>
    <row r="1379" spans="2:18" ht="15" x14ac:dyDescent="0.25">
      <c r="B1379" s="11"/>
      <c r="D1379" s="64"/>
      <c r="E1379" s="15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</row>
    <row r="1380" spans="2:18" ht="15" x14ac:dyDescent="0.25">
      <c r="B1380" s="11"/>
      <c r="D1380" s="64"/>
      <c r="E1380" s="15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</row>
    <row r="1381" spans="2:18" ht="15" x14ac:dyDescent="0.25">
      <c r="B1381" s="11"/>
      <c r="D1381" s="64"/>
      <c r="E1381" s="15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</row>
    <row r="1382" spans="2:18" ht="15" x14ac:dyDescent="0.25">
      <c r="B1382" s="11"/>
      <c r="D1382" s="64"/>
      <c r="E1382" s="15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</row>
    <row r="1383" spans="2:18" ht="15" x14ac:dyDescent="0.25">
      <c r="B1383" s="11"/>
      <c r="D1383" s="64"/>
      <c r="E1383" s="15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</row>
    <row r="1384" spans="2:18" ht="15" x14ac:dyDescent="0.25">
      <c r="B1384" s="11"/>
      <c r="D1384" s="64"/>
      <c r="E1384" s="15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</row>
    <row r="1385" spans="2:18" ht="15" x14ac:dyDescent="0.25">
      <c r="B1385" s="12"/>
      <c r="D1385" s="63"/>
      <c r="E1385" s="15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</row>
    <row r="1386" spans="2:18" ht="15" x14ac:dyDescent="0.25">
      <c r="B1386" s="11"/>
      <c r="D1386" s="64"/>
      <c r="E1386" s="15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</row>
    <row r="1387" spans="2:18" ht="15" x14ac:dyDescent="0.25">
      <c r="B1387" s="11"/>
      <c r="D1387" s="64"/>
      <c r="E1387" s="15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</row>
    <row r="1388" spans="2:18" ht="15" x14ac:dyDescent="0.25">
      <c r="B1388" s="11"/>
      <c r="D1388" s="64"/>
      <c r="E1388" s="15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</row>
    <row r="1389" spans="2:18" ht="15" x14ac:dyDescent="0.25">
      <c r="B1389" s="11"/>
      <c r="D1389" s="64"/>
      <c r="E1389" s="15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</row>
    <row r="1390" spans="2:18" ht="15" x14ac:dyDescent="0.25">
      <c r="B1390" s="11"/>
      <c r="D1390" s="64"/>
      <c r="E1390" s="15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</row>
    <row r="1391" spans="2:18" ht="15" x14ac:dyDescent="0.25">
      <c r="B1391" s="11"/>
      <c r="D1391" s="64"/>
      <c r="E1391" s="15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</row>
    <row r="1392" spans="2:18" ht="15" x14ac:dyDescent="0.25">
      <c r="B1392" s="11"/>
      <c r="D1392" s="64"/>
      <c r="E1392" s="15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</row>
    <row r="1393" spans="2:18" ht="15" x14ac:dyDescent="0.25">
      <c r="B1393" s="11"/>
      <c r="D1393" s="64"/>
      <c r="E1393" s="15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</row>
    <row r="1394" spans="2:18" ht="15" x14ac:dyDescent="0.25">
      <c r="B1394" s="11"/>
      <c r="D1394" s="64"/>
      <c r="E1394" s="15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</row>
    <row r="1395" spans="2:18" ht="15" x14ac:dyDescent="0.25">
      <c r="B1395" s="11"/>
      <c r="D1395" s="64"/>
      <c r="E1395" s="15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</row>
    <row r="1396" spans="2:18" ht="15" x14ac:dyDescent="0.25">
      <c r="B1396" s="11"/>
      <c r="D1396" s="64"/>
      <c r="E1396" s="15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</row>
    <row r="1397" spans="2:18" ht="15" x14ac:dyDescent="0.25">
      <c r="B1397" s="11"/>
      <c r="D1397" s="64"/>
      <c r="E1397" s="15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</row>
    <row r="1398" spans="2:18" ht="15" x14ac:dyDescent="0.25">
      <c r="B1398" s="11"/>
      <c r="D1398" s="64"/>
      <c r="E1398" s="15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</row>
    <row r="1399" spans="2:18" ht="15" x14ac:dyDescent="0.25">
      <c r="B1399" s="11"/>
      <c r="D1399" s="64"/>
      <c r="E1399" s="15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</row>
    <row r="1400" spans="2:18" ht="15" x14ac:dyDescent="0.25">
      <c r="B1400" s="11"/>
      <c r="D1400" s="64"/>
      <c r="E1400" s="15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</row>
    <row r="1401" spans="2:18" ht="15" x14ac:dyDescent="0.25">
      <c r="B1401" s="11"/>
      <c r="D1401" s="64"/>
      <c r="E1401" s="15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</row>
    <row r="1402" spans="2:18" ht="15" x14ac:dyDescent="0.25">
      <c r="B1402" s="11"/>
      <c r="D1402" s="64"/>
      <c r="E1402" s="15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</row>
    <row r="1403" spans="2:18" ht="15" x14ac:dyDescent="0.25">
      <c r="B1403" s="11"/>
      <c r="D1403" s="64"/>
      <c r="E1403" s="15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</row>
    <row r="1404" spans="2:18" ht="15" x14ac:dyDescent="0.25">
      <c r="B1404" s="11"/>
      <c r="D1404" s="64"/>
      <c r="E1404" s="15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</row>
    <row r="1405" spans="2:18" ht="15" x14ac:dyDescent="0.25">
      <c r="B1405" s="11"/>
      <c r="D1405" s="64"/>
      <c r="E1405" s="15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</row>
    <row r="1406" spans="2:18" ht="15" x14ac:dyDescent="0.25">
      <c r="B1406" s="11"/>
      <c r="D1406" s="64"/>
      <c r="E1406" s="15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</row>
    <row r="1407" spans="2:18" ht="15" x14ac:dyDescent="0.25">
      <c r="B1407" s="11"/>
      <c r="D1407" s="64"/>
      <c r="E1407" s="15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</row>
    <row r="1408" spans="2:18" ht="15" x14ac:dyDescent="0.25">
      <c r="B1408" s="11"/>
      <c r="D1408" s="64"/>
      <c r="E1408" s="15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</row>
    <row r="1409" spans="2:18" ht="15" x14ac:dyDescent="0.25">
      <c r="B1409" s="11"/>
      <c r="D1409" s="64"/>
      <c r="E1409" s="15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</row>
    <row r="1410" spans="2:18" ht="15" x14ac:dyDescent="0.25">
      <c r="B1410" s="11"/>
      <c r="D1410" s="64"/>
      <c r="E1410" s="15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</row>
    <row r="1411" spans="2:18" ht="15" x14ac:dyDescent="0.25">
      <c r="B1411" s="11"/>
      <c r="D1411" s="64"/>
      <c r="E1411" s="15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</row>
    <row r="1412" spans="2:18" ht="15" x14ac:dyDescent="0.25">
      <c r="B1412" s="11"/>
      <c r="D1412" s="64"/>
      <c r="E1412" s="15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</row>
    <row r="1413" spans="2:18" ht="15" x14ac:dyDescent="0.25">
      <c r="B1413" s="11"/>
      <c r="D1413" s="64"/>
      <c r="E1413" s="15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</row>
    <row r="1414" spans="2:18" ht="15" x14ac:dyDescent="0.25">
      <c r="B1414" s="11"/>
      <c r="D1414" s="64"/>
      <c r="E1414" s="15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</row>
    <row r="1415" spans="2:18" ht="15" x14ac:dyDescent="0.25">
      <c r="B1415" s="11"/>
      <c r="D1415" s="64"/>
      <c r="E1415" s="15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</row>
    <row r="1416" spans="2:18" ht="15" x14ac:dyDescent="0.25">
      <c r="B1416" s="11"/>
      <c r="D1416" s="64"/>
      <c r="E1416" s="15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</row>
    <row r="1417" spans="2:18" ht="15" x14ac:dyDescent="0.25">
      <c r="B1417" s="11"/>
      <c r="D1417" s="64"/>
      <c r="E1417" s="15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</row>
    <row r="1418" spans="2:18" ht="15" x14ac:dyDescent="0.25">
      <c r="B1418" s="11"/>
      <c r="D1418" s="64"/>
      <c r="E1418" s="15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</row>
    <row r="1419" spans="2:18" ht="15" x14ac:dyDescent="0.25">
      <c r="B1419" s="11"/>
      <c r="D1419" s="64"/>
      <c r="E1419" s="15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</row>
    <row r="1420" spans="2:18" ht="15" x14ac:dyDescent="0.25">
      <c r="B1420" s="12"/>
      <c r="D1420" s="63"/>
      <c r="E1420" s="15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</row>
    <row r="1421" spans="2:18" ht="15" x14ac:dyDescent="0.25">
      <c r="B1421" s="11"/>
      <c r="D1421" s="64"/>
      <c r="E1421" s="15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</row>
    <row r="1422" spans="2:18" ht="15" x14ac:dyDescent="0.25">
      <c r="B1422" s="12"/>
      <c r="D1422" s="63"/>
      <c r="E1422" s="15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</row>
    <row r="1423" spans="2:18" ht="15" x14ac:dyDescent="0.25">
      <c r="B1423" s="11"/>
      <c r="D1423" s="64"/>
      <c r="E1423" s="15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</row>
    <row r="1424" spans="2:18" ht="15" x14ac:dyDescent="0.25">
      <c r="B1424" s="11"/>
      <c r="D1424" s="64"/>
      <c r="E1424" s="15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</row>
    <row r="1425" spans="2:18" ht="15" x14ac:dyDescent="0.25">
      <c r="B1425" s="11"/>
      <c r="D1425" s="64"/>
      <c r="E1425" s="15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</row>
    <row r="1426" spans="2:18" ht="15" x14ac:dyDescent="0.25">
      <c r="B1426" s="11"/>
      <c r="D1426" s="64"/>
      <c r="E1426" s="15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</row>
    <row r="1427" spans="2:18" ht="15" x14ac:dyDescent="0.25">
      <c r="B1427" s="11"/>
      <c r="D1427" s="64"/>
      <c r="E1427" s="15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</row>
    <row r="1428" spans="2:18" ht="15" x14ac:dyDescent="0.25">
      <c r="B1428" s="11"/>
      <c r="D1428" s="64"/>
      <c r="E1428" s="15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</row>
    <row r="1429" spans="2:18" ht="15" x14ac:dyDescent="0.25">
      <c r="B1429" s="12"/>
      <c r="D1429" s="63"/>
      <c r="E1429" s="15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</row>
    <row r="1430" spans="2:18" ht="15" x14ac:dyDescent="0.25">
      <c r="B1430" s="12"/>
      <c r="D1430" s="63"/>
      <c r="E1430" s="15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</row>
    <row r="1431" spans="2:18" ht="15" x14ac:dyDescent="0.25">
      <c r="B1431" s="11"/>
      <c r="D1431" s="64"/>
      <c r="E1431" s="15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</row>
    <row r="1432" spans="2:18" ht="15" x14ac:dyDescent="0.25">
      <c r="B1432" s="11"/>
      <c r="D1432" s="64"/>
      <c r="E1432" s="15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</row>
    <row r="1433" spans="2:18" ht="15" x14ac:dyDescent="0.25">
      <c r="B1433" s="11"/>
      <c r="D1433" s="64"/>
      <c r="E1433" s="15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</row>
    <row r="1434" spans="2:18" ht="15" x14ac:dyDescent="0.25">
      <c r="B1434" s="11"/>
      <c r="D1434" s="64"/>
      <c r="E1434" s="15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</row>
    <row r="1435" spans="2:18" ht="15" x14ac:dyDescent="0.25">
      <c r="B1435" s="11"/>
      <c r="D1435" s="64"/>
      <c r="E1435" s="15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</row>
    <row r="1436" spans="2:18" ht="15" x14ac:dyDescent="0.25">
      <c r="B1436" s="11"/>
      <c r="D1436" s="64"/>
      <c r="E1436" s="15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</row>
    <row r="1437" spans="2:18" ht="15" x14ac:dyDescent="0.25">
      <c r="B1437" s="11"/>
      <c r="D1437" s="64"/>
      <c r="E1437" s="15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</row>
    <row r="1438" spans="2:18" ht="15" x14ac:dyDescent="0.25">
      <c r="B1438" s="11"/>
      <c r="D1438" s="64"/>
      <c r="E1438" s="15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</row>
    <row r="1439" spans="2:18" ht="15" x14ac:dyDescent="0.25">
      <c r="B1439" s="12"/>
      <c r="D1439" s="63"/>
      <c r="E1439" s="15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</row>
    <row r="1440" spans="2:18" ht="15" x14ac:dyDescent="0.25">
      <c r="B1440" s="11"/>
      <c r="D1440" s="64"/>
      <c r="E1440" s="15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</row>
    <row r="1441" spans="2:18" ht="15" x14ac:dyDescent="0.25">
      <c r="B1441" s="11"/>
      <c r="D1441" s="64"/>
      <c r="E1441" s="15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</row>
    <row r="1442" spans="2:18" ht="15" x14ac:dyDescent="0.25">
      <c r="B1442" s="12"/>
      <c r="D1442" s="63"/>
      <c r="E1442" s="15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</row>
    <row r="1443" spans="2:18" ht="15" x14ac:dyDescent="0.25">
      <c r="B1443" s="11"/>
      <c r="D1443" s="64"/>
      <c r="E1443" s="15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</row>
    <row r="1444" spans="2:18" ht="15" x14ac:dyDescent="0.25">
      <c r="B1444" s="11"/>
      <c r="D1444" s="64"/>
      <c r="E1444" s="15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</row>
    <row r="1445" spans="2:18" ht="15" x14ac:dyDescent="0.25">
      <c r="B1445" s="11"/>
      <c r="D1445" s="64"/>
      <c r="E1445" s="15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</row>
    <row r="1446" spans="2:18" ht="15" x14ac:dyDescent="0.25">
      <c r="B1446" s="11"/>
      <c r="D1446" s="64"/>
      <c r="E1446" s="15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</row>
    <row r="1447" spans="2:18" ht="15" x14ac:dyDescent="0.25">
      <c r="B1447" s="11"/>
      <c r="D1447" s="64"/>
      <c r="E1447" s="15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</row>
    <row r="1448" spans="2:18" ht="15" x14ac:dyDescent="0.25">
      <c r="B1448" s="11"/>
      <c r="D1448" s="64"/>
      <c r="E1448" s="15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</row>
    <row r="1449" spans="2:18" ht="15" x14ac:dyDescent="0.25">
      <c r="B1449" s="11"/>
      <c r="D1449" s="64"/>
      <c r="E1449" s="15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</row>
    <row r="1450" spans="2:18" ht="15" x14ac:dyDescent="0.25">
      <c r="B1450" s="11"/>
      <c r="D1450" s="64"/>
      <c r="E1450" s="15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</row>
    <row r="1451" spans="2:18" ht="15" x14ac:dyDescent="0.25">
      <c r="B1451" s="11"/>
      <c r="D1451" s="64"/>
      <c r="E1451" s="15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</row>
    <row r="1452" spans="2:18" ht="15" x14ac:dyDescent="0.25">
      <c r="B1452" s="11"/>
      <c r="D1452" s="64"/>
      <c r="E1452" s="15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</row>
    <row r="1453" spans="2:18" ht="15" x14ac:dyDescent="0.25">
      <c r="B1453" s="11"/>
      <c r="D1453" s="64"/>
      <c r="E1453" s="15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</row>
    <row r="1454" spans="2:18" ht="15" x14ac:dyDescent="0.25">
      <c r="B1454" s="12"/>
      <c r="D1454" s="63"/>
      <c r="E1454" s="15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</row>
    <row r="1455" spans="2:18" ht="15" x14ac:dyDescent="0.25">
      <c r="B1455" s="11"/>
      <c r="D1455" s="64"/>
      <c r="E1455" s="15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</row>
    <row r="1456" spans="2:18" ht="15" x14ac:dyDescent="0.25">
      <c r="B1456" s="11"/>
      <c r="D1456" s="64"/>
      <c r="E1456" s="15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</row>
    <row r="1457" spans="2:18" ht="15" x14ac:dyDescent="0.25">
      <c r="B1457" s="11"/>
      <c r="D1457" s="64"/>
      <c r="E1457" s="15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</row>
    <row r="1458" spans="2:18" ht="15" x14ac:dyDescent="0.25">
      <c r="B1458" s="11"/>
      <c r="D1458" s="64"/>
      <c r="E1458" s="15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</row>
    <row r="1459" spans="2:18" ht="15" x14ac:dyDescent="0.25">
      <c r="B1459" s="11"/>
      <c r="D1459" s="64"/>
      <c r="E1459" s="15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</row>
    <row r="1460" spans="2:18" ht="15" x14ac:dyDescent="0.25">
      <c r="B1460" s="11"/>
      <c r="D1460" s="64"/>
      <c r="E1460" s="15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</row>
    <row r="1461" spans="2:18" ht="15" x14ac:dyDescent="0.25">
      <c r="B1461" s="11"/>
      <c r="D1461" s="64"/>
      <c r="E1461" s="15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</row>
    <row r="1462" spans="2:18" ht="15" x14ac:dyDescent="0.25">
      <c r="B1462" s="11"/>
      <c r="D1462" s="64"/>
      <c r="E1462" s="15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</row>
    <row r="1463" spans="2:18" ht="15" x14ac:dyDescent="0.25">
      <c r="B1463" s="12"/>
      <c r="D1463" s="63"/>
      <c r="E1463" s="15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</row>
    <row r="1464" spans="2:18" ht="15" x14ac:dyDescent="0.25">
      <c r="B1464" s="11"/>
      <c r="D1464" s="64"/>
      <c r="E1464" s="15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</row>
    <row r="1465" spans="2:18" ht="15" x14ac:dyDescent="0.25">
      <c r="B1465" s="11"/>
      <c r="D1465" s="64"/>
      <c r="E1465" s="15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</row>
    <row r="1466" spans="2:18" ht="15" x14ac:dyDescent="0.25">
      <c r="B1466" s="11"/>
      <c r="D1466" s="64"/>
      <c r="E1466" s="15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</row>
    <row r="1467" spans="2:18" ht="15" x14ac:dyDescent="0.25">
      <c r="B1467" s="12"/>
      <c r="D1467" s="63"/>
      <c r="E1467" s="15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</row>
    <row r="1468" spans="2:18" ht="15" x14ac:dyDescent="0.25">
      <c r="B1468" s="11"/>
      <c r="D1468" s="64"/>
      <c r="E1468" s="15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</row>
    <row r="1469" spans="2:18" ht="15" x14ac:dyDescent="0.25">
      <c r="B1469" s="11"/>
      <c r="D1469" s="64"/>
      <c r="E1469" s="15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</row>
    <row r="1470" spans="2:18" ht="15" x14ac:dyDescent="0.25">
      <c r="B1470" s="11"/>
      <c r="D1470" s="64"/>
      <c r="E1470" s="15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</row>
    <row r="1471" spans="2:18" ht="15" x14ac:dyDescent="0.25">
      <c r="B1471" s="11"/>
      <c r="D1471" s="64"/>
      <c r="E1471" s="15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</row>
    <row r="1472" spans="2:18" ht="15" x14ac:dyDescent="0.25">
      <c r="B1472" s="11"/>
      <c r="D1472" s="64"/>
      <c r="E1472" s="15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</row>
    <row r="1473" spans="2:18" ht="15" x14ac:dyDescent="0.25">
      <c r="B1473" s="11"/>
      <c r="D1473" s="64"/>
      <c r="E1473" s="15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</row>
    <row r="1474" spans="2:18" ht="15" x14ac:dyDescent="0.25">
      <c r="B1474" s="11"/>
      <c r="D1474" s="64"/>
      <c r="E1474" s="15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</row>
    <row r="1475" spans="2:18" ht="15" x14ac:dyDescent="0.25">
      <c r="B1475" s="11"/>
      <c r="D1475" s="64"/>
      <c r="E1475" s="15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</row>
    <row r="1476" spans="2:18" ht="15" x14ac:dyDescent="0.25">
      <c r="B1476" s="12"/>
      <c r="D1476" s="63"/>
      <c r="E1476" s="15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</row>
    <row r="1477" spans="2:18" ht="15" x14ac:dyDescent="0.25">
      <c r="B1477" s="11"/>
      <c r="D1477" s="64"/>
      <c r="E1477" s="15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</row>
    <row r="1478" spans="2:18" ht="15" x14ac:dyDescent="0.25">
      <c r="B1478" s="11"/>
      <c r="D1478" s="64"/>
      <c r="E1478" s="15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</row>
    <row r="1479" spans="2:18" ht="15" x14ac:dyDescent="0.25">
      <c r="B1479" s="11"/>
      <c r="D1479" s="64"/>
      <c r="E1479" s="15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</row>
    <row r="1480" spans="2:18" ht="15" x14ac:dyDescent="0.25">
      <c r="B1480" s="11"/>
      <c r="D1480" s="64"/>
      <c r="E1480" s="15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</row>
    <row r="1481" spans="2:18" ht="15" x14ac:dyDescent="0.25">
      <c r="B1481" s="11"/>
      <c r="D1481" s="64"/>
      <c r="E1481" s="15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</row>
    <row r="1482" spans="2:18" ht="15" x14ac:dyDescent="0.25">
      <c r="B1482" s="11"/>
      <c r="D1482" s="64"/>
      <c r="E1482" s="15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</row>
    <row r="1483" spans="2:18" ht="15" x14ac:dyDescent="0.25">
      <c r="B1483" s="11"/>
      <c r="D1483" s="64"/>
      <c r="E1483" s="15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</row>
    <row r="1484" spans="2:18" ht="15" x14ac:dyDescent="0.25">
      <c r="B1484" s="11"/>
      <c r="D1484" s="64"/>
      <c r="E1484" s="15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</row>
    <row r="1485" spans="2:18" ht="15" x14ac:dyDescent="0.25">
      <c r="B1485" s="11"/>
      <c r="D1485" s="64"/>
      <c r="E1485" s="15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</row>
    <row r="1486" spans="2:18" ht="15" x14ac:dyDescent="0.25">
      <c r="B1486" s="11"/>
      <c r="D1486" s="64"/>
      <c r="E1486" s="15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</row>
    <row r="1487" spans="2:18" ht="15" x14ac:dyDescent="0.25">
      <c r="B1487" s="11"/>
      <c r="D1487" s="64"/>
      <c r="E1487" s="15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</row>
    <row r="1488" spans="2:18" ht="15" x14ac:dyDescent="0.25">
      <c r="B1488" s="11"/>
      <c r="D1488" s="64"/>
      <c r="E1488" s="15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</row>
    <row r="1489" spans="2:18" ht="15" x14ac:dyDescent="0.25">
      <c r="B1489" s="11"/>
      <c r="D1489" s="64"/>
      <c r="E1489" s="15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</row>
    <row r="1490" spans="2:18" ht="15" x14ac:dyDescent="0.25">
      <c r="B1490" s="11"/>
      <c r="D1490" s="64"/>
      <c r="E1490" s="15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</row>
    <row r="1491" spans="2:18" ht="15" x14ac:dyDescent="0.25">
      <c r="B1491" s="11"/>
      <c r="D1491" s="64"/>
      <c r="E1491" s="15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</row>
    <row r="1492" spans="2:18" ht="15" x14ac:dyDescent="0.25">
      <c r="B1492" s="11"/>
      <c r="D1492" s="64"/>
      <c r="E1492" s="15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</row>
    <row r="1493" spans="2:18" ht="15" x14ac:dyDescent="0.25">
      <c r="B1493" s="11"/>
      <c r="D1493" s="64"/>
      <c r="E1493" s="15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</row>
    <row r="1494" spans="2:18" ht="15" x14ac:dyDescent="0.25">
      <c r="B1494" s="11"/>
      <c r="D1494" s="64"/>
      <c r="E1494" s="15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</row>
    <row r="1495" spans="2:18" ht="15" x14ac:dyDescent="0.25">
      <c r="B1495" s="11"/>
      <c r="D1495" s="64"/>
      <c r="E1495" s="15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</row>
    <row r="1496" spans="2:18" ht="15" x14ac:dyDescent="0.25">
      <c r="B1496" s="11"/>
      <c r="D1496" s="64"/>
      <c r="E1496" s="15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</row>
    <row r="1497" spans="2:18" ht="15" x14ac:dyDescent="0.25">
      <c r="B1497" s="11"/>
      <c r="D1497" s="64"/>
      <c r="E1497" s="15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</row>
    <row r="1498" spans="2:18" ht="15" x14ac:dyDescent="0.25">
      <c r="B1498" s="11"/>
      <c r="D1498" s="64"/>
      <c r="E1498" s="15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</row>
    <row r="1499" spans="2:18" ht="15" x14ac:dyDescent="0.25">
      <c r="B1499" s="11"/>
      <c r="D1499" s="64"/>
      <c r="E1499" s="15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</row>
    <row r="1500" spans="2:18" ht="15" x14ac:dyDescent="0.25">
      <c r="B1500" s="11"/>
      <c r="D1500" s="64"/>
      <c r="E1500" s="15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</row>
    <row r="1501" spans="2:18" ht="15" x14ac:dyDescent="0.25">
      <c r="B1501" s="11"/>
      <c r="D1501" s="64"/>
      <c r="E1501" s="15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</row>
    <row r="1502" spans="2:18" ht="15" x14ac:dyDescent="0.25">
      <c r="B1502" s="11"/>
      <c r="D1502" s="64"/>
      <c r="E1502" s="15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</row>
    <row r="1503" spans="2:18" ht="15" x14ac:dyDescent="0.25">
      <c r="B1503" s="11"/>
      <c r="D1503" s="64"/>
      <c r="E1503" s="15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</row>
    <row r="1504" spans="2:18" ht="15" x14ac:dyDescent="0.25">
      <c r="B1504" s="11"/>
      <c r="D1504" s="64"/>
      <c r="E1504" s="15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</row>
    <row r="1505" spans="2:18" ht="15" x14ac:dyDescent="0.25">
      <c r="B1505" s="11"/>
      <c r="D1505" s="64"/>
      <c r="E1505" s="15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</row>
    <row r="1506" spans="2:18" ht="15" x14ac:dyDescent="0.25">
      <c r="B1506" s="11"/>
      <c r="D1506" s="64"/>
      <c r="E1506" s="15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</row>
    <row r="1507" spans="2:18" ht="15" x14ac:dyDescent="0.25">
      <c r="B1507" s="11"/>
      <c r="D1507" s="64"/>
      <c r="E1507" s="15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</row>
    <row r="1508" spans="2:18" ht="15" x14ac:dyDescent="0.25">
      <c r="B1508" s="11"/>
      <c r="D1508" s="64"/>
      <c r="E1508" s="15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</row>
    <row r="1509" spans="2:18" ht="15" x14ac:dyDescent="0.25">
      <c r="B1509" s="11"/>
      <c r="D1509" s="64"/>
      <c r="E1509" s="15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</row>
    <row r="1510" spans="2:18" ht="15" x14ac:dyDescent="0.25">
      <c r="B1510" s="11"/>
      <c r="D1510" s="64"/>
      <c r="E1510" s="15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</row>
    <row r="1511" spans="2:18" ht="15" x14ac:dyDescent="0.25">
      <c r="B1511" s="11"/>
      <c r="D1511" s="64"/>
      <c r="E1511" s="15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</row>
    <row r="1512" spans="2:18" ht="15" x14ac:dyDescent="0.25">
      <c r="B1512" s="11"/>
      <c r="D1512" s="64"/>
      <c r="E1512" s="15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</row>
    <row r="1513" spans="2:18" ht="15" x14ac:dyDescent="0.25">
      <c r="B1513" s="11"/>
      <c r="D1513" s="64"/>
      <c r="E1513" s="15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</row>
    <row r="1514" spans="2:18" ht="15" x14ac:dyDescent="0.25">
      <c r="B1514" s="11"/>
      <c r="D1514" s="64"/>
      <c r="E1514" s="15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</row>
    <row r="1515" spans="2:18" ht="15" x14ac:dyDescent="0.25">
      <c r="B1515" s="11"/>
      <c r="D1515" s="64"/>
      <c r="E1515" s="15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</row>
    <row r="1516" spans="2:18" ht="15" x14ac:dyDescent="0.25">
      <c r="B1516" s="11"/>
      <c r="D1516" s="64"/>
      <c r="E1516" s="15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</row>
    <row r="1517" spans="2:18" ht="15" x14ac:dyDescent="0.25">
      <c r="B1517" s="11"/>
      <c r="D1517" s="64"/>
      <c r="E1517" s="15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</row>
    <row r="1518" spans="2:18" ht="15" x14ac:dyDescent="0.25">
      <c r="B1518" s="11"/>
      <c r="D1518" s="64"/>
      <c r="E1518" s="15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</row>
    <row r="1519" spans="2:18" ht="15" x14ac:dyDescent="0.25">
      <c r="B1519" s="11"/>
      <c r="D1519" s="64"/>
      <c r="E1519" s="15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</row>
    <row r="1520" spans="2:18" ht="15" x14ac:dyDescent="0.25">
      <c r="B1520" s="11"/>
      <c r="D1520" s="64"/>
      <c r="E1520" s="15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</row>
    <row r="1521" spans="2:18" ht="15" x14ac:dyDescent="0.25">
      <c r="B1521" s="11"/>
      <c r="D1521" s="64"/>
      <c r="E1521" s="15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</row>
    <row r="1522" spans="2:18" ht="15" x14ac:dyDescent="0.25">
      <c r="B1522" s="11"/>
      <c r="D1522" s="64"/>
      <c r="E1522" s="15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</row>
    <row r="1523" spans="2:18" ht="15" x14ac:dyDescent="0.25">
      <c r="B1523" s="11"/>
      <c r="D1523" s="64"/>
      <c r="E1523" s="15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</row>
    <row r="1524" spans="2:18" ht="15" x14ac:dyDescent="0.25">
      <c r="B1524" s="11"/>
      <c r="D1524" s="64"/>
      <c r="E1524" s="15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</row>
    <row r="1525" spans="2:18" ht="15" x14ac:dyDescent="0.25">
      <c r="B1525" s="11"/>
      <c r="D1525" s="64"/>
      <c r="E1525" s="15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</row>
    <row r="1526" spans="2:18" ht="15" x14ac:dyDescent="0.25">
      <c r="B1526" s="11"/>
      <c r="D1526" s="64"/>
      <c r="E1526" s="15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</row>
    <row r="1527" spans="2:18" ht="15" x14ac:dyDescent="0.25">
      <c r="B1527" s="11"/>
      <c r="D1527" s="64"/>
      <c r="E1527" s="15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</row>
    <row r="1528" spans="2:18" ht="15" x14ac:dyDescent="0.25">
      <c r="B1528" s="11"/>
      <c r="D1528" s="64"/>
      <c r="E1528" s="15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</row>
    <row r="1529" spans="2:18" ht="15" x14ac:dyDescent="0.25">
      <c r="B1529" s="11"/>
      <c r="D1529" s="64"/>
      <c r="E1529" s="15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</row>
    <row r="1530" spans="2:18" ht="15" x14ac:dyDescent="0.25">
      <c r="B1530" s="11"/>
      <c r="D1530" s="64"/>
      <c r="E1530" s="15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</row>
    <row r="1531" spans="2:18" ht="15" x14ac:dyDescent="0.25">
      <c r="B1531" s="11"/>
      <c r="D1531" s="64"/>
      <c r="E1531" s="15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</row>
    <row r="1532" spans="2:18" ht="15" x14ac:dyDescent="0.25">
      <c r="B1532" s="11"/>
      <c r="D1532" s="64"/>
      <c r="E1532" s="15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</row>
    <row r="1533" spans="2:18" ht="15" x14ac:dyDescent="0.25">
      <c r="B1533" s="12"/>
      <c r="D1533" s="63"/>
      <c r="E1533" s="15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</row>
    <row r="1534" spans="2:18" ht="15" x14ac:dyDescent="0.25">
      <c r="B1534" s="11"/>
      <c r="D1534" s="64"/>
      <c r="E1534" s="15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</row>
    <row r="1535" spans="2:18" ht="15" x14ac:dyDescent="0.25">
      <c r="B1535" s="11"/>
      <c r="D1535" s="64"/>
      <c r="E1535" s="15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</row>
    <row r="1536" spans="2:18" ht="15" x14ac:dyDescent="0.25">
      <c r="B1536" s="11"/>
      <c r="D1536" s="64"/>
      <c r="E1536" s="15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</row>
    <row r="1537" spans="2:18" ht="15" x14ac:dyDescent="0.25">
      <c r="B1537" s="11"/>
      <c r="D1537" s="64"/>
      <c r="E1537" s="15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</row>
    <row r="1538" spans="2:18" ht="15" x14ac:dyDescent="0.25">
      <c r="B1538" s="11"/>
      <c r="D1538" s="64"/>
      <c r="E1538" s="15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</row>
    <row r="1539" spans="2:18" ht="15" x14ac:dyDescent="0.25">
      <c r="B1539" s="11"/>
      <c r="D1539" s="64"/>
      <c r="E1539" s="15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</row>
    <row r="1540" spans="2:18" ht="15" x14ac:dyDescent="0.25">
      <c r="B1540" s="11"/>
      <c r="D1540" s="64"/>
      <c r="E1540" s="15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</row>
    <row r="1541" spans="2:18" ht="15" x14ac:dyDescent="0.25">
      <c r="B1541" s="11"/>
      <c r="D1541" s="64"/>
      <c r="E1541" s="15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</row>
    <row r="1542" spans="2:18" ht="15" x14ac:dyDescent="0.25">
      <c r="B1542" s="11"/>
      <c r="D1542" s="64"/>
      <c r="E1542" s="15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</row>
    <row r="1543" spans="2:18" ht="15" x14ac:dyDescent="0.25">
      <c r="B1543" s="11"/>
      <c r="D1543" s="64"/>
      <c r="E1543" s="15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</row>
    <row r="1544" spans="2:18" ht="15" x14ac:dyDescent="0.25">
      <c r="B1544" s="11"/>
      <c r="D1544" s="64"/>
      <c r="E1544" s="15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</row>
    <row r="1545" spans="2:18" ht="15" x14ac:dyDescent="0.25">
      <c r="B1545" s="11"/>
      <c r="D1545" s="64"/>
      <c r="E1545" s="15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</row>
    <row r="1546" spans="2:18" ht="15" x14ac:dyDescent="0.25">
      <c r="B1546" s="11"/>
      <c r="D1546" s="64"/>
      <c r="E1546" s="15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</row>
    <row r="1547" spans="2:18" ht="15" x14ac:dyDescent="0.25">
      <c r="B1547" s="11"/>
      <c r="D1547" s="64"/>
      <c r="E1547" s="15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</row>
    <row r="1548" spans="2:18" ht="15" x14ac:dyDescent="0.25">
      <c r="B1548" s="11"/>
      <c r="D1548" s="64"/>
      <c r="E1548" s="15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</row>
    <row r="1549" spans="2:18" ht="15" x14ac:dyDescent="0.25">
      <c r="B1549" s="11"/>
      <c r="D1549" s="64"/>
      <c r="E1549" s="15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</row>
    <row r="1550" spans="2:18" ht="15" x14ac:dyDescent="0.25">
      <c r="B1550" s="11"/>
      <c r="D1550" s="64"/>
      <c r="E1550" s="15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</row>
    <row r="1551" spans="2:18" ht="15" x14ac:dyDescent="0.25">
      <c r="B1551" s="11"/>
      <c r="D1551" s="64"/>
      <c r="E1551" s="15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</row>
    <row r="1552" spans="2:18" ht="15" x14ac:dyDescent="0.25">
      <c r="B1552" s="11"/>
      <c r="D1552" s="64"/>
      <c r="E1552" s="15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</row>
    <row r="1553" spans="2:18" ht="15" x14ac:dyDescent="0.25">
      <c r="B1553" s="11"/>
      <c r="D1553" s="64"/>
      <c r="E1553" s="15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</row>
    <row r="1554" spans="2:18" ht="15" x14ac:dyDescent="0.25">
      <c r="B1554" s="11"/>
      <c r="D1554" s="64"/>
      <c r="E1554" s="15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</row>
    <row r="1555" spans="2:18" ht="15" x14ac:dyDescent="0.25">
      <c r="B1555" s="11"/>
      <c r="D1555" s="64"/>
      <c r="E1555" s="15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</row>
    <row r="1556" spans="2:18" ht="15" x14ac:dyDescent="0.25">
      <c r="B1556" s="11"/>
      <c r="D1556" s="64"/>
      <c r="E1556" s="15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</row>
    <row r="1557" spans="2:18" ht="15" x14ac:dyDescent="0.25">
      <c r="B1557" s="11"/>
      <c r="D1557" s="64"/>
      <c r="E1557" s="15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</row>
    <row r="1558" spans="2:18" ht="15" x14ac:dyDescent="0.25">
      <c r="B1558" s="11"/>
      <c r="D1558" s="64"/>
      <c r="E1558" s="15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</row>
    <row r="1559" spans="2:18" ht="15" x14ac:dyDescent="0.25">
      <c r="B1559" s="11"/>
      <c r="D1559" s="64"/>
      <c r="E1559" s="15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</row>
    <row r="1560" spans="2:18" ht="15" x14ac:dyDescent="0.25">
      <c r="B1560" s="11"/>
      <c r="D1560" s="64"/>
      <c r="E1560" s="15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</row>
    <row r="1561" spans="2:18" ht="15" x14ac:dyDescent="0.25">
      <c r="B1561" s="11"/>
      <c r="D1561" s="64"/>
      <c r="E1561" s="15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</row>
    <row r="1562" spans="2:18" ht="15" x14ac:dyDescent="0.25">
      <c r="B1562" s="11"/>
      <c r="D1562" s="64"/>
      <c r="E1562" s="15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</row>
    <row r="1563" spans="2:18" ht="15" x14ac:dyDescent="0.25">
      <c r="B1563" s="11"/>
      <c r="D1563" s="64"/>
      <c r="E1563" s="15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</row>
    <row r="1564" spans="2:18" ht="15" x14ac:dyDescent="0.25">
      <c r="B1564" s="11"/>
      <c r="D1564" s="64"/>
      <c r="E1564" s="15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</row>
    <row r="1565" spans="2:18" ht="15" x14ac:dyDescent="0.25">
      <c r="B1565" s="12"/>
      <c r="D1565" s="63"/>
      <c r="E1565" s="15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</row>
    <row r="1566" spans="2:18" ht="15" x14ac:dyDescent="0.25">
      <c r="B1566" s="12"/>
      <c r="D1566" s="63"/>
      <c r="E1566" s="15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</row>
    <row r="1567" spans="2:18" ht="15" x14ac:dyDescent="0.25">
      <c r="B1567" s="11"/>
      <c r="D1567" s="64"/>
      <c r="E1567" s="15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</row>
    <row r="1568" spans="2:18" ht="15" x14ac:dyDescent="0.25">
      <c r="B1568" s="11"/>
      <c r="D1568" s="64"/>
      <c r="E1568" s="15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</row>
    <row r="1569" spans="2:18" ht="15" x14ac:dyDescent="0.25">
      <c r="B1569" s="11"/>
      <c r="D1569" s="64"/>
      <c r="E1569" s="15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</row>
    <row r="1570" spans="2:18" ht="15" x14ac:dyDescent="0.25">
      <c r="B1570" s="12"/>
      <c r="D1570" s="63"/>
      <c r="E1570" s="15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</row>
    <row r="1571" spans="2:18" ht="15" x14ac:dyDescent="0.25">
      <c r="B1571" s="11"/>
      <c r="D1571" s="64"/>
      <c r="E1571" s="15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</row>
    <row r="1572" spans="2:18" ht="15" x14ac:dyDescent="0.25">
      <c r="B1572" s="11"/>
      <c r="D1572" s="64"/>
      <c r="E1572" s="15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</row>
    <row r="1573" spans="2:18" ht="15" x14ac:dyDescent="0.25">
      <c r="B1573" s="11"/>
      <c r="D1573" s="64"/>
      <c r="E1573" s="15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</row>
    <row r="1574" spans="2:18" ht="15" x14ac:dyDescent="0.25">
      <c r="B1574" s="11"/>
      <c r="D1574" s="64"/>
      <c r="E1574" s="15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</row>
    <row r="1575" spans="2:18" ht="15" x14ac:dyDescent="0.25">
      <c r="B1575" s="12"/>
      <c r="D1575" s="63"/>
      <c r="E1575" s="15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</row>
    <row r="1576" spans="2:18" ht="15" x14ac:dyDescent="0.25">
      <c r="B1576" s="11"/>
      <c r="D1576" s="64"/>
      <c r="E1576" s="15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</row>
    <row r="1577" spans="2:18" ht="15" x14ac:dyDescent="0.25">
      <c r="B1577" s="11"/>
      <c r="D1577" s="64"/>
      <c r="E1577" s="15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</row>
    <row r="1578" spans="2:18" ht="15" x14ac:dyDescent="0.25">
      <c r="B1578" s="11"/>
      <c r="D1578" s="64"/>
      <c r="E1578" s="15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</row>
    <row r="1579" spans="2:18" ht="15" x14ac:dyDescent="0.25">
      <c r="B1579" s="11"/>
      <c r="D1579" s="64"/>
      <c r="E1579" s="15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</row>
    <row r="1580" spans="2:18" ht="15" x14ac:dyDescent="0.25">
      <c r="B1580" s="11"/>
      <c r="D1580" s="64"/>
      <c r="E1580" s="15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</row>
    <row r="1581" spans="2:18" ht="15" x14ac:dyDescent="0.25">
      <c r="B1581" s="11"/>
      <c r="D1581" s="64"/>
      <c r="E1581" s="15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</row>
    <row r="1582" spans="2:18" ht="15" x14ac:dyDescent="0.25">
      <c r="B1582" s="11"/>
      <c r="D1582" s="64"/>
      <c r="E1582" s="15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</row>
    <row r="1583" spans="2:18" ht="15" x14ac:dyDescent="0.25">
      <c r="B1583" s="11"/>
      <c r="D1583" s="64"/>
      <c r="E1583" s="15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</row>
    <row r="1584" spans="2:18" ht="15" x14ac:dyDescent="0.25">
      <c r="B1584" s="11"/>
      <c r="D1584" s="64"/>
      <c r="E1584" s="15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</row>
    <row r="1585" spans="2:18" ht="15" x14ac:dyDescent="0.25">
      <c r="B1585" s="11"/>
      <c r="D1585" s="64"/>
      <c r="E1585" s="15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</row>
    <row r="1586" spans="2:18" ht="15" x14ac:dyDescent="0.25">
      <c r="B1586" s="11"/>
      <c r="D1586" s="64"/>
      <c r="E1586" s="15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</row>
    <row r="1587" spans="2:18" ht="15" x14ac:dyDescent="0.25">
      <c r="B1587" s="12"/>
      <c r="D1587" s="63"/>
      <c r="E1587" s="15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</row>
    <row r="1588" spans="2:18" ht="15" x14ac:dyDescent="0.25">
      <c r="B1588" s="11"/>
      <c r="D1588" s="64"/>
      <c r="E1588" s="15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</row>
    <row r="1589" spans="2:18" ht="15" x14ac:dyDescent="0.25">
      <c r="B1589" s="11"/>
      <c r="D1589" s="64"/>
      <c r="E1589" s="15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</row>
    <row r="1590" spans="2:18" ht="15" x14ac:dyDescent="0.25">
      <c r="B1590" s="11"/>
      <c r="D1590" s="64"/>
      <c r="E1590" s="15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</row>
    <row r="1591" spans="2:18" ht="15" x14ac:dyDescent="0.25">
      <c r="B1591" s="11"/>
      <c r="D1591" s="64"/>
      <c r="E1591" s="15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</row>
    <row r="1592" spans="2:18" ht="15" x14ac:dyDescent="0.25">
      <c r="B1592" s="11"/>
      <c r="D1592" s="64"/>
      <c r="E1592" s="15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</row>
    <row r="1593" spans="2:18" ht="15" x14ac:dyDescent="0.25">
      <c r="B1593" s="11"/>
      <c r="D1593" s="64"/>
      <c r="E1593" s="15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</row>
    <row r="1594" spans="2:18" ht="15" x14ac:dyDescent="0.25">
      <c r="B1594" s="11"/>
      <c r="D1594" s="64"/>
      <c r="E1594" s="15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</row>
    <row r="1595" spans="2:18" ht="15" x14ac:dyDescent="0.25">
      <c r="B1595" s="11"/>
      <c r="D1595" s="64"/>
      <c r="E1595" s="15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</row>
    <row r="1596" spans="2:18" ht="15" x14ac:dyDescent="0.25">
      <c r="B1596" s="11"/>
      <c r="D1596" s="64"/>
      <c r="E1596" s="15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</row>
    <row r="1597" spans="2:18" ht="15" x14ac:dyDescent="0.25">
      <c r="B1597" s="11"/>
      <c r="D1597" s="64"/>
      <c r="E1597" s="15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</row>
    <row r="1598" spans="2:18" ht="15" x14ac:dyDescent="0.25">
      <c r="B1598" s="11"/>
      <c r="D1598" s="64"/>
      <c r="E1598" s="15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</row>
    <row r="1599" spans="2:18" ht="15" x14ac:dyDescent="0.25">
      <c r="B1599" s="11"/>
      <c r="D1599" s="64"/>
      <c r="E1599" s="15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</row>
    <row r="1600" spans="2:18" ht="15" x14ac:dyDescent="0.25">
      <c r="B1600" s="11"/>
      <c r="D1600" s="64"/>
      <c r="E1600" s="15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</row>
    <row r="1601" spans="2:18" ht="15" x14ac:dyDescent="0.25">
      <c r="B1601" s="12"/>
      <c r="D1601" s="63"/>
      <c r="E1601" s="15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</row>
    <row r="1602" spans="2:18" ht="15" x14ac:dyDescent="0.25">
      <c r="B1602" s="11"/>
      <c r="D1602" s="64"/>
      <c r="E1602" s="15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</row>
    <row r="1603" spans="2:18" ht="15" x14ac:dyDescent="0.25">
      <c r="B1603" s="11"/>
      <c r="D1603" s="64"/>
      <c r="E1603" s="15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</row>
    <row r="1604" spans="2:18" ht="15" x14ac:dyDescent="0.25">
      <c r="B1604" s="11"/>
      <c r="D1604" s="64"/>
      <c r="E1604" s="15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</row>
    <row r="1605" spans="2:18" ht="15" x14ac:dyDescent="0.25">
      <c r="B1605" s="11"/>
      <c r="D1605" s="64"/>
      <c r="E1605" s="15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</row>
    <row r="1606" spans="2:18" ht="15" x14ac:dyDescent="0.25">
      <c r="B1606" s="11"/>
      <c r="D1606" s="64"/>
      <c r="E1606" s="15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</row>
    <row r="1607" spans="2:18" ht="15" x14ac:dyDescent="0.25">
      <c r="B1607" s="11"/>
      <c r="D1607" s="64"/>
      <c r="E1607" s="15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</row>
    <row r="1608" spans="2:18" ht="15" x14ac:dyDescent="0.25">
      <c r="B1608" s="11"/>
      <c r="D1608" s="64"/>
      <c r="E1608" s="15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</row>
    <row r="1609" spans="2:18" ht="15" x14ac:dyDescent="0.25">
      <c r="B1609" s="11"/>
      <c r="D1609" s="64"/>
      <c r="E1609" s="15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</row>
    <row r="1610" spans="2:18" ht="15" x14ac:dyDescent="0.25">
      <c r="B1610" s="11"/>
      <c r="D1610" s="64"/>
      <c r="E1610" s="15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</row>
    <row r="1611" spans="2:18" ht="15" x14ac:dyDescent="0.25">
      <c r="B1611" s="11"/>
      <c r="D1611" s="64"/>
      <c r="E1611" s="15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</row>
    <row r="1612" spans="2:18" ht="15" x14ac:dyDescent="0.25">
      <c r="B1612" s="11"/>
      <c r="D1612" s="64"/>
      <c r="E1612" s="15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</row>
    <row r="1613" spans="2:18" ht="15" x14ac:dyDescent="0.25">
      <c r="B1613" s="12"/>
      <c r="D1613" s="63"/>
      <c r="E1613" s="15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</row>
    <row r="1614" spans="2:18" ht="15" x14ac:dyDescent="0.25">
      <c r="B1614" s="12"/>
      <c r="D1614" s="63"/>
      <c r="E1614" s="15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</row>
    <row r="1615" spans="2:18" ht="15" x14ac:dyDescent="0.25">
      <c r="B1615" s="11"/>
      <c r="D1615" s="64"/>
      <c r="E1615" s="15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</row>
    <row r="1616" spans="2:18" ht="15" x14ac:dyDescent="0.25">
      <c r="B1616" s="11"/>
      <c r="D1616" s="64"/>
      <c r="E1616" s="15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</row>
    <row r="1617" spans="2:18" ht="15" x14ac:dyDescent="0.25">
      <c r="B1617" s="11"/>
      <c r="D1617" s="64"/>
      <c r="E1617" s="15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</row>
    <row r="1618" spans="2:18" ht="15" x14ac:dyDescent="0.25">
      <c r="B1618" s="11"/>
      <c r="D1618" s="64"/>
      <c r="E1618" s="15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</row>
    <row r="1619" spans="2:18" ht="15" x14ac:dyDescent="0.25">
      <c r="B1619" s="11"/>
      <c r="D1619" s="64"/>
      <c r="E1619" s="15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</row>
    <row r="1620" spans="2:18" ht="15" x14ac:dyDescent="0.25">
      <c r="B1620" s="11"/>
      <c r="D1620" s="64"/>
      <c r="E1620" s="15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</row>
    <row r="1621" spans="2:18" ht="15" x14ac:dyDescent="0.25">
      <c r="B1621" s="11"/>
      <c r="D1621" s="64"/>
      <c r="E1621" s="15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</row>
    <row r="1622" spans="2:18" ht="15" x14ac:dyDescent="0.25">
      <c r="B1622" s="11"/>
      <c r="D1622" s="64"/>
      <c r="E1622" s="15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</row>
    <row r="1623" spans="2:18" ht="15" x14ac:dyDescent="0.25">
      <c r="B1623" s="11"/>
      <c r="D1623" s="64"/>
      <c r="E1623" s="15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</row>
    <row r="1624" spans="2:18" ht="15" x14ac:dyDescent="0.25">
      <c r="B1624" s="11"/>
      <c r="D1624" s="64"/>
      <c r="E1624" s="15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</row>
    <row r="1625" spans="2:18" ht="15" x14ac:dyDescent="0.25">
      <c r="B1625" s="11"/>
      <c r="D1625" s="64"/>
      <c r="E1625" s="15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</row>
    <row r="1626" spans="2:18" ht="15" x14ac:dyDescent="0.25">
      <c r="B1626" s="11"/>
      <c r="D1626" s="64"/>
      <c r="E1626" s="15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</row>
    <row r="1627" spans="2:18" ht="15" x14ac:dyDescent="0.25">
      <c r="B1627" s="11"/>
      <c r="D1627" s="64"/>
      <c r="E1627" s="15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</row>
    <row r="1628" spans="2:18" ht="15" x14ac:dyDescent="0.25">
      <c r="B1628" s="11"/>
      <c r="D1628" s="64"/>
      <c r="E1628" s="15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</row>
    <row r="1629" spans="2:18" ht="15" x14ac:dyDescent="0.25">
      <c r="B1629" s="11"/>
      <c r="D1629" s="64"/>
      <c r="E1629" s="15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</row>
    <row r="1630" spans="2:18" ht="15" x14ac:dyDescent="0.25">
      <c r="B1630" s="12"/>
      <c r="D1630" s="63"/>
      <c r="E1630" s="15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</row>
    <row r="1631" spans="2:18" ht="15" x14ac:dyDescent="0.25">
      <c r="B1631" s="11"/>
      <c r="D1631" s="64"/>
      <c r="E1631" s="15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</row>
    <row r="1632" spans="2:18" ht="15" x14ac:dyDescent="0.25">
      <c r="B1632" s="11"/>
      <c r="D1632" s="64"/>
      <c r="E1632" s="15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</row>
    <row r="1633" spans="2:18" ht="15" x14ac:dyDescent="0.25">
      <c r="B1633" s="11"/>
      <c r="D1633" s="64"/>
      <c r="E1633" s="15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</row>
    <row r="1634" spans="2:18" ht="15" x14ac:dyDescent="0.25">
      <c r="B1634" s="11"/>
      <c r="D1634" s="64"/>
      <c r="E1634" s="15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</row>
    <row r="1635" spans="2:18" ht="15" x14ac:dyDescent="0.25">
      <c r="B1635" s="11"/>
      <c r="D1635" s="64"/>
      <c r="E1635" s="15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</row>
    <row r="1636" spans="2:18" ht="15" x14ac:dyDescent="0.25">
      <c r="B1636" s="11"/>
      <c r="D1636" s="64"/>
      <c r="E1636" s="15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</row>
    <row r="1637" spans="2:18" ht="15" x14ac:dyDescent="0.25">
      <c r="B1637" s="11"/>
      <c r="D1637" s="64"/>
      <c r="E1637" s="15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</row>
    <row r="1638" spans="2:18" ht="15" x14ac:dyDescent="0.25">
      <c r="B1638" s="11"/>
      <c r="D1638" s="64"/>
      <c r="E1638" s="15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</row>
    <row r="1639" spans="2:18" ht="15" x14ac:dyDescent="0.25">
      <c r="B1639" s="11"/>
      <c r="D1639" s="64"/>
      <c r="E1639" s="15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</row>
    <row r="1640" spans="2:18" ht="15" x14ac:dyDescent="0.25">
      <c r="B1640" s="12"/>
      <c r="D1640" s="63"/>
      <c r="E1640" s="15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</row>
    <row r="1641" spans="2:18" ht="15" x14ac:dyDescent="0.25">
      <c r="B1641" s="12"/>
      <c r="D1641" s="63"/>
      <c r="E1641" s="15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</row>
    <row r="1642" spans="2:18" ht="15" x14ac:dyDescent="0.25">
      <c r="B1642" s="11"/>
      <c r="D1642" s="64"/>
      <c r="E1642" s="15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</row>
    <row r="1643" spans="2:18" ht="15" x14ac:dyDescent="0.25">
      <c r="B1643" s="11"/>
      <c r="D1643" s="64"/>
      <c r="E1643" s="15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</row>
    <row r="1644" spans="2:18" ht="15" x14ac:dyDescent="0.25">
      <c r="B1644" s="11"/>
      <c r="D1644" s="64"/>
      <c r="E1644" s="15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</row>
    <row r="1645" spans="2:18" ht="15" x14ac:dyDescent="0.25">
      <c r="B1645" s="11"/>
      <c r="D1645" s="64"/>
      <c r="E1645" s="15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</row>
    <row r="1646" spans="2:18" ht="15" x14ac:dyDescent="0.25">
      <c r="B1646" s="11"/>
      <c r="D1646" s="64"/>
      <c r="E1646" s="15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</row>
    <row r="1647" spans="2:18" ht="15" x14ac:dyDescent="0.25">
      <c r="B1647" s="11"/>
      <c r="D1647" s="64"/>
      <c r="E1647" s="15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</row>
    <row r="1648" spans="2:18" ht="15" x14ac:dyDescent="0.25">
      <c r="B1648" s="11"/>
      <c r="D1648" s="64"/>
      <c r="E1648" s="15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</row>
    <row r="1649" spans="2:18" ht="15" x14ac:dyDescent="0.25">
      <c r="B1649" s="11"/>
      <c r="D1649" s="64"/>
      <c r="E1649" s="15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</row>
    <row r="1650" spans="2:18" ht="15" x14ac:dyDescent="0.25">
      <c r="B1650" s="11"/>
      <c r="D1650" s="64"/>
      <c r="E1650" s="15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</row>
    <row r="1651" spans="2:18" ht="15" x14ac:dyDescent="0.25">
      <c r="B1651" s="11"/>
      <c r="D1651" s="64"/>
      <c r="E1651" s="15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</row>
    <row r="1652" spans="2:18" ht="15" x14ac:dyDescent="0.25">
      <c r="B1652" s="11"/>
      <c r="D1652" s="64"/>
      <c r="E1652" s="15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</row>
    <row r="1653" spans="2:18" ht="15" x14ac:dyDescent="0.25">
      <c r="B1653" s="12"/>
      <c r="D1653" s="63"/>
      <c r="E1653" s="15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</row>
    <row r="1654" spans="2:18" ht="15" x14ac:dyDescent="0.25">
      <c r="B1654" s="11"/>
      <c r="D1654" s="64"/>
      <c r="E1654" s="15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</row>
    <row r="1655" spans="2:18" ht="15" x14ac:dyDescent="0.25">
      <c r="B1655" s="11"/>
      <c r="D1655" s="64"/>
      <c r="E1655" s="15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</row>
    <row r="1656" spans="2:18" ht="15" x14ac:dyDescent="0.25">
      <c r="B1656" s="11"/>
      <c r="D1656" s="64"/>
      <c r="E1656" s="15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</row>
    <row r="1657" spans="2:18" ht="15" x14ac:dyDescent="0.25">
      <c r="B1657" s="12"/>
      <c r="D1657" s="63"/>
      <c r="E1657" s="15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</row>
    <row r="1658" spans="2:18" ht="15" x14ac:dyDescent="0.25">
      <c r="B1658" s="11"/>
      <c r="D1658" s="64"/>
      <c r="E1658" s="15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</row>
    <row r="1659" spans="2:18" ht="15" x14ac:dyDescent="0.25">
      <c r="B1659" s="11"/>
      <c r="D1659" s="64"/>
      <c r="E1659" s="15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</row>
    <row r="1660" spans="2:18" ht="15" x14ac:dyDescent="0.25">
      <c r="B1660" s="11"/>
      <c r="D1660" s="64"/>
      <c r="E1660" s="15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</row>
    <row r="1661" spans="2:18" ht="15" x14ac:dyDescent="0.25">
      <c r="B1661" s="11"/>
      <c r="D1661" s="64"/>
      <c r="E1661" s="15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</row>
    <row r="1662" spans="2:18" ht="15" x14ac:dyDescent="0.25">
      <c r="B1662" s="11"/>
      <c r="D1662" s="64"/>
      <c r="E1662" s="15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</row>
    <row r="1663" spans="2:18" ht="15" x14ac:dyDescent="0.25">
      <c r="B1663" s="12"/>
      <c r="D1663" s="63"/>
      <c r="E1663" s="15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</row>
    <row r="1664" spans="2:18" ht="15" x14ac:dyDescent="0.25">
      <c r="B1664" s="11"/>
      <c r="D1664" s="64"/>
      <c r="E1664" s="15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</row>
    <row r="1665" spans="2:18" ht="15" x14ac:dyDescent="0.25">
      <c r="B1665" s="11"/>
      <c r="D1665" s="64"/>
      <c r="E1665" s="15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</row>
    <row r="1666" spans="2:18" ht="15" x14ac:dyDescent="0.25">
      <c r="B1666" s="11"/>
      <c r="D1666" s="64"/>
      <c r="E1666" s="15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</row>
    <row r="1667" spans="2:18" ht="15" x14ac:dyDescent="0.25">
      <c r="B1667" s="11"/>
      <c r="D1667" s="64"/>
      <c r="E1667" s="15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</row>
    <row r="1668" spans="2:18" ht="15" x14ac:dyDescent="0.25">
      <c r="B1668" s="11"/>
      <c r="D1668" s="64"/>
      <c r="E1668" s="15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</row>
    <row r="1669" spans="2:18" ht="15" x14ac:dyDescent="0.25">
      <c r="B1669" s="11"/>
      <c r="D1669" s="64"/>
      <c r="E1669" s="15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</row>
    <row r="1670" spans="2:18" ht="15" x14ac:dyDescent="0.25">
      <c r="B1670" s="11"/>
      <c r="D1670" s="64"/>
      <c r="E1670" s="15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</row>
    <row r="1671" spans="2:18" ht="15" x14ac:dyDescent="0.25">
      <c r="B1671" s="11"/>
      <c r="D1671" s="64"/>
      <c r="E1671" s="15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</row>
    <row r="1672" spans="2:18" ht="15" x14ac:dyDescent="0.25">
      <c r="B1672" s="11"/>
      <c r="D1672" s="64"/>
      <c r="E1672" s="15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</row>
    <row r="1673" spans="2:18" ht="15" x14ac:dyDescent="0.25">
      <c r="B1673" s="11"/>
      <c r="D1673" s="64"/>
      <c r="E1673" s="15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</row>
    <row r="1674" spans="2:18" ht="15" x14ac:dyDescent="0.25">
      <c r="B1674" s="12"/>
      <c r="D1674" s="63"/>
      <c r="E1674" s="15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</row>
    <row r="1675" spans="2:18" ht="15" x14ac:dyDescent="0.25">
      <c r="B1675" s="11"/>
      <c r="D1675" s="64"/>
      <c r="E1675" s="15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</row>
    <row r="1676" spans="2:18" ht="15" x14ac:dyDescent="0.25">
      <c r="B1676" s="11"/>
      <c r="D1676" s="64"/>
      <c r="E1676" s="15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</row>
    <row r="1677" spans="2:18" ht="15" x14ac:dyDescent="0.25">
      <c r="B1677" s="11"/>
      <c r="D1677" s="64"/>
      <c r="E1677" s="15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</row>
    <row r="1678" spans="2:18" ht="15" x14ac:dyDescent="0.25">
      <c r="B1678" s="11"/>
      <c r="D1678" s="64"/>
      <c r="E1678" s="15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</row>
    <row r="1679" spans="2:18" ht="15" x14ac:dyDescent="0.25">
      <c r="B1679" s="11"/>
      <c r="D1679" s="64"/>
      <c r="E1679" s="15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</row>
    <row r="1680" spans="2:18" ht="15" x14ac:dyDescent="0.25">
      <c r="B1680" s="11"/>
      <c r="D1680" s="64"/>
      <c r="E1680" s="15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</row>
    <row r="1681" spans="2:18" ht="15" x14ac:dyDescent="0.25">
      <c r="B1681" s="11"/>
      <c r="D1681" s="64"/>
      <c r="E1681" s="15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</row>
    <row r="1682" spans="2:18" ht="15" x14ac:dyDescent="0.25">
      <c r="B1682" s="11"/>
      <c r="D1682" s="64"/>
      <c r="E1682" s="15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</row>
    <row r="1683" spans="2:18" ht="15" x14ac:dyDescent="0.25">
      <c r="B1683" s="11"/>
      <c r="D1683" s="64"/>
      <c r="E1683" s="15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</row>
    <row r="1684" spans="2:18" ht="15" x14ac:dyDescent="0.25">
      <c r="B1684" s="11"/>
      <c r="D1684" s="64"/>
      <c r="E1684" s="15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</row>
    <row r="1685" spans="2:18" ht="15" x14ac:dyDescent="0.25">
      <c r="B1685" s="11"/>
      <c r="D1685" s="64"/>
      <c r="E1685" s="15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</row>
    <row r="1686" spans="2:18" ht="15" x14ac:dyDescent="0.25">
      <c r="B1686" s="11"/>
      <c r="D1686" s="64"/>
      <c r="E1686" s="15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</row>
    <row r="1687" spans="2:18" ht="15" x14ac:dyDescent="0.25">
      <c r="B1687" s="11"/>
      <c r="D1687" s="64"/>
      <c r="E1687" s="15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</row>
    <row r="1688" spans="2:18" ht="15" x14ac:dyDescent="0.25">
      <c r="B1688" s="11"/>
      <c r="D1688" s="64"/>
      <c r="E1688" s="15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</row>
    <row r="1689" spans="2:18" ht="15" x14ac:dyDescent="0.25">
      <c r="B1689" s="11"/>
      <c r="D1689" s="64"/>
      <c r="E1689" s="15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</row>
    <row r="1690" spans="2:18" ht="15" x14ac:dyDescent="0.25">
      <c r="B1690" s="11"/>
      <c r="D1690" s="64"/>
      <c r="E1690" s="15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</row>
    <row r="1691" spans="2:18" ht="15" x14ac:dyDescent="0.25">
      <c r="B1691" s="11"/>
      <c r="D1691" s="64"/>
      <c r="E1691" s="15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</row>
    <row r="1692" spans="2:18" ht="15" x14ac:dyDescent="0.25">
      <c r="B1692" s="11"/>
      <c r="D1692" s="64"/>
      <c r="E1692" s="15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</row>
    <row r="1693" spans="2:18" ht="15" x14ac:dyDescent="0.25">
      <c r="B1693" s="11"/>
      <c r="D1693" s="64"/>
      <c r="E1693" s="15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</row>
    <row r="1694" spans="2:18" ht="15" x14ac:dyDescent="0.25">
      <c r="B1694" s="11"/>
      <c r="D1694" s="64"/>
      <c r="E1694" s="15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</row>
    <row r="1695" spans="2:18" ht="15" x14ac:dyDescent="0.25">
      <c r="B1695" s="11"/>
      <c r="D1695" s="64"/>
      <c r="E1695" s="15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</row>
    <row r="1696" spans="2:18" ht="15" x14ac:dyDescent="0.25">
      <c r="B1696" s="11"/>
      <c r="D1696" s="64"/>
      <c r="E1696" s="15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</row>
    <row r="1697" spans="2:18" ht="15" x14ac:dyDescent="0.25">
      <c r="B1697" s="11"/>
      <c r="D1697" s="64"/>
      <c r="E1697" s="15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</row>
    <row r="1698" spans="2:18" ht="15" x14ac:dyDescent="0.25">
      <c r="B1698" s="11"/>
      <c r="D1698" s="64"/>
      <c r="E1698" s="15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</row>
    <row r="1699" spans="2:18" ht="15" x14ac:dyDescent="0.25">
      <c r="B1699" s="11"/>
      <c r="D1699" s="64"/>
      <c r="E1699" s="15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</row>
    <row r="1700" spans="2:18" ht="15" x14ac:dyDescent="0.25">
      <c r="B1700" s="11"/>
      <c r="D1700" s="64"/>
      <c r="E1700" s="15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</row>
    <row r="1701" spans="2:18" ht="15" x14ac:dyDescent="0.25">
      <c r="B1701" s="11"/>
      <c r="D1701" s="64"/>
      <c r="E1701" s="15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</row>
    <row r="1702" spans="2:18" ht="15" x14ac:dyDescent="0.25">
      <c r="B1702" s="11"/>
      <c r="D1702" s="64"/>
      <c r="E1702" s="15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</row>
    <row r="1703" spans="2:18" ht="15" x14ac:dyDescent="0.25">
      <c r="B1703" s="11"/>
      <c r="D1703" s="64"/>
      <c r="E1703" s="15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</row>
    <row r="1704" spans="2:18" ht="15" x14ac:dyDescent="0.25">
      <c r="B1704" s="11"/>
      <c r="D1704" s="64"/>
      <c r="E1704" s="15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</row>
    <row r="1705" spans="2:18" ht="15" x14ac:dyDescent="0.25">
      <c r="B1705" s="11"/>
      <c r="D1705" s="64"/>
      <c r="E1705" s="15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</row>
    <row r="1706" spans="2:18" ht="15" x14ac:dyDescent="0.25">
      <c r="B1706" s="11"/>
      <c r="D1706" s="64"/>
      <c r="E1706" s="15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</row>
    <row r="1707" spans="2:18" ht="15" x14ac:dyDescent="0.25">
      <c r="B1707" s="11"/>
      <c r="D1707" s="64"/>
      <c r="E1707" s="15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</row>
    <row r="1708" spans="2:18" ht="15" x14ac:dyDescent="0.25">
      <c r="B1708" s="11"/>
      <c r="D1708" s="64"/>
      <c r="E1708" s="15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</row>
    <row r="1709" spans="2:18" ht="15" x14ac:dyDescent="0.25">
      <c r="B1709" s="11"/>
      <c r="D1709" s="64"/>
      <c r="E1709" s="15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</row>
    <row r="1710" spans="2:18" ht="15" x14ac:dyDescent="0.25">
      <c r="B1710" s="11"/>
      <c r="D1710" s="64"/>
      <c r="E1710" s="15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</row>
    <row r="1711" spans="2:18" ht="15" x14ac:dyDescent="0.25">
      <c r="B1711" s="11"/>
      <c r="D1711" s="64"/>
      <c r="E1711" s="15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</row>
    <row r="1712" spans="2:18" ht="15" x14ac:dyDescent="0.25">
      <c r="B1712" s="11"/>
      <c r="D1712" s="64"/>
      <c r="E1712" s="15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</row>
    <row r="1713" spans="2:18" ht="15" x14ac:dyDescent="0.25">
      <c r="B1713" s="12"/>
      <c r="D1713" s="63"/>
      <c r="E1713" s="15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</row>
    <row r="1714" spans="2:18" ht="15" x14ac:dyDescent="0.25">
      <c r="B1714" s="11"/>
      <c r="D1714" s="64"/>
      <c r="E1714" s="15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</row>
    <row r="1715" spans="2:18" ht="15" x14ac:dyDescent="0.25">
      <c r="B1715" s="11"/>
      <c r="D1715" s="64"/>
      <c r="E1715" s="15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</row>
    <row r="1716" spans="2:18" ht="15" x14ac:dyDescent="0.25">
      <c r="B1716" s="11"/>
      <c r="D1716" s="64"/>
      <c r="E1716" s="15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</row>
    <row r="1717" spans="2:18" ht="15" x14ac:dyDescent="0.25">
      <c r="B1717" s="11"/>
      <c r="D1717" s="64"/>
      <c r="E1717" s="15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</row>
    <row r="1718" spans="2:18" ht="15" x14ac:dyDescent="0.25">
      <c r="B1718" s="11"/>
      <c r="D1718" s="64"/>
      <c r="E1718" s="15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</row>
    <row r="1719" spans="2:18" ht="15" x14ac:dyDescent="0.25">
      <c r="B1719" s="12"/>
      <c r="D1719" s="63"/>
      <c r="E1719" s="15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</row>
    <row r="1720" spans="2:18" ht="15" x14ac:dyDescent="0.25">
      <c r="B1720" s="11"/>
      <c r="D1720" s="64"/>
      <c r="E1720" s="15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</row>
    <row r="1721" spans="2:18" ht="15" x14ac:dyDescent="0.25">
      <c r="B1721" s="11"/>
      <c r="D1721" s="64"/>
      <c r="E1721" s="15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</row>
    <row r="1722" spans="2:18" ht="15" x14ac:dyDescent="0.25">
      <c r="B1722" s="11"/>
      <c r="D1722" s="64"/>
      <c r="E1722" s="15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</row>
    <row r="1723" spans="2:18" ht="15" x14ac:dyDescent="0.25">
      <c r="B1723" s="11"/>
      <c r="D1723" s="64"/>
      <c r="E1723" s="15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</row>
    <row r="1724" spans="2:18" ht="15" x14ac:dyDescent="0.25">
      <c r="B1724" s="11"/>
      <c r="D1724" s="64"/>
      <c r="E1724" s="15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</row>
    <row r="1725" spans="2:18" ht="15" x14ac:dyDescent="0.25">
      <c r="B1725" s="12"/>
      <c r="D1725" s="63"/>
      <c r="E1725" s="15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</row>
    <row r="1726" spans="2:18" ht="15" x14ac:dyDescent="0.25">
      <c r="B1726" s="11"/>
      <c r="D1726" s="64"/>
      <c r="E1726" s="15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</row>
    <row r="1727" spans="2:18" ht="15" x14ac:dyDescent="0.25">
      <c r="B1727" s="12"/>
      <c r="D1727" s="63"/>
      <c r="E1727" s="15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</row>
    <row r="1728" spans="2:18" ht="15" x14ac:dyDescent="0.25">
      <c r="B1728" s="11"/>
      <c r="D1728" s="64"/>
      <c r="E1728" s="15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</row>
    <row r="1729" spans="2:18" ht="15" x14ac:dyDescent="0.25">
      <c r="B1729" s="11"/>
      <c r="D1729" s="64"/>
      <c r="E1729" s="15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</row>
    <row r="1730" spans="2:18" ht="15" x14ac:dyDescent="0.25">
      <c r="B1730" s="11"/>
      <c r="D1730" s="64"/>
      <c r="E1730" s="15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</row>
    <row r="1731" spans="2:18" ht="15" x14ac:dyDescent="0.25">
      <c r="B1731" s="11"/>
      <c r="D1731" s="64"/>
      <c r="E1731" s="15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</row>
    <row r="1732" spans="2:18" ht="15" x14ac:dyDescent="0.25">
      <c r="B1732" s="11"/>
      <c r="D1732" s="64"/>
      <c r="E1732" s="15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</row>
    <row r="1733" spans="2:18" ht="15" x14ac:dyDescent="0.25">
      <c r="B1733" s="11"/>
      <c r="D1733" s="64"/>
      <c r="E1733" s="15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</row>
    <row r="1734" spans="2:18" ht="15" x14ac:dyDescent="0.25">
      <c r="B1734" s="11"/>
      <c r="D1734" s="64"/>
      <c r="E1734" s="15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</row>
    <row r="1735" spans="2:18" ht="15" x14ac:dyDescent="0.25">
      <c r="B1735" s="11"/>
      <c r="D1735" s="64"/>
      <c r="E1735" s="15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</row>
    <row r="1736" spans="2:18" ht="15" x14ac:dyDescent="0.25">
      <c r="B1736" s="11"/>
      <c r="D1736" s="64"/>
      <c r="E1736" s="15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</row>
    <row r="1737" spans="2:18" ht="15" x14ac:dyDescent="0.25">
      <c r="B1737" s="11"/>
      <c r="D1737" s="64"/>
      <c r="E1737" s="15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</row>
    <row r="1738" spans="2:18" ht="15" x14ac:dyDescent="0.25">
      <c r="B1738" s="11"/>
      <c r="D1738" s="64"/>
      <c r="E1738" s="15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</row>
    <row r="1739" spans="2:18" ht="15" x14ac:dyDescent="0.25">
      <c r="B1739" s="11"/>
      <c r="D1739" s="64"/>
      <c r="E1739" s="15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</row>
    <row r="1740" spans="2:18" ht="15" x14ac:dyDescent="0.25">
      <c r="B1740" s="11"/>
      <c r="D1740" s="64"/>
      <c r="E1740" s="15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</row>
    <row r="1741" spans="2:18" ht="15" x14ac:dyDescent="0.25">
      <c r="B1741" s="11"/>
      <c r="D1741" s="64"/>
      <c r="E1741" s="15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</row>
    <row r="1742" spans="2:18" ht="15" x14ac:dyDescent="0.25">
      <c r="B1742" s="11"/>
      <c r="D1742" s="64"/>
      <c r="E1742" s="15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</row>
    <row r="1743" spans="2:18" ht="15" x14ac:dyDescent="0.25">
      <c r="B1743" s="11"/>
      <c r="D1743" s="64"/>
      <c r="E1743" s="15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</row>
    <row r="1744" spans="2:18" ht="15" x14ac:dyDescent="0.25">
      <c r="B1744" s="11"/>
      <c r="D1744" s="64"/>
      <c r="E1744" s="15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</row>
    <row r="1745" spans="2:18" ht="15" x14ac:dyDescent="0.25">
      <c r="B1745" s="11"/>
      <c r="D1745" s="64"/>
      <c r="E1745" s="15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</row>
    <row r="1746" spans="2:18" ht="15" x14ac:dyDescent="0.25">
      <c r="B1746" s="11"/>
      <c r="D1746" s="64"/>
      <c r="E1746" s="15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</row>
    <row r="1747" spans="2:18" ht="15" x14ac:dyDescent="0.25">
      <c r="B1747" s="11"/>
      <c r="D1747" s="64"/>
      <c r="E1747" s="15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</row>
    <row r="1748" spans="2:18" ht="15" x14ac:dyDescent="0.25">
      <c r="B1748" s="11"/>
      <c r="D1748" s="64"/>
      <c r="E1748" s="15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</row>
    <row r="1749" spans="2:18" ht="15" x14ac:dyDescent="0.25">
      <c r="B1749" s="11"/>
      <c r="D1749" s="64"/>
      <c r="E1749" s="15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</row>
    <row r="1750" spans="2:18" ht="15" x14ac:dyDescent="0.25">
      <c r="B1750" s="11"/>
      <c r="D1750" s="64"/>
      <c r="E1750" s="15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</row>
    <row r="1751" spans="2:18" ht="15" x14ac:dyDescent="0.25">
      <c r="B1751" s="11"/>
      <c r="D1751" s="64"/>
      <c r="E1751" s="15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</row>
    <row r="1752" spans="2:18" ht="15" x14ac:dyDescent="0.25">
      <c r="B1752" s="11"/>
      <c r="D1752" s="64"/>
      <c r="E1752" s="15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</row>
    <row r="1753" spans="2:18" ht="15" x14ac:dyDescent="0.25">
      <c r="B1753" s="11"/>
      <c r="D1753" s="64"/>
      <c r="E1753" s="15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</row>
    <row r="1754" spans="2:18" ht="15" x14ac:dyDescent="0.25">
      <c r="B1754" s="11"/>
      <c r="D1754" s="64"/>
      <c r="E1754" s="15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</row>
    <row r="1755" spans="2:18" ht="15" x14ac:dyDescent="0.25">
      <c r="B1755" s="11"/>
      <c r="D1755" s="64"/>
      <c r="E1755" s="15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</row>
    <row r="1756" spans="2:18" ht="15" x14ac:dyDescent="0.25">
      <c r="B1756" s="11"/>
      <c r="D1756" s="64"/>
      <c r="E1756" s="15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</row>
    <row r="1757" spans="2:18" ht="15" x14ac:dyDescent="0.25">
      <c r="B1757" s="11"/>
      <c r="D1757" s="64"/>
      <c r="E1757" s="15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</row>
    <row r="1758" spans="2:18" ht="15" x14ac:dyDescent="0.25">
      <c r="B1758" s="11"/>
      <c r="D1758" s="64"/>
      <c r="E1758" s="15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</row>
    <row r="1759" spans="2:18" ht="15" x14ac:dyDescent="0.25">
      <c r="B1759" s="11"/>
      <c r="D1759" s="64"/>
      <c r="E1759" s="15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</row>
    <row r="1760" spans="2:18" ht="15" x14ac:dyDescent="0.25">
      <c r="B1760" s="11"/>
      <c r="D1760" s="64"/>
      <c r="E1760" s="15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</row>
    <row r="1761" spans="2:18" ht="15" x14ac:dyDescent="0.25">
      <c r="B1761" s="11"/>
      <c r="D1761" s="64"/>
      <c r="E1761" s="15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</row>
    <row r="1762" spans="2:18" ht="15" x14ac:dyDescent="0.25">
      <c r="B1762" s="11"/>
      <c r="D1762" s="64"/>
      <c r="E1762" s="15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</row>
    <row r="1763" spans="2:18" ht="15" x14ac:dyDescent="0.25">
      <c r="B1763" s="12"/>
      <c r="D1763" s="63"/>
      <c r="E1763" s="15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</row>
    <row r="1764" spans="2:18" ht="15" x14ac:dyDescent="0.25">
      <c r="B1764" s="11"/>
      <c r="D1764" s="64"/>
      <c r="E1764" s="15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</row>
    <row r="1765" spans="2:18" ht="15" x14ac:dyDescent="0.25">
      <c r="B1765" s="12"/>
      <c r="D1765" s="63"/>
      <c r="E1765" s="15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</row>
    <row r="1766" spans="2:18" ht="15" x14ac:dyDescent="0.25">
      <c r="B1766" s="11"/>
      <c r="D1766" s="64"/>
      <c r="E1766" s="15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</row>
    <row r="1767" spans="2:18" ht="15" x14ac:dyDescent="0.25">
      <c r="B1767" s="11"/>
      <c r="D1767" s="64"/>
      <c r="E1767" s="15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</row>
    <row r="1768" spans="2:18" ht="15" x14ac:dyDescent="0.25">
      <c r="B1768" s="11"/>
      <c r="D1768" s="64"/>
      <c r="E1768" s="15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</row>
    <row r="1769" spans="2:18" ht="15" x14ac:dyDescent="0.25">
      <c r="B1769" s="11"/>
      <c r="D1769" s="64"/>
      <c r="E1769" s="15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</row>
    <row r="1770" spans="2:18" ht="15" x14ac:dyDescent="0.25">
      <c r="B1770" s="11"/>
      <c r="D1770" s="64"/>
      <c r="E1770" s="15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</row>
    <row r="1771" spans="2:18" ht="15" x14ac:dyDescent="0.25">
      <c r="B1771" s="11"/>
      <c r="D1771" s="64"/>
      <c r="E1771" s="15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</row>
    <row r="1772" spans="2:18" ht="15" x14ac:dyDescent="0.25">
      <c r="B1772" s="11"/>
      <c r="D1772" s="64"/>
      <c r="E1772" s="15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</row>
    <row r="1773" spans="2:18" ht="15" x14ac:dyDescent="0.25">
      <c r="B1773" s="11"/>
      <c r="D1773" s="64"/>
      <c r="E1773" s="15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</row>
    <row r="1774" spans="2:18" ht="15" x14ac:dyDescent="0.25">
      <c r="B1774" s="11"/>
      <c r="D1774" s="64"/>
      <c r="E1774" s="15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</row>
    <row r="1775" spans="2:18" ht="15" x14ac:dyDescent="0.25">
      <c r="B1775" s="12"/>
      <c r="D1775" s="63"/>
      <c r="E1775" s="15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</row>
    <row r="1776" spans="2:18" ht="15" x14ac:dyDescent="0.25">
      <c r="B1776" s="12"/>
      <c r="D1776" s="63"/>
      <c r="E1776" s="15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</row>
    <row r="1777" spans="2:18" ht="15" x14ac:dyDescent="0.25">
      <c r="B1777" s="12"/>
      <c r="D1777" s="63"/>
      <c r="E1777" s="15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</row>
    <row r="1778" spans="2:18" ht="15" x14ac:dyDescent="0.25">
      <c r="B1778" s="11"/>
      <c r="D1778" s="64"/>
      <c r="E1778" s="15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</row>
    <row r="1779" spans="2:18" ht="15" x14ac:dyDescent="0.25">
      <c r="B1779" s="11"/>
      <c r="D1779" s="64"/>
      <c r="E1779" s="15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</row>
    <row r="1780" spans="2:18" ht="15" x14ac:dyDescent="0.25">
      <c r="B1780" s="11"/>
      <c r="D1780" s="64"/>
      <c r="E1780" s="15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</row>
    <row r="1781" spans="2:18" ht="15" x14ac:dyDescent="0.25">
      <c r="B1781" s="11"/>
      <c r="D1781" s="64"/>
      <c r="E1781" s="15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</row>
    <row r="1782" spans="2:18" ht="15" x14ac:dyDescent="0.25">
      <c r="B1782" s="11"/>
      <c r="D1782" s="64"/>
      <c r="E1782" s="15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</row>
    <row r="1783" spans="2:18" ht="15" x14ac:dyDescent="0.25">
      <c r="B1783" s="11"/>
      <c r="D1783" s="64"/>
      <c r="E1783" s="15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</row>
    <row r="1784" spans="2:18" ht="15" x14ac:dyDescent="0.25">
      <c r="B1784" s="11"/>
      <c r="D1784" s="64"/>
      <c r="E1784" s="15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</row>
    <row r="1785" spans="2:18" ht="15" x14ac:dyDescent="0.25">
      <c r="B1785" s="12"/>
      <c r="D1785" s="63"/>
      <c r="E1785" s="15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</row>
    <row r="1786" spans="2:18" ht="15" x14ac:dyDescent="0.25">
      <c r="B1786" s="11"/>
      <c r="D1786" s="64"/>
      <c r="E1786" s="15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</row>
    <row r="1787" spans="2:18" ht="15" x14ac:dyDescent="0.25">
      <c r="B1787" s="12"/>
      <c r="D1787" s="63"/>
      <c r="E1787" s="15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</row>
    <row r="1788" spans="2:18" ht="15" x14ac:dyDescent="0.25">
      <c r="B1788" s="11"/>
      <c r="D1788" s="64"/>
      <c r="E1788" s="15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</row>
    <row r="1789" spans="2:18" ht="15" x14ac:dyDescent="0.25">
      <c r="B1789" s="11"/>
      <c r="D1789" s="64"/>
      <c r="E1789" s="15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</row>
    <row r="1790" spans="2:18" ht="15" x14ac:dyDescent="0.25">
      <c r="B1790" s="11"/>
      <c r="D1790" s="64"/>
      <c r="E1790" s="15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</row>
    <row r="1791" spans="2:18" ht="15" x14ac:dyDescent="0.25">
      <c r="B1791" s="11"/>
      <c r="D1791" s="64"/>
      <c r="E1791" s="15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</row>
    <row r="1792" spans="2:18" ht="15" x14ac:dyDescent="0.25">
      <c r="B1792" s="11"/>
      <c r="D1792" s="64"/>
      <c r="E1792" s="15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</row>
    <row r="1793" spans="2:18" ht="15" x14ac:dyDescent="0.25">
      <c r="B1793" s="11"/>
      <c r="D1793" s="64"/>
      <c r="E1793" s="15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</row>
    <row r="1794" spans="2:18" ht="15" x14ac:dyDescent="0.25">
      <c r="B1794" s="11"/>
      <c r="D1794" s="64"/>
      <c r="E1794" s="15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</row>
    <row r="1795" spans="2:18" ht="15" x14ac:dyDescent="0.25">
      <c r="B1795" s="11"/>
      <c r="D1795" s="64"/>
      <c r="E1795" s="15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</row>
    <row r="1796" spans="2:18" ht="15" x14ac:dyDescent="0.25">
      <c r="B1796" s="11"/>
      <c r="D1796" s="64"/>
      <c r="E1796" s="15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</row>
    <row r="1797" spans="2:18" ht="15" x14ac:dyDescent="0.25">
      <c r="B1797" s="11"/>
      <c r="D1797" s="64"/>
      <c r="E1797" s="15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</row>
    <row r="1798" spans="2:18" ht="15" x14ac:dyDescent="0.25">
      <c r="B1798" s="11"/>
      <c r="D1798" s="64"/>
      <c r="E1798" s="15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</row>
    <row r="1799" spans="2:18" ht="15" x14ac:dyDescent="0.25">
      <c r="B1799" s="11"/>
      <c r="D1799" s="64"/>
      <c r="E1799" s="15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</row>
    <row r="1800" spans="2:18" ht="15" x14ac:dyDescent="0.25">
      <c r="B1800" s="11"/>
      <c r="D1800" s="64"/>
      <c r="E1800" s="15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</row>
    <row r="1801" spans="2:18" ht="15" x14ac:dyDescent="0.25">
      <c r="B1801" s="11"/>
      <c r="D1801" s="64"/>
      <c r="E1801" s="15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</row>
    <row r="1802" spans="2:18" ht="15" x14ac:dyDescent="0.25">
      <c r="B1802" s="12"/>
      <c r="D1802" s="63"/>
      <c r="E1802" s="15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</row>
    <row r="1803" spans="2:18" ht="15" x14ac:dyDescent="0.25">
      <c r="B1803" s="12"/>
      <c r="D1803" s="63"/>
      <c r="E1803" s="15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</row>
    <row r="1804" spans="2:18" ht="15" x14ac:dyDescent="0.25">
      <c r="B1804" s="11"/>
      <c r="D1804" s="64"/>
      <c r="E1804" s="15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</row>
    <row r="1805" spans="2:18" ht="15" x14ac:dyDescent="0.25">
      <c r="B1805" s="11"/>
      <c r="D1805" s="64"/>
      <c r="E1805" s="15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</row>
    <row r="1806" spans="2:18" ht="15" x14ac:dyDescent="0.25">
      <c r="B1806" s="11"/>
      <c r="D1806" s="64"/>
      <c r="E1806" s="15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</row>
    <row r="1807" spans="2:18" ht="15" x14ac:dyDescent="0.25">
      <c r="B1807" s="11"/>
      <c r="D1807" s="64"/>
      <c r="E1807" s="15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</row>
    <row r="1808" spans="2:18" ht="15" x14ac:dyDescent="0.25">
      <c r="B1808" s="11"/>
      <c r="D1808" s="64"/>
      <c r="E1808" s="15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</row>
    <row r="1809" spans="2:18" ht="15" x14ac:dyDescent="0.25">
      <c r="B1809" s="12"/>
      <c r="D1809" s="63"/>
      <c r="E1809" s="15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</row>
    <row r="1810" spans="2:18" ht="15" x14ac:dyDescent="0.25">
      <c r="B1810" s="11"/>
      <c r="D1810" s="64"/>
      <c r="E1810" s="15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</row>
    <row r="1811" spans="2:18" ht="15" x14ac:dyDescent="0.25">
      <c r="B1811" s="11"/>
      <c r="D1811" s="64"/>
      <c r="E1811" s="15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</row>
    <row r="1812" spans="2:18" ht="15" x14ac:dyDescent="0.25">
      <c r="B1812" s="11"/>
      <c r="D1812" s="64"/>
      <c r="E1812" s="15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</row>
    <row r="1813" spans="2:18" ht="15" x14ac:dyDescent="0.25">
      <c r="B1813" s="11"/>
      <c r="D1813" s="64"/>
      <c r="E1813" s="15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</row>
    <row r="1814" spans="2:18" ht="15" x14ac:dyDescent="0.25">
      <c r="B1814" s="11"/>
      <c r="D1814" s="64"/>
      <c r="E1814" s="15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</row>
    <row r="1815" spans="2:18" ht="15" x14ac:dyDescent="0.25">
      <c r="B1815" s="11"/>
      <c r="D1815" s="64"/>
      <c r="E1815" s="15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</row>
    <row r="1816" spans="2:18" ht="15" x14ac:dyDescent="0.25">
      <c r="B1816" s="11"/>
      <c r="D1816" s="64"/>
      <c r="E1816" s="15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</row>
    <row r="1817" spans="2:18" ht="15" x14ac:dyDescent="0.25">
      <c r="B1817" s="11"/>
      <c r="D1817" s="64"/>
      <c r="E1817" s="15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</row>
    <row r="1818" spans="2:18" ht="15" x14ac:dyDescent="0.25">
      <c r="B1818" s="11"/>
      <c r="D1818" s="64"/>
      <c r="E1818" s="15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</row>
    <row r="1819" spans="2:18" ht="15" x14ac:dyDescent="0.25">
      <c r="B1819" s="11"/>
      <c r="D1819" s="64"/>
      <c r="E1819" s="15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</row>
    <row r="1820" spans="2:18" ht="15" x14ac:dyDescent="0.25">
      <c r="B1820" s="12"/>
      <c r="D1820" s="63"/>
      <c r="E1820" s="15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</row>
    <row r="1821" spans="2:18" ht="15" x14ac:dyDescent="0.25">
      <c r="B1821" s="11"/>
      <c r="D1821" s="64"/>
      <c r="E1821" s="15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</row>
    <row r="1822" spans="2:18" ht="15" x14ac:dyDescent="0.25">
      <c r="B1822" s="11"/>
      <c r="D1822" s="64"/>
      <c r="E1822" s="15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</row>
    <row r="1823" spans="2:18" ht="15" x14ac:dyDescent="0.25">
      <c r="B1823" s="11"/>
      <c r="D1823" s="64"/>
      <c r="E1823" s="15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</row>
    <row r="1824" spans="2:18" ht="15" x14ac:dyDescent="0.25">
      <c r="B1824" s="11"/>
      <c r="D1824" s="64"/>
      <c r="E1824" s="15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</row>
    <row r="1825" spans="2:18" ht="15" x14ac:dyDescent="0.25">
      <c r="B1825" s="11"/>
      <c r="D1825" s="64"/>
      <c r="E1825" s="15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</row>
    <row r="1826" spans="2:18" ht="15" x14ac:dyDescent="0.25">
      <c r="B1826" s="11"/>
      <c r="D1826" s="64"/>
      <c r="E1826" s="15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</row>
    <row r="1827" spans="2:18" ht="15" x14ac:dyDescent="0.25">
      <c r="B1827" s="11"/>
      <c r="D1827" s="64"/>
      <c r="E1827" s="15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</row>
    <row r="1828" spans="2:18" ht="15" x14ac:dyDescent="0.25">
      <c r="B1828" s="12"/>
      <c r="D1828" s="63"/>
      <c r="E1828" s="15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</row>
    <row r="1829" spans="2:18" ht="15" x14ac:dyDescent="0.25">
      <c r="B1829" s="12"/>
      <c r="D1829" s="63"/>
      <c r="E1829" s="15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</row>
    <row r="1830" spans="2:18" ht="15" x14ac:dyDescent="0.25">
      <c r="B1830" s="11"/>
      <c r="D1830" s="64"/>
      <c r="E1830" s="15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</row>
  </sheetData>
  <autoFilter ref="B1:F165" xr:uid="{2222C961-E5D4-4BC4-BBCB-64C8B5C61AE2}"/>
  <sortState xmlns:xlrd2="http://schemas.microsoft.com/office/spreadsheetml/2017/richdata2" ref="A3:A6">
    <sortCondition ref="A3:A6"/>
  </sortState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902F2-C2E2-4D1F-A3F0-085EBFC1685C}">
  <sheetPr>
    <tabColor theme="7" tint="0.59999389629810485"/>
  </sheetPr>
  <dimension ref="A1:AH1830"/>
  <sheetViews>
    <sheetView zoomScaleNormal="100" workbookViewId="0">
      <pane ySplit="1" topLeftCell="A2" activePane="bottomLeft" state="frozen"/>
      <selection activeCell="O16" sqref="O16"/>
      <selection pane="bottomLeft" activeCell="D20" sqref="D20"/>
    </sheetView>
  </sheetViews>
  <sheetFormatPr defaultRowHeight="12.75" x14ac:dyDescent="0.2"/>
  <cols>
    <col min="1" max="1" width="18" customWidth="1"/>
    <col min="2" max="2" width="14" bestFit="1" customWidth="1"/>
    <col min="3" max="3" width="7" bestFit="1" customWidth="1"/>
    <col min="4" max="4" width="29.85546875" bestFit="1" customWidth="1"/>
    <col min="5" max="5" width="8.140625" style="2" bestFit="1" customWidth="1"/>
    <col min="6" max="6" width="16" bestFit="1" customWidth="1"/>
    <col min="7" max="7" width="11.85546875" bestFit="1" customWidth="1"/>
    <col min="8" max="8" width="27.140625" bestFit="1" customWidth="1"/>
    <col min="9" max="9" width="5.5703125" customWidth="1"/>
    <col min="10" max="10" width="22.5703125" bestFit="1" customWidth="1"/>
    <col min="11" max="11" width="26.28515625" bestFit="1" customWidth="1"/>
    <col min="12" max="12" width="24.85546875" bestFit="1" customWidth="1"/>
    <col min="13" max="13" width="10.5703125" bestFit="1" customWidth="1"/>
    <col min="14" max="14" width="14.85546875" bestFit="1" customWidth="1"/>
    <col min="15" max="15" width="14.85546875" customWidth="1"/>
    <col min="16" max="16" width="30.28515625" bestFit="1" customWidth="1"/>
    <col min="17" max="17" width="23.7109375" bestFit="1" customWidth="1"/>
    <col min="18" max="18" width="4.140625" bestFit="1" customWidth="1"/>
    <col min="19" max="19" width="30.5703125" customWidth="1"/>
    <col min="20" max="22" width="25.7109375" customWidth="1"/>
    <col min="24" max="24" width="11.7109375" bestFit="1" customWidth="1"/>
    <col min="25" max="25" width="10.140625" bestFit="1" customWidth="1"/>
    <col min="27" max="27" width="12.85546875" bestFit="1" customWidth="1"/>
    <col min="28" max="28" width="28" bestFit="1" customWidth="1"/>
    <col min="30" max="30" width="32.7109375" bestFit="1" customWidth="1"/>
    <col min="31" max="31" width="13.28515625" bestFit="1" customWidth="1"/>
    <col min="33" max="33" width="12.85546875" bestFit="1" customWidth="1"/>
    <col min="34" max="34" width="29.28515625" bestFit="1" customWidth="1"/>
  </cols>
  <sheetData>
    <row r="1" spans="1:22" ht="15" x14ac:dyDescent="0.2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21" t="s">
        <v>125</v>
      </c>
      <c r="G1" s="28" t="s">
        <v>130</v>
      </c>
      <c r="H1" s="28" t="s">
        <v>131</v>
      </c>
      <c r="I1" s="29" t="s">
        <v>129</v>
      </c>
      <c r="J1" s="21" t="s">
        <v>111</v>
      </c>
      <c r="K1" s="21" t="s">
        <v>124</v>
      </c>
      <c r="L1" s="21" t="s">
        <v>123</v>
      </c>
      <c r="M1" s="21" t="s">
        <v>122</v>
      </c>
      <c r="N1" s="28" t="s">
        <v>121</v>
      </c>
      <c r="O1" s="21" t="s">
        <v>316</v>
      </c>
      <c r="P1" s="21" t="s">
        <v>120</v>
      </c>
      <c r="Q1" s="21" t="s">
        <v>119</v>
      </c>
      <c r="R1" s="28" t="s">
        <v>73</v>
      </c>
      <c r="S1" s="28" t="s">
        <v>118</v>
      </c>
      <c r="V1" s="13"/>
    </row>
    <row r="2" spans="1:22" ht="15" x14ac:dyDescent="0.25">
      <c r="A2" s="6"/>
      <c r="B2" s="30" t="str">
        <f>LEFT(A2,8)</f>
        <v/>
      </c>
      <c r="C2" s="6">
        <f>_xlfn.NUMBERVALUE(MID(A2,10,1))</f>
        <v>0</v>
      </c>
      <c r="D2" s="62" t="str">
        <f>IFERROR(VLOOKUP(B2,Uvazky!B:D,3,0),"Nepritomne v zozname uvazkov")</f>
        <v>Nepritomne v zozname uvazkov</v>
      </c>
      <c r="E2" s="31">
        <f>SUMIF(Obraty_Vstup!F:F,A2,Obraty_Vstup!G:G)</f>
        <v>0</v>
      </c>
      <c r="F2" s="30">
        <f>IFERROR(VLOOKUP(A2,Obraty_Vstup!F:H,3,0),0)</f>
        <v>0</v>
      </c>
      <c r="G2" s="37">
        <v>197050.82919819636</v>
      </c>
      <c r="H2" s="10">
        <v>111150</v>
      </c>
      <c r="I2" s="10"/>
      <c r="J2" s="10">
        <f>G2/H2</f>
        <v>1.7728369698443216</v>
      </c>
      <c r="K2" s="10">
        <f t="shared" ref="K2" si="0">J2-F2</f>
        <v>1.7728369698443216</v>
      </c>
      <c r="L2" s="10" t="e">
        <f ca="1">IF(K2&lt;=0,K2/F2*E2,-Q2)</f>
        <v>#N/A</v>
      </c>
      <c r="M2" s="6" t="str">
        <f t="shared" ref="M2" si="1">LEFT(N2,8)</f>
        <v/>
      </c>
      <c r="N2" s="6"/>
      <c r="O2" s="6" t="e">
        <f>VLOOKUP(M2,Uvazky!B:D,3,0)</f>
        <v>#N/A</v>
      </c>
      <c r="P2" s="32">
        <f>-K2</f>
        <v>-1.7728369698443216</v>
      </c>
      <c r="Q2" s="10" t="e">
        <f ca="1">IF(P2&lt;0,P2/(VLOOKUP(N2,Obraty_Vstup!F:H,3,0))*SUMIF(Obraty_Vstup!F:G,N2,Obraty_Vstup!G:G),-L2)</f>
        <v>#N/A</v>
      </c>
      <c r="R2" s="32"/>
      <c r="S2" s="6"/>
    </row>
    <row r="3" spans="1:22" ht="15" x14ac:dyDescent="0.25">
      <c r="A3" t="s">
        <v>301</v>
      </c>
      <c r="B3" s="14" t="str">
        <f t="shared" ref="B3:B4" si="2">LEFT(A3,8)</f>
        <v>4-009-80</v>
      </c>
      <c r="C3">
        <f t="shared" ref="C3:C4" si="3">_xlfn.NUMBERVALUE(MID(A3,10,1))</f>
        <v>1</v>
      </c>
      <c r="D3" s="61" t="str">
        <f>IFERROR(VLOOKUP(B3,Uvazky!B:D,3,0),"Nepritomne v zozname uvazkov")</f>
        <v>Gyn_JZS</v>
      </c>
      <c r="E3" s="15">
        <f>SUMIF(Obraty_Vstup!F:F,A3,Obraty_Vstup!G:G)</f>
        <v>0</v>
      </c>
      <c r="F3" s="14">
        <f>IFERROR(VLOOKUP(A3,Obraty_Vstup!F:H,3,0),0)</f>
        <v>0</v>
      </c>
      <c r="G3" s="14">
        <v>197050.82919819636</v>
      </c>
      <c r="H3" s="2">
        <v>111150</v>
      </c>
      <c r="I3" s="2"/>
      <c r="J3" s="2">
        <f t="shared" ref="J3:J4" si="4">G3/H3</f>
        <v>1.7728369698443216</v>
      </c>
      <c r="K3" s="2">
        <f t="shared" ref="K3:K4" si="5">J3-F3</f>
        <v>1.7728369698443216</v>
      </c>
      <c r="L3" s="2">
        <f t="shared" ref="L3:L4" ca="1" si="6">IF(K3&lt;=0,K3/F3*E3,-Q3)</f>
        <v>127589.76203709867</v>
      </c>
      <c r="M3" t="str">
        <f t="shared" ref="M3:M4" si="7">LEFT(N3,8)</f>
        <v>1-009-01</v>
      </c>
      <c r="N3" t="s">
        <v>217</v>
      </c>
      <c r="O3" t="str">
        <f>VLOOKUP(M3,Uvazky!B:D,3,0)</f>
        <v>Gynekologicko-pôrodnícke odd.</v>
      </c>
      <c r="P3" s="5">
        <f>-K3</f>
        <v>-1.7728369698443216</v>
      </c>
      <c r="Q3" s="5">
        <f ca="1">IF(P3&lt;0,P3/(VLOOKUP(N3,Obraty_Vstup!F:H,3,0))*SUMIF(Obraty_Vstup!F:G,N3,Obraty_Vstup!G:G),-L3)</f>
        <v>-127589.76203709867</v>
      </c>
      <c r="R3" s="5" t="s">
        <v>93</v>
      </c>
    </row>
    <row r="4" spans="1:22" ht="15" x14ac:dyDescent="0.25">
      <c r="A4" t="s">
        <v>320</v>
      </c>
      <c r="B4" s="14" t="str">
        <f t="shared" si="2"/>
        <v>4-009-80</v>
      </c>
      <c r="C4">
        <f t="shared" si="3"/>
        <v>2</v>
      </c>
      <c r="D4" s="61" t="str">
        <f>IFERROR(VLOOKUP(B4,Uvazky!B:D,3,0),"Nepritomne v zozname uvazkov")</f>
        <v>Gyn_JZS</v>
      </c>
      <c r="E4" s="15">
        <f>SUMIF(Obraty_Vstup!F:F,A4,Obraty_Vstup!G:G)</f>
        <v>0</v>
      </c>
      <c r="F4" s="14">
        <f>IFERROR(VLOOKUP(A4,Obraty_Vstup!F:H,3,0),0)</f>
        <v>0</v>
      </c>
      <c r="G4" s="14">
        <v>197050.82919819636</v>
      </c>
      <c r="H4" s="2">
        <v>111150</v>
      </c>
      <c r="I4" s="14"/>
      <c r="J4" s="20">
        <f t="shared" si="4"/>
        <v>1.7728369698443216</v>
      </c>
      <c r="K4" s="20">
        <f t="shared" si="5"/>
        <v>1.7728369698443216</v>
      </c>
      <c r="L4" s="20">
        <f t="shared" ca="1" si="6"/>
        <v>28254.878318986754</v>
      </c>
      <c r="M4" t="str">
        <f t="shared" si="7"/>
        <v>1-009-01</v>
      </c>
      <c r="N4" t="s">
        <v>219</v>
      </c>
      <c r="O4" t="str">
        <f>VLOOKUP(M4,Uvazky!B:D,3,0)</f>
        <v>Gynekologicko-pôrodnícke odd.</v>
      </c>
      <c r="P4" s="5">
        <f>-K4</f>
        <v>-1.7728369698443216</v>
      </c>
      <c r="Q4" s="5">
        <f ca="1">IF(P4&lt;0,P4/(VLOOKUP(N4,Obraty_Vstup!F:H,3,0))*SUMIF(Obraty_Vstup!F:G,N4,Obraty_Vstup!G:G),-L4)</f>
        <v>-28254.878318986754</v>
      </c>
      <c r="R4" s="5" t="s">
        <v>93</v>
      </c>
    </row>
    <row r="5" spans="1:22" ht="15" x14ac:dyDescent="0.25">
      <c r="A5" t="s">
        <v>302</v>
      </c>
      <c r="B5" s="14"/>
      <c r="D5" s="61"/>
      <c r="E5" s="15"/>
      <c r="F5" s="14"/>
      <c r="G5" s="14"/>
      <c r="H5" s="14"/>
      <c r="I5" s="14"/>
      <c r="J5" s="20"/>
      <c r="K5" s="20"/>
      <c r="L5" s="20"/>
      <c r="P5" s="5"/>
      <c r="Q5" s="5"/>
      <c r="R5" s="5"/>
    </row>
    <row r="6" spans="1:22" ht="15" x14ac:dyDescent="0.25">
      <c r="A6" s="14"/>
      <c r="B6" s="14"/>
      <c r="C6" s="14"/>
      <c r="D6" s="61"/>
      <c r="E6" s="14"/>
      <c r="F6" s="14"/>
      <c r="G6" s="14"/>
      <c r="H6" s="14"/>
      <c r="I6" s="14"/>
      <c r="J6" s="14"/>
      <c r="K6" s="14"/>
      <c r="L6" s="14"/>
    </row>
    <row r="7" spans="1:22" ht="15" x14ac:dyDescent="0.25">
      <c r="A7" s="14"/>
      <c r="B7" s="14"/>
      <c r="C7" s="14"/>
      <c r="D7" s="61"/>
      <c r="E7" s="14"/>
      <c r="G7" s="14"/>
      <c r="H7" s="14"/>
      <c r="I7" s="14"/>
      <c r="J7" s="14"/>
      <c r="K7" s="14"/>
      <c r="L7" s="14"/>
    </row>
    <row r="8" spans="1:22" ht="15" x14ac:dyDescent="0.25">
      <c r="B8" s="14"/>
      <c r="C8" s="14"/>
      <c r="D8" s="61"/>
      <c r="E8" s="14"/>
      <c r="G8" s="14"/>
      <c r="H8" s="14"/>
      <c r="I8" s="14"/>
      <c r="J8" s="14"/>
      <c r="K8" s="14"/>
      <c r="L8" s="14"/>
    </row>
    <row r="9" spans="1:22" ht="15" x14ac:dyDescent="0.25">
      <c r="A9" s="22" t="s">
        <v>272</v>
      </c>
      <c r="B9" s="14"/>
      <c r="C9" s="14"/>
      <c r="D9" s="61"/>
      <c r="E9" s="14"/>
      <c r="G9" s="14"/>
      <c r="H9" s="14"/>
      <c r="I9" s="14"/>
      <c r="J9" s="14"/>
      <c r="K9" s="14"/>
      <c r="L9" s="14"/>
    </row>
    <row r="10" spans="1:22" x14ac:dyDescent="0.2">
      <c r="A10" t="s">
        <v>90</v>
      </c>
      <c r="B10" s="2" t="s">
        <v>92</v>
      </c>
      <c r="E10"/>
    </row>
    <row r="11" spans="1:22" x14ac:dyDescent="0.2">
      <c r="A11" t="s">
        <v>240</v>
      </c>
      <c r="B11" s="2">
        <v>197050.82919819636</v>
      </c>
      <c r="E11"/>
    </row>
    <row r="12" spans="1:22" ht="15" x14ac:dyDescent="0.25">
      <c r="C12" s="14"/>
      <c r="D12" s="61"/>
      <c r="E12" s="14"/>
      <c r="G12" s="14"/>
      <c r="H12" s="14"/>
      <c r="I12" s="14"/>
      <c r="J12" s="14"/>
      <c r="K12" s="14"/>
      <c r="L12" s="14"/>
    </row>
    <row r="13" spans="1:22" ht="15" x14ac:dyDescent="0.25">
      <c r="A13" s="14"/>
      <c r="B13" s="14"/>
      <c r="C13" s="14"/>
      <c r="D13" s="61"/>
      <c r="E13" s="14"/>
      <c r="G13" s="14"/>
      <c r="H13" s="14"/>
      <c r="I13" s="14"/>
      <c r="J13" s="14"/>
      <c r="K13" s="14"/>
      <c r="L13" s="14"/>
    </row>
    <row r="14" spans="1:22" ht="15" x14ac:dyDescent="0.25">
      <c r="A14" s="22"/>
      <c r="B14" s="14"/>
      <c r="C14" s="14"/>
      <c r="D14" s="61"/>
      <c r="E14" s="14"/>
      <c r="G14" s="14"/>
      <c r="H14" s="14"/>
      <c r="I14" s="14"/>
      <c r="J14" s="14"/>
      <c r="K14" s="14"/>
      <c r="L14" s="14"/>
    </row>
    <row r="15" spans="1:22" ht="15" x14ac:dyDescent="0.25">
      <c r="A15" s="14"/>
      <c r="B15" s="14"/>
      <c r="C15" s="14"/>
      <c r="D15" s="61"/>
      <c r="E15" s="14"/>
      <c r="G15" s="14"/>
      <c r="H15" s="14"/>
      <c r="I15" s="14"/>
      <c r="J15" s="14"/>
      <c r="K15" s="14"/>
      <c r="L15" s="14"/>
    </row>
    <row r="16" spans="1:22" ht="15" x14ac:dyDescent="0.25">
      <c r="A16" s="14"/>
      <c r="B16" s="14"/>
      <c r="C16" s="14"/>
      <c r="D16" s="61"/>
      <c r="E16" s="14"/>
      <c r="G16" s="14"/>
      <c r="H16" s="14"/>
      <c r="I16" s="14"/>
      <c r="J16" s="14"/>
      <c r="K16" s="14"/>
      <c r="L16" s="14"/>
    </row>
    <row r="17" spans="1:12" ht="15" x14ac:dyDescent="0.25">
      <c r="A17" s="14"/>
      <c r="B17" s="14"/>
      <c r="C17" s="14"/>
      <c r="D17" s="61"/>
      <c r="E17" s="14"/>
      <c r="G17" s="14"/>
      <c r="H17" s="14"/>
      <c r="I17" s="14"/>
      <c r="J17" s="14"/>
      <c r="K17" s="14"/>
      <c r="L17" s="14"/>
    </row>
    <row r="18" spans="1:12" ht="15" x14ac:dyDescent="0.25">
      <c r="A18" s="14"/>
      <c r="B18" s="14"/>
      <c r="C18" s="14"/>
      <c r="D18" s="61"/>
      <c r="E18" s="14"/>
      <c r="G18" s="14"/>
      <c r="H18" s="14"/>
      <c r="I18" s="14"/>
      <c r="J18" s="14"/>
      <c r="K18" s="14"/>
      <c r="L18" s="14"/>
    </row>
    <row r="19" spans="1:12" ht="15" x14ac:dyDescent="0.25">
      <c r="A19" s="14"/>
      <c r="B19" s="14"/>
      <c r="C19" s="14"/>
      <c r="D19" s="61"/>
      <c r="E19" s="14"/>
      <c r="G19" s="14"/>
      <c r="H19" s="14"/>
      <c r="I19" s="14"/>
      <c r="J19" s="14"/>
      <c r="K19" s="14"/>
      <c r="L19" s="14"/>
    </row>
    <row r="20" spans="1:12" ht="15" x14ac:dyDescent="0.25">
      <c r="A20" s="14"/>
      <c r="B20" s="14"/>
      <c r="C20" s="14"/>
      <c r="D20" s="61"/>
      <c r="E20" s="14"/>
      <c r="G20" s="14"/>
      <c r="H20" s="14"/>
      <c r="I20" s="14"/>
      <c r="J20" s="14"/>
      <c r="K20" s="14"/>
      <c r="L20" s="14"/>
    </row>
    <row r="21" spans="1:12" ht="15" x14ac:dyDescent="0.25">
      <c r="A21" s="14"/>
      <c r="B21" s="14"/>
      <c r="C21" s="14"/>
      <c r="D21" s="61"/>
      <c r="E21" s="14"/>
      <c r="G21" s="14"/>
      <c r="H21" s="14"/>
      <c r="I21" s="14"/>
      <c r="J21" s="14"/>
      <c r="K21" s="14"/>
      <c r="L21" s="14"/>
    </row>
    <row r="22" spans="1:12" ht="15" x14ac:dyDescent="0.25">
      <c r="A22" s="14"/>
      <c r="B22" s="14"/>
      <c r="C22" s="14"/>
      <c r="D22" s="61"/>
      <c r="E22" s="14"/>
      <c r="G22" s="14"/>
      <c r="H22" s="14"/>
      <c r="I22" s="14"/>
      <c r="J22" s="14"/>
      <c r="K22" s="14"/>
      <c r="L22" s="14"/>
    </row>
    <row r="23" spans="1:12" ht="15" x14ac:dyDescent="0.25">
      <c r="A23" s="14"/>
      <c r="B23" s="14"/>
      <c r="C23" s="14"/>
      <c r="D23" s="61"/>
      <c r="E23" s="14"/>
      <c r="G23" s="14"/>
      <c r="H23" s="14"/>
      <c r="I23" s="14"/>
      <c r="J23" s="14"/>
      <c r="K23" s="14"/>
      <c r="L23" s="14"/>
    </row>
    <row r="24" spans="1:12" ht="15" x14ac:dyDescent="0.25">
      <c r="A24" s="14"/>
      <c r="B24" s="14"/>
      <c r="C24" s="14"/>
      <c r="D24" s="61"/>
      <c r="E24" s="14"/>
      <c r="G24" s="14"/>
      <c r="H24" s="14"/>
      <c r="I24" s="14"/>
      <c r="J24" s="14"/>
      <c r="K24" s="14"/>
      <c r="L24" s="14"/>
    </row>
    <row r="25" spans="1:12" ht="15" x14ac:dyDescent="0.25">
      <c r="A25" s="14"/>
      <c r="B25" s="14"/>
      <c r="C25" s="14"/>
      <c r="D25" s="61"/>
      <c r="E25" s="14"/>
      <c r="G25" s="14"/>
      <c r="H25" s="14"/>
      <c r="I25" s="14"/>
      <c r="J25" s="14"/>
      <c r="K25" s="14"/>
      <c r="L25" s="14"/>
    </row>
    <row r="26" spans="1:12" ht="15" x14ac:dyDescent="0.25">
      <c r="A26" s="14"/>
      <c r="B26" s="14"/>
      <c r="C26" s="14"/>
      <c r="D26" s="61"/>
      <c r="E26" s="14"/>
      <c r="G26" s="14"/>
      <c r="H26" s="14"/>
      <c r="I26" s="14"/>
      <c r="J26" s="14"/>
      <c r="K26" s="14"/>
      <c r="L26" s="14"/>
    </row>
    <row r="27" spans="1:12" ht="15" x14ac:dyDescent="0.25">
      <c r="A27" s="14"/>
      <c r="B27" s="14"/>
      <c r="C27" s="14"/>
      <c r="D27" s="61"/>
      <c r="E27" s="14"/>
      <c r="G27" s="14"/>
      <c r="H27" s="14"/>
      <c r="I27" s="14"/>
      <c r="J27" s="14"/>
      <c r="K27" s="14"/>
      <c r="L27" s="14"/>
    </row>
    <row r="28" spans="1:12" ht="15" x14ac:dyDescent="0.25">
      <c r="A28" s="14"/>
      <c r="B28" s="14"/>
      <c r="C28" s="14"/>
      <c r="D28" s="61"/>
      <c r="E28" s="14"/>
      <c r="G28" s="14"/>
      <c r="H28" s="14"/>
      <c r="I28" s="14"/>
      <c r="J28" s="14"/>
      <c r="K28" s="14"/>
      <c r="L28" s="14"/>
    </row>
    <row r="29" spans="1:12" ht="15" x14ac:dyDescent="0.25">
      <c r="A29" s="14"/>
      <c r="B29" s="14"/>
      <c r="C29" s="14"/>
      <c r="D29" s="61"/>
      <c r="E29" s="14"/>
      <c r="G29" s="14"/>
      <c r="H29" s="14"/>
      <c r="I29" s="14"/>
      <c r="J29" s="14"/>
      <c r="K29" s="14"/>
      <c r="L29" s="14"/>
    </row>
    <row r="30" spans="1:12" ht="15" x14ac:dyDescent="0.25">
      <c r="A30" s="14"/>
      <c r="B30" s="14"/>
      <c r="C30" s="14"/>
      <c r="D30" s="61"/>
      <c r="E30" s="14"/>
      <c r="G30" s="14"/>
      <c r="H30" s="14"/>
      <c r="I30" s="14"/>
      <c r="J30" s="14"/>
      <c r="K30" s="14"/>
      <c r="L30" s="14"/>
    </row>
    <row r="31" spans="1:12" ht="15" x14ac:dyDescent="0.25">
      <c r="A31" s="14"/>
      <c r="B31" s="14"/>
      <c r="C31" s="14"/>
      <c r="D31" s="61"/>
      <c r="E31" s="14"/>
      <c r="G31" s="14"/>
      <c r="H31" s="14"/>
      <c r="I31" s="14"/>
      <c r="J31" s="14"/>
      <c r="K31" s="14"/>
      <c r="L31" s="14"/>
    </row>
    <row r="32" spans="1:12" ht="15" x14ac:dyDescent="0.25">
      <c r="A32" s="14"/>
      <c r="B32" s="14"/>
      <c r="C32" s="14"/>
      <c r="D32" s="61"/>
      <c r="E32" s="14"/>
      <c r="G32" s="14"/>
      <c r="H32" s="14"/>
      <c r="I32" s="14"/>
      <c r="J32" s="14"/>
      <c r="K32" s="14"/>
      <c r="L32" s="14"/>
    </row>
    <row r="33" spans="1:12" ht="15" x14ac:dyDescent="0.25">
      <c r="A33" s="14"/>
      <c r="B33" s="14"/>
      <c r="C33" s="14"/>
      <c r="D33" s="61"/>
      <c r="E33" s="14"/>
      <c r="G33" s="14"/>
      <c r="H33" s="14"/>
      <c r="I33" s="14"/>
      <c r="J33" s="14"/>
      <c r="K33" s="14"/>
      <c r="L33" s="14"/>
    </row>
    <row r="34" spans="1:12" ht="15" x14ac:dyDescent="0.25">
      <c r="A34" s="14"/>
      <c r="B34" s="14"/>
      <c r="C34" s="14"/>
      <c r="D34" s="61"/>
      <c r="E34" s="14"/>
      <c r="G34" s="14"/>
      <c r="H34" s="14"/>
      <c r="I34" s="14"/>
      <c r="J34" s="14"/>
      <c r="K34" s="14"/>
      <c r="L34" s="14"/>
    </row>
    <row r="35" spans="1:12" ht="15" x14ac:dyDescent="0.25">
      <c r="A35" s="14"/>
      <c r="B35" s="14"/>
      <c r="C35" s="14"/>
      <c r="D35" s="61"/>
      <c r="E35" s="14"/>
      <c r="G35" s="14"/>
      <c r="H35" s="14"/>
      <c r="I35" s="14"/>
      <c r="J35" s="14"/>
      <c r="K35" s="14"/>
      <c r="L35" s="14"/>
    </row>
    <row r="36" spans="1:12" ht="15" x14ac:dyDescent="0.25">
      <c r="A36" s="14"/>
      <c r="B36" s="14"/>
      <c r="C36" s="14"/>
      <c r="D36" s="61"/>
      <c r="E36" s="14"/>
      <c r="G36" s="14"/>
      <c r="H36" s="14"/>
      <c r="I36" s="14"/>
      <c r="J36" s="14"/>
      <c r="K36" s="14"/>
      <c r="L36" s="14"/>
    </row>
    <row r="37" spans="1:12" ht="15" x14ac:dyDescent="0.25">
      <c r="A37" s="14"/>
      <c r="B37" s="14"/>
      <c r="C37" s="14"/>
      <c r="D37" s="61"/>
      <c r="E37" s="14"/>
      <c r="G37" s="14"/>
      <c r="H37" s="14"/>
      <c r="I37" s="14"/>
      <c r="J37" s="14"/>
      <c r="K37" s="14"/>
      <c r="L37" s="14"/>
    </row>
    <row r="38" spans="1:12" ht="15" x14ac:dyDescent="0.25">
      <c r="A38" s="14"/>
      <c r="B38" s="14"/>
      <c r="C38" s="14"/>
      <c r="D38" s="61"/>
      <c r="E38" s="14"/>
      <c r="G38" s="14"/>
      <c r="H38" s="14"/>
      <c r="I38" s="14"/>
      <c r="J38" s="14"/>
      <c r="K38" s="14"/>
      <c r="L38" s="14"/>
    </row>
    <row r="39" spans="1:12" ht="15" x14ac:dyDescent="0.25">
      <c r="A39" s="14"/>
      <c r="B39" s="14"/>
      <c r="C39" s="14"/>
      <c r="D39" s="61"/>
      <c r="E39" s="14"/>
      <c r="G39" s="14"/>
      <c r="H39" s="14"/>
      <c r="I39" s="14"/>
      <c r="J39" s="14"/>
      <c r="K39" s="14"/>
      <c r="L39" s="14"/>
    </row>
    <row r="40" spans="1:12" ht="15" x14ac:dyDescent="0.25">
      <c r="A40" s="14"/>
      <c r="B40" s="14"/>
      <c r="C40" s="14"/>
      <c r="D40" s="61"/>
      <c r="E40" s="14"/>
      <c r="G40" s="14"/>
      <c r="H40" s="14"/>
      <c r="I40" s="14"/>
      <c r="J40" s="14"/>
      <c r="K40" s="14"/>
      <c r="L40" s="14"/>
    </row>
    <row r="41" spans="1:12" ht="15" x14ac:dyDescent="0.25">
      <c r="A41" s="14"/>
      <c r="B41" s="14"/>
      <c r="C41" s="14"/>
      <c r="D41" s="61"/>
      <c r="E41" s="14"/>
      <c r="G41" s="14"/>
      <c r="H41" s="14"/>
      <c r="I41" s="14"/>
      <c r="J41" s="14"/>
      <c r="K41" s="14"/>
      <c r="L41" s="14"/>
    </row>
    <row r="42" spans="1:12" ht="15" x14ac:dyDescent="0.25">
      <c r="A42" s="14"/>
      <c r="B42" s="14"/>
      <c r="C42" s="14"/>
      <c r="D42" s="61"/>
      <c r="E42" s="14"/>
      <c r="G42" s="14"/>
      <c r="H42" s="14"/>
      <c r="I42" s="14"/>
      <c r="J42" s="14"/>
      <c r="K42" s="14"/>
      <c r="L42" s="14"/>
    </row>
    <row r="43" spans="1:12" ht="15" x14ac:dyDescent="0.25">
      <c r="A43" s="14"/>
      <c r="B43" s="14"/>
      <c r="C43" s="14"/>
      <c r="D43" s="61"/>
      <c r="E43" s="14"/>
      <c r="G43" s="14"/>
      <c r="H43" s="14"/>
      <c r="I43" s="14"/>
      <c r="J43" s="14"/>
      <c r="K43" s="14"/>
      <c r="L43" s="14"/>
    </row>
    <row r="44" spans="1:12" ht="15" x14ac:dyDescent="0.25">
      <c r="A44" s="14"/>
      <c r="B44" s="14"/>
      <c r="C44" s="14"/>
      <c r="D44" s="61"/>
      <c r="E44" s="14"/>
      <c r="G44" s="14"/>
      <c r="H44" s="14"/>
      <c r="I44" s="14"/>
      <c r="J44" s="14"/>
      <c r="K44" s="14"/>
      <c r="L44" s="14"/>
    </row>
    <row r="45" spans="1:12" ht="15" x14ac:dyDescent="0.25">
      <c r="A45" s="14"/>
      <c r="B45" s="14"/>
      <c r="C45" s="14"/>
      <c r="D45" s="61"/>
      <c r="E45" s="14"/>
      <c r="G45" s="14"/>
      <c r="H45" s="14"/>
      <c r="I45" s="14"/>
      <c r="J45" s="14"/>
      <c r="K45" s="14"/>
      <c r="L45" s="14"/>
    </row>
    <row r="46" spans="1:12" ht="15" x14ac:dyDescent="0.25">
      <c r="A46" s="14"/>
      <c r="B46" s="14"/>
      <c r="C46" s="14"/>
      <c r="D46" s="61"/>
      <c r="E46" s="14"/>
      <c r="G46" s="14"/>
      <c r="H46" s="14"/>
      <c r="I46" s="14"/>
      <c r="J46" s="14"/>
      <c r="K46" s="14"/>
      <c r="L46" s="14"/>
    </row>
    <row r="47" spans="1:12" ht="15" x14ac:dyDescent="0.25">
      <c r="A47" s="14"/>
      <c r="B47" s="14"/>
      <c r="C47" s="14"/>
      <c r="D47" s="61"/>
      <c r="E47" s="14"/>
      <c r="G47" s="14"/>
      <c r="H47" s="14"/>
      <c r="I47" s="14"/>
      <c r="J47" s="14"/>
      <c r="K47" s="14"/>
      <c r="L47" s="14"/>
    </row>
    <row r="48" spans="1:12" ht="15" x14ac:dyDescent="0.25">
      <c r="A48" s="14"/>
      <c r="B48" s="14"/>
      <c r="C48" s="14"/>
      <c r="D48" s="61"/>
      <c r="E48" s="14"/>
      <c r="G48" s="14"/>
      <c r="H48" s="14"/>
      <c r="I48" s="14"/>
      <c r="J48" s="14"/>
      <c r="K48" s="14"/>
      <c r="L48" s="14"/>
    </row>
    <row r="49" spans="1:12" ht="15" x14ac:dyDescent="0.25">
      <c r="A49" s="14"/>
      <c r="B49" s="14"/>
      <c r="C49" s="14"/>
      <c r="D49" s="61"/>
      <c r="E49" s="14"/>
      <c r="G49" s="14"/>
      <c r="H49" s="14"/>
      <c r="I49" s="14"/>
      <c r="J49" s="14"/>
      <c r="K49" s="14"/>
      <c r="L49" s="14"/>
    </row>
    <row r="50" spans="1:12" ht="15" x14ac:dyDescent="0.25">
      <c r="A50" s="14"/>
      <c r="B50" s="14"/>
      <c r="C50" s="14"/>
      <c r="D50" s="61"/>
      <c r="E50" s="14"/>
      <c r="G50" s="14"/>
      <c r="H50" s="14"/>
      <c r="I50" s="14"/>
      <c r="J50" s="14"/>
      <c r="K50" s="14"/>
      <c r="L50" s="14"/>
    </row>
    <row r="51" spans="1:12" ht="15" x14ac:dyDescent="0.25">
      <c r="A51" s="14"/>
      <c r="B51" s="14"/>
      <c r="C51" s="14"/>
      <c r="D51" s="61"/>
      <c r="E51" s="14"/>
      <c r="G51" s="14"/>
      <c r="H51" s="14"/>
      <c r="I51" s="14"/>
      <c r="J51" s="14"/>
      <c r="K51" s="14"/>
      <c r="L51" s="14"/>
    </row>
    <row r="52" spans="1:12" ht="15" x14ac:dyDescent="0.25">
      <c r="A52" s="14"/>
      <c r="B52" s="14"/>
      <c r="C52" s="14"/>
      <c r="D52" s="61"/>
      <c r="E52" s="14"/>
      <c r="G52" s="14"/>
      <c r="H52" s="14"/>
      <c r="I52" s="14"/>
      <c r="J52" s="14"/>
      <c r="K52" s="14"/>
      <c r="L52" s="14"/>
    </row>
    <row r="53" spans="1:12" ht="15" x14ac:dyDescent="0.25">
      <c r="A53" s="14"/>
      <c r="B53" s="14"/>
      <c r="C53" s="14"/>
      <c r="D53" s="61"/>
      <c r="E53" s="14"/>
      <c r="G53" s="14"/>
      <c r="H53" s="14"/>
      <c r="I53" s="14"/>
      <c r="J53" s="14"/>
      <c r="K53" s="14"/>
      <c r="L53" s="14"/>
    </row>
    <row r="54" spans="1:12" ht="15" x14ac:dyDescent="0.25">
      <c r="A54" s="14"/>
      <c r="B54" s="14"/>
      <c r="C54" s="14"/>
      <c r="D54" s="61"/>
      <c r="E54" s="14"/>
      <c r="G54" s="14"/>
      <c r="H54" s="14"/>
      <c r="I54" s="14"/>
      <c r="J54" s="14"/>
      <c r="K54" s="14"/>
      <c r="L54" s="14"/>
    </row>
    <row r="55" spans="1:12" ht="15" x14ac:dyDescent="0.25">
      <c r="A55" s="14"/>
      <c r="B55" s="14"/>
      <c r="C55" s="14"/>
      <c r="D55" s="61"/>
      <c r="E55" s="14"/>
      <c r="G55" s="14"/>
      <c r="H55" s="14"/>
      <c r="I55" s="14"/>
      <c r="J55" s="14"/>
      <c r="K55" s="14"/>
      <c r="L55" s="14"/>
    </row>
    <row r="56" spans="1:12" ht="15" x14ac:dyDescent="0.25">
      <c r="A56" s="14"/>
      <c r="B56" s="14"/>
      <c r="C56" s="14"/>
      <c r="D56" s="61"/>
      <c r="E56" s="14"/>
      <c r="G56" s="14"/>
      <c r="H56" s="14"/>
      <c r="I56" s="14"/>
      <c r="J56" s="14"/>
      <c r="K56" s="14"/>
      <c r="L56" s="14"/>
    </row>
    <row r="57" spans="1:12" ht="15" x14ac:dyDescent="0.25">
      <c r="A57" s="14"/>
      <c r="B57" s="14"/>
      <c r="C57" s="14"/>
      <c r="D57" s="61"/>
      <c r="E57" s="14"/>
      <c r="G57" s="14"/>
      <c r="H57" s="14"/>
      <c r="I57" s="14"/>
      <c r="J57" s="14"/>
      <c r="K57" s="14"/>
      <c r="L57" s="14"/>
    </row>
    <row r="58" spans="1:12" ht="15" x14ac:dyDescent="0.25">
      <c r="A58" s="14"/>
      <c r="B58" s="14"/>
      <c r="C58" s="14"/>
      <c r="D58" s="61"/>
      <c r="E58" s="14"/>
      <c r="G58" s="14"/>
      <c r="H58" s="14"/>
      <c r="I58" s="14"/>
      <c r="J58" s="14"/>
      <c r="K58" s="14"/>
      <c r="L58" s="14"/>
    </row>
    <row r="59" spans="1:12" ht="15" x14ac:dyDescent="0.25">
      <c r="A59" s="14"/>
      <c r="B59" s="14"/>
      <c r="C59" s="14"/>
      <c r="D59" s="61"/>
      <c r="E59" s="14"/>
      <c r="G59" s="14"/>
      <c r="H59" s="14"/>
      <c r="I59" s="14"/>
      <c r="J59" s="14"/>
      <c r="K59" s="14"/>
      <c r="L59" s="14"/>
    </row>
    <row r="60" spans="1:12" ht="15" x14ac:dyDescent="0.25">
      <c r="A60" s="14"/>
      <c r="B60" s="14"/>
      <c r="C60" s="14"/>
      <c r="D60" s="61"/>
      <c r="E60" s="14"/>
      <c r="G60" s="14"/>
      <c r="H60" s="14"/>
      <c r="I60" s="14"/>
      <c r="J60" s="14"/>
      <c r="K60" s="14"/>
      <c r="L60" s="14"/>
    </row>
    <row r="61" spans="1:12" ht="15" x14ac:dyDescent="0.25">
      <c r="A61" s="14"/>
      <c r="B61" s="14"/>
      <c r="C61" s="14"/>
      <c r="D61" s="61"/>
      <c r="E61" s="14"/>
      <c r="G61" s="14"/>
      <c r="H61" s="14"/>
      <c r="I61" s="14"/>
      <c r="J61" s="14"/>
      <c r="K61" s="14"/>
      <c r="L61" s="14"/>
    </row>
    <row r="62" spans="1:12" ht="15" x14ac:dyDescent="0.25">
      <c r="A62" s="14"/>
      <c r="B62" s="14"/>
      <c r="C62" s="14"/>
      <c r="D62" s="61"/>
      <c r="E62" s="14"/>
      <c r="G62" s="14"/>
      <c r="H62" s="14"/>
      <c r="I62" s="14"/>
      <c r="J62" s="14"/>
      <c r="K62" s="14"/>
      <c r="L62" s="14"/>
    </row>
    <row r="63" spans="1:12" ht="15" x14ac:dyDescent="0.25">
      <c r="A63" s="14"/>
      <c r="B63" s="14"/>
      <c r="C63" s="14"/>
      <c r="D63" s="61"/>
      <c r="E63" s="14"/>
      <c r="G63" s="14"/>
      <c r="H63" s="14"/>
      <c r="I63" s="14"/>
      <c r="J63" s="14"/>
      <c r="K63" s="14"/>
      <c r="L63" s="14"/>
    </row>
    <row r="64" spans="1:12" ht="15" x14ac:dyDescent="0.25">
      <c r="A64" s="14"/>
      <c r="B64" s="14"/>
      <c r="C64" s="14"/>
      <c r="D64" s="61"/>
      <c r="E64" s="14"/>
      <c r="G64" s="14"/>
      <c r="H64" s="14"/>
      <c r="I64" s="14"/>
      <c r="J64" s="14"/>
      <c r="K64" s="14"/>
      <c r="L64" s="14"/>
    </row>
    <row r="65" spans="1:12" ht="15" x14ac:dyDescent="0.25">
      <c r="A65" s="14"/>
      <c r="B65" s="14"/>
      <c r="C65" s="14"/>
      <c r="D65" s="61"/>
      <c r="E65" s="14"/>
      <c r="G65" s="14"/>
      <c r="H65" s="14"/>
      <c r="I65" s="14"/>
      <c r="J65" s="14"/>
      <c r="K65" s="14"/>
      <c r="L65" s="14"/>
    </row>
    <row r="66" spans="1:12" ht="15" x14ac:dyDescent="0.25">
      <c r="A66" s="14"/>
      <c r="B66" s="14"/>
      <c r="C66" s="14"/>
      <c r="D66" s="61"/>
      <c r="E66" s="14"/>
      <c r="G66" s="14"/>
      <c r="H66" s="14"/>
      <c r="I66" s="14"/>
      <c r="J66" s="14"/>
      <c r="K66" s="14"/>
      <c r="L66" s="14"/>
    </row>
    <row r="67" spans="1:12" ht="15" x14ac:dyDescent="0.25">
      <c r="A67" s="14"/>
      <c r="B67" s="14"/>
      <c r="C67" s="14"/>
      <c r="D67" s="61"/>
      <c r="E67" s="14"/>
      <c r="G67" s="14"/>
      <c r="H67" s="14"/>
      <c r="I67" s="14"/>
      <c r="J67" s="14"/>
      <c r="K67" s="14"/>
      <c r="L67" s="14"/>
    </row>
    <row r="68" spans="1:12" ht="15" x14ac:dyDescent="0.25">
      <c r="A68" s="14"/>
      <c r="B68" s="14"/>
      <c r="C68" s="14"/>
      <c r="D68" s="61"/>
      <c r="E68" s="14"/>
      <c r="G68" s="14"/>
      <c r="H68" s="14"/>
      <c r="I68" s="14"/>
      <c r="J68" s="14"/>
      <c r="K68" s="14"/>
      <c r="L68" s="14"/>
    </row>
    <row r="69" spans="1:12" ht="15" x14ac:dyDescent="0.25">
      <c r="A69" s="14"/>
      <c r="B69" s="14"/>
      <c r="C69" s="14"/>
      <c r="D69" s="61"/>
      <c r="E69" s="14"/>
      <c r="G69" s="14"/>
      <c r="H69" s="14"/>
      <c r="I69" s="14"/>
      <c r="J69" s="14"/>
      <c r="K69" s="14"/>
      <c r="L69" s="14"/>
    </row>
    <row r="70" spans="1:12" ht="15" x14ac:dyDescent="0.25">
      <c r="A70" s="14"/>
      <c r="B70" s="14"/>
      <c r="C70" s="14"/>
      <c r="D70" s="61"/>
      <c r="E70" s="14"/>
      <c r="G70" s="14"/>
      <c r="H70" s="14"/>
      <c r="I70" s="14"/>
      <c r="J70" s="14"/>
      <c r="K70" s="14"/>
      <c r="L70" s="14"/>
    </row>
    <row r="71" spans="1:12" ht="15" x14ac:dyDescent="0.25">
      <c r="A71" s="14"/>
      <c r="B71" s="14"/>
      <c r="C71" s="14"/>
      <c r="D71" s="61"/>
      <c r="E71" s="14"/>
      <c r="G71" s="14"/>
      <c r="H71" s="14"/>
      <c r="I71" s="14"/>
      <c r="J71" s="14"/>
      <c r="K71" s="14"/>
      <c r="L71" s="14"/>
    </row>
    <row r="72" spans="1:12" ht="15" x14ac:dyDescent="0.25">
      <c r="A72" s="14"/>
      <c r="B72" s="14"/>
      <c r="C72" s="14"/>
      <c r="D72" s="61"/>
      <c r="E72" s="14"/>
      <c r="G72" s="14"/>
      <c r="H72" s="14"/>
      <c r="I72" s="14"/>
      <c r="J72" s="14"/>
      <c r="K72" s="14"/>
      <c r="L72" s="14"/>
    </row>
    <row r="73" spans="1:12" ht="15" x14ac:dyDescent="0.25">
      <c r="A73" s="14"/>
      <c r="B73" s="14"/>
      <c r="C73" s="14"/>
      <c r="D73" s="61"/>
      <c r="E73" s="14"/>
      <c r="G73" s="14"/>
      <c r="H73" s="14"/>
      <c r="I73" s="14"/>
      <c r="J73" s="14"/>
      <c r="K73" s="14"/>
      <c r="L73" s="14"/>
    </row>
    <row r="74" spans="1:12" ht="15" x14ac:dyDescent="0.25">
      <c r="A74" s="14"/>
      <c r="B74" s="14"/>
      <c r="C74" s="14"/>
      <c r="D74" s="61"/>
      <c r="E74" s="14"/>
      <c r="G74" s="14"/>
      <c r="H74" s="14"/>
      <c r="I74" s="14"/>
      <c r="J74" s="14"/>
      <c r="K74" s="14"/>
      <c r="L74" s="14"/>
    </row>
    <row r="75" spans="1:12" ht="15" x14ac:dyDescent="0.25">
      <c r="A75" s="14"/>
      <c r="B75" s="14"/>
      <c r="C75" s="14"/>
      <c r="D75" s="61"/>
      <c r="E75" s="14"/>
      <c r="G75" s="14"/>
      <c r="H75" s="14"/>
      <c r="I75" s="14"/>
      <c r="J75" s="14"/>
      <c r="K75" s="14"/>
      <c r="L75" s="14"/>
    </row>
    <row r="76" spans="1:12" ht="15" x14ac:dyDescent="0.25">
      <c r="A76" s="14"/>
      <c r="B76" s="14"/>
      <c r="C76" s="14"/>
      <c r="D76" s="61"/>
      <c r="E76" s="14"/>
      <c r="G76" s="14"/>
      <c r="H76" s="14"/>
      <c r="I76" s="14"/>
      <c r="J76" s="14"/>
      <c r="K76" s="14"/>
      <c r="L76" s="14"/>
    </row>
    <row r="77" spans="1:12" ht="15" x14ac:dyDescent="0.25">
      <c r="A77" s="14"/>
      <c r="B77" s="14"/>
      <c r="C77" s="14"/>
      <c r="D77" s="61"/>
      <c r="E77" s="14"/>
      <c r="G77" s="14"/>
      <c r="H77" s="14"/>
      <c r="I77" s="14"/>
      <c r="J77" s="14"/>
      <c r="K77" s="14"/>
      <c r="L77" s="14"/>
    </row>
    <row r="78" spans="1:12" ht="15" x14ac:dyDescent="0.25">
      <c r="A78" s="14"/>
      <c r="B78" s="14"/>
      <c r="C78" s="14"/>
      <c r="D78" s="61"/>
      <c r="E78" s="14"/>
      <c r="G78" s="14"/>
      <c r="H78" s="14"/>
      <c r="I78" s="14"/>
      <c r="J78" s="14"/>
      <c r="K78" s="14"/>
      <c r="L78" s="14"/>
    </row>
    <row r="79" spans="1:12" ht="15" x14ac:dyDescent="0.25">
      <c r="A79" s="14"/>
      <c r="B79" s="14"/>
      <c r="C79" s="14"/>
      <c r="D79" s="61"/>
      <c r="E79" s="14"/>
      <c r="G79" s="14"/>
      <c r="H79" s="14"/>
      <c r="I79" s="14"/>
      <c r="J79" s="14"/>
      <c r="K79" s="14"/>
      <c r="L79" s="14"/>
    </row>
    <row r="80" spans="1:12" ht="15" x14ac:dyDescent="0.25">
      <c r="A80" s="14"/>
      <c r="B80" s="14"/>
      <c r="C80" s="14"/>
      <c r="D80" s="61"/>
      <c r="E80" s="14"/>
      <c r="G80" s="14"/>
      <c r="H80" s="14"/>
      <c r="I80" s="14"/>
      <c r="J80" s="14"/>
      <c r="K80" s="14"/>
      <c r="L80" s="14"/>
    </row>
    <row r="81" spans="1:12" ht="15" x14ac:dyDescent="0.25">
      <c r="A81" s="14"/>
      <c r="B81" s="14"/>
      <c r="C81" s="14"/>
      <c r="D81" s="61"/>
      <c r="E81" s="14"/>
      <c r="G81" s="14"/>
      <c r="H81" s="14"/>
      <c r="I81" s="14"/>
      <c r="J81" s="14"/>
      <c r="K81" s="14"/>
      <c r="L81" s="14"/>
    </row>
    <row r="82" spans="1:12" ht="15" x14ac:dyDescent="0.25">
      <c r="A82" s="14"/>
      <c r="B82" s="14"/>
      <c r="C82" s="14"/>
      <c r="D82" s="61"/>
      <c r="E82" s="14"/>
      <c r="G82" s="14"/>
      <c r="H82" s="14"/>
      <c r="I82" s="14"/>
      <c r="J82" s="14"/>
      <c r="K82" s="14"/>
      <c r="L82" s="14"/>
    </row>
    <row r="83" spans="1:12" ht="15" x14ac:dyDescent="0.25">
      <c r="A83" s="14"/>
      <c r="B83" s="14"/>
      <c r="C83" s="14"/>
      <c r="D83" s="61"/>
      <c r="E83" s="14"/>
      <c r="G83" s="14"/>
      <c r="H83" s="14"/>
      <c r="I83" s="14"/>
      <c r="J83" s="14"/>
      <c r="K83" s="14"/>
      <c r="L83" s="14"/>
    </row>
    <row r="84" spans="1:12" ht="15" x14ac:dyDescent="0.25">
      <c r="A84" s="14"/>
      <c r="B84" s="14"/>
      <c r="C84" s="14"/>
      <c r="D84" s="61"/>
      <c r="E84" s="14"/>
      <c r="G84" s="14"/>
      <c r="H84" s="14"/>
      <c r="I84" s="14"/>
      <c r="J84" s="14"/>
      <c r="K84" s="14"/>
      <c r="L84" s="14"/>
    </row>
    <row r="85" spans="1:12" ht="15" x14ac:dyDescent="0.25">
      <c r="A85" s="14"/>
      <c r="B85" s="14"/>
      <c r="C85" s="14"/>
      <c r="D85" s="61"/>
      <c r="E85" s="14"/>
      <c r="G85" s="14"/>
      <c r="H85" s="14"/>
      <c r="I85" s="14"/>
      <c r="J85" s="14"/>
      <c r="K85" s="14"/>
      <c r="L85" s="14"/>
    </row>
    <row r="86" spans="1:12" ht="15" x14ac:dyDescent="0.25">
      <c r="A86" s="14"/>
      <c r="B86" s="14"/>
      <c r="C86" s="14"/>
      <c r="D86" s="61"/>
      <c r="E86" s="14"/>
      <c r="G86" s="14"/>
      <c r="H86" s="14"/>
      <c r="I86" s="14"/>
      <c r="J86" s="14"/>
      <c r="K86" s="14"/>
      <c r="L86" s="14"/>
    </row>
    <row r="87" spans="1:12" ht="15" x14ac:dyDescent="0.25">
      <c r="A87" s="14"/>
      <c r="B87" s="14"/>
      <c r="C87" s="14"/>
      <c r="D87" s="61"/>
      <c r="E87" s="14"/>
      <c r="G87" s="14"/>
      <c r="H87" s="14"/>
      <c r="I87" s="14"/>
      <c r="J87" s="14"/>
      <c r="K87" s="14"/>
      <c r="L87" s="14"/>
    </row>
    <row r="88" spans="1:12" ht="15" x14ac:dyDescent="0.25">
      <c r="A88" s="14"/>
      <c r="B88" s="14"/>
      <c r="C88" s="14"/>
      <c r="D88" s="61"/>
      <c r="E88" s="14"/>
      <c r="G88" s="14"/>
      <c r="H88" s="14"/>
      <c r="I88" s="14"/>
      <c r="J88" s="14"/>
      <c r="K88" s="14"/>
      <c r="L88" s="14"/>
    </row>
    <row r="89" spans="1:12" ht="15" x14ac:dyDescent="0.25">
      <c r="A89" s="14"/>
      <c r="B89" s="14"/>
      <c r="C89" s="14"/>
      <c r="D89" s="61"/>
      <c r="E89" s="14"/>
      <c r="G89" s="14"/>
      <c r="H89" s="14"/>
      <c r="I89" s="14"/>
      <c r="J89" s="14"/>
      <c r="K89" s="14"/>
      <c r="L89" s="14"/>
    </row>
    <row r="90" spans="1:12" ht="15" x14ac:dyDescent="0.25">
      <c r="A90" s="14"/>
      <c r="B90" s="14"/>
      <c r="C90" s="14"/>
      <c r="D90" s="61"/>
      <c r="E90" s="14"/>
      <c r="G90" s="14"/>
      <c r="H90" s="14"/>
      <c r="I90" s="14"/>
      <c r="J90" s="14"/>
      <c r="K90" s="14"/>
      <c r="L90" s="14"/>
    </row>
    <row r="91" spans="1:12" ht="15" x14ac:dyDescent="0.25">
      <c r="A91" s="14"/>
      <c r="B91" s="14"/>
      <c r="C91" s="14"/>
      <c r="D91" s="61"/>
      <c r="E91" s="14"/>
      <c r="G91" s="14"/>
      <c r="H91" s="14"/>
      <c r="I91" s="14"/>
      <c r="J91" s="14"/>
      <c r="K91" s="14"/>
      <c r="L91" s="14"/>
    </row>
    <row r="92" spans="1:12" ht="15" x14ac:dyDescent="0.25">
      <c r="A92" s="14"/>
      <c r="B92" s="14"/>
      <c r="C92" s="14"/>
      <c r="D92" s="61"/>
      <c r="E92" s="14"/>
      <c r="G92" s="14"/>
      <c r="H92" s="14"/>
      <c r="I92" s="14"/>
      <c r="J92" s="14"/>
      <c r="K92" s="14"/>
      <c r="L92" s="14"/>
    </row>
    <row r="93" spans="1:12" ht="15" x14ac:dyDescent="0.25">
      <c r="A93" s="14"/>
      <c r="B93" s="14"/>
      <c r="C93" s="14"/>
      <c r="D93" s="61"/>
      <c r="E93" s="14"/>
      <c r="G93" s="14"/>
      <c r="H93" s="14"/>
      <c r="I93" s="14"/>
      <c r="J93" s="14"/>
      <c r="K93" s="14"/>
      <c r="L93" s="14"/>
    </row>
    <row r="94" spans="1:12" ht="15" x14ac:dyDescent="0.25">
      <c r="A94" s="14"/>
      <c r="B94" s="14"/>
      <c r="C94" s="14"/>
      <c r="D94" s="61"/>
      <c r="E94" s="14"/>
      <c r="G94" s="14"/>
      <c r="H94" s="14"/>
      <c r="I94" s="14"/>
      <c r="J94" s="14"/>
      <c r="K94" s="14"/>
      <c r="L94" s="14"/>
    </row>
    <row r="95" spans="1:12" ht="15" x14ac:dyDescent="0.25">
      <c r="A95" s="14"/>
      <c r="B95" s="14"/>
      <c r="C95" s="14"/>
      <c r="D95" s="61"/>
      <c r="E95" s="14"/>
      <c r="G95" s="14"/>
      <c r="H95" s="14"/>
      <c r="I95" s="14"/>
      <c r="J95" s="14"/>
      <c r="K95" s="14"/>
      <c r="L95" s="14"/>
    </row>
    <row r="96" spans="1:12" ht="15" x14ac:dyDescent="0.25">
      <c r="A96" s="14"/>
      <c r="B96" s="14"/>
      <c r="C96" s="14"/>
      <c r="D96" s="61"/>
      <c r="E96" s="14"/>
      <c r="G96" s="14"/>
      <c r="H96" s="14"/>
      <c r="I96" s="14"/>
      <c r="J96" s="14"/>
      <c r="K96" s="14"/>
      <c r="L96" s="14"/>
    </row>
    <row r="97" spans="1:12" ht="15" x14ac:dyDescent="0.25">
      <c r="A97" s="14"/>
      <c r="B97" s="14"/>
      <c r="C97" s="14"/>
      <c r="D97" s="61"/>
      <c r="E97" s="14"/>
      <c r="G97" s="14"/>
      <c r="H97" s="14"/>
      <c r="I97" s="14"/>
      <c r="J97" s="14"/>
      <c r="K97" s="14"/>
      <c r="L97" s="14"/>
    </row>
    <row r="98" spans="1:12" ht="15" x14ac:dyDescent="0.25">
      <c r="A98" s="14"/>
      <c r="B98" s="14"/>
      <c r="C98" s="14"/>
      <c r="D98" s="61"/>
      <c r="E98" s="14"/>
      <c r="G98" s="14"/>
      <c r="H98" s="14"/>
      <c r="I98" s="14"/>
      <c r="J98" s="14"/>
      <c r="K98" s="14"/>
      <c r="L98" s="14"/>
    </row>
    <row r="99" spans="1:12" ht="15" x14ac:dyDescent="0.25">
      <c r="A99" s="14"/>
      <c r="B99" s="14"/>
      <c r="C99" s="14"/>
      <c r="D99" s="61"/>
      <c r="E99" s="14"/>
      <c r="G99" s="14"/>
      <c r="H99" s="14"/>
      <c r="I99" s="14"/>
      <c r="J99" s="14"/>
      <c r="K99" s="14"/>
      <c r="L99" s="14"/>
    </row>
    <row r="100" spans="1:12" ht="15" x14ac:dyDescent="0.25">
      <c r="A100" s="14"/>
      <c r="B100" s="14"/>
      <c r="C100" s="14"/>
      <c r="D100" s="61"/>
      <c r="E100" s="14"/>
      <c r="G100" s="14"/>
      <c r="H100" s="14"/>
      <c r="I100" s="14"/>
      <c r="J100" s="14"/>
      <c r="K100" s="14"/>
      <c r="L100" s="14"/>
    </row>
    <row r="101" spans="1:12" ht="15" x14ac:dyDescent="0.25">
      <c r="A101" s="14"/>
      <c r="B101" s="14"/>
      <c r="C101" s="14"/>
      <c r="D101" s="61"/>
      <c r="E101" s="14"/>
      <c r="G101" s="14"/>
      <c r="H101" s="14"/>
      <c r="I101" s="14"/>
      <c r="J101" s="14"/>
      <c r="K101" s="14"/>
      <c r="L101" s="14"/>
    </row>
    <row r="102" spans="1:12" ht="15" x14ac:dyDescent="0.25">
      <c r="A102" s="14"/>
      <c r="B102" s="14"/>
      <c r="C102" s="14"/>
      <c r="D102" s="61"/>
      <c r="E102" s="14"/>
      <c r="G102" s="14"/>
      <c r="H102" s="14"/>
      <c r="I102" s="14"/>
      <c r="J102" s="14"/>
      <c r="K102" s="14"/>
      <c r="L102" s="14"/>
    </row>
    <row r="103" spans="1:12" ht="15" x14ac:dyDescent="0.25">
      <c r="A103" s="14"/>
      <c r="B103" s="14"/>
      <c r="C103" s="14"/>
      <c r="D103" s="61"/>
      <c r="E103" s="14"/>
      <c r="G103" s="14"/>
      <c r="H103" s="14"/>
      <c r="I103" s="14"/>
      <c r="J103" s="14"/>
      <c r="K103" s="14"/>
      <c r="L103" s="14"/>
    </row>
    <row r="104" spans="1:12" ht="15" x14ac:dyDescent="0.25">
      <c r="A104" s="14"/>
      <c r="B104" s="14"/>
      <c r="C104" s="14"/>
      <c r="D104" s="61"/>
      <c r="E104" s="14"/>
      <c r="G104" s="14"/>
      <c r="H104" s="14"/>
      <c r="I104" s="14"/>
      <c r="J104" s="14"/>
      <c r="K104" s="14"/>
      <c r="L104" s="14"/>
    </row>
    <row r="105" spans="1:12" ht="15" x14ac:dyDescent="0.25">
      <c r="A105" s="14"/>
      <c r="B105" s="14"/>
      <c r="C105" s="14"/>
      <c r="D105" s="61"/>
      <c r="E105" s="14"/>
      <c r="G105" s="14"/>
      <c r="H105" s="14"/>
      <c r="I105" s="14"/>
      <c r="J105" s="14"/>
      <c r="K105" s="14"/>
      <c r="L105" s="14"/>
    </row>
    <row r="106" spans="1:12" ht="15" x14ac:dyDescent="0.25">
      <c r="A106" s="14"/>
      <c r="B106" s="14"/>
      <c r="C106" s="14"/>
      <c r="D106" s="61"/>
      <c r="E106" s="14"/>
      <c r="G106" s="14"/>
      <c r="H106" s="14"/>
      <c r="I106" s="14"/>
      <c r="J106" s="14"/>
      <c r="K106" s="14"/>
      <c r="L106" s="14"/>
    </row>
    <row r="107" spans="1:12" ht="15" x14ac:dyDescent="0.25">
      <c r="A107" s="14"/>
      <c r="B107" s="14"/>
      <c r="C107" s="14"/>
      <c r="D107" s="61"/>
      <c r="E107" s="14"/>
      <c r="G107" s="14"/>
      <c r="H107" s="14"/>
      <c r="I107" s="14"/>
      <c r="J107" s="14"/>
      <c r="K107" s="14"/>
      <c r="L107" s="14"/>
    </row>
    <row r="108" spans="1:12" ht="15" x14ac:dyDescent="0.25">
      <c r="A108" s="14"/>
      <c r="B108" s="14"/>
      <c r="C108" s="14"/>
      <c r="D108" s="61"/>
      <c r="E108" s="14"/>
      <c r="G108" s="14"/>
      <c r="H108" s="14"/>
      <c r="I108" s="14"/>
      <c r="J108" s="14"/>
      <c r="K108" s="14"/>
      <c r="L108" s="14"/>
    </row>
    <row r="109" spans="1:12" ht="15" x14ac:dyDescent="0.25">
      <c r="A109" s="14"/>
      <c r="B109" s="14"/>
      <c r="C109" s="14"/>
      <c r="D109" s="61"/>
      <c r="E109" s="14"/>
      <c r="G109" s="14"/>
      <c r="H109" s="14"/>
      <c r="I109" s="14"/>
      <c r="J109" s="14"/>
      <c r="K109" s="14"/>
      <c r="L109" s="14"/>
    </row>
    <row r="110" spans="1:12" ht="15" x14ac:dyDescent="0.25">
      <c r="A110" s="14"/>
      <c r="B110" s="14"/>
      <c r="C110" s="14"/>
      <c r="D110" s="61"/>
      <c r="E110" s="14"/>
      <c r="G110" s="14"/>
      <c r="H110" s="14"/>
      <c r="I110" s="14"/>
      <c r="J110" s="14"/>
      <c r="K110" s="14"/>
      <c r="L110" s="14"/>
    </row>
    <row r="111" spans="1:12" ht="15" x14ac:dyDescent="0.25">
      <c r="A111" s="14"/>
      <c r="B111" s="14"/>
      <c r="C111" s="14"/>
      <c r="D111" s="61"/>
      <c r="E111" s="14"/>
      <c r="G111" s="14"/>
      <c r="H111" s="14"/>
      <c r="I111" s="14"/>
      <c r="J111" s="14"/>
      <c r="K111" s="14"/>
      <c r="L111" s="14"/>
    </row>
    <row r="112" spans="1:12" ht="15" x14ac:dyDescent="0.25">
      <c r="A112" s="14"/>
      <c r="B112" s="14"/>
      <c r="C112" s="14"/>
      <c r="D112" s="61"/>
      <c r="E112" s="14"/>
      <c r="G112" s="14"/>
      <c r="H112" s="14"/>
      <c r="I112" s="14"/>
      <c r="J112" s="14"/>
      <c r="K112" s="14"/>
      <c r="L112" s="14"/>
    </row>
    <row r="113" spans="1:21" ht="15" x14ac:dyDescent="0.25">
      <c r="A113" s="14"/>
      <c r="B113" s="14"/>
      <c r="C113" s="14"/>
      <c r="D113" s="61"/>
      <c r="E113" s="14"/>
      <c r="G113" s="14"/>
      <c r="H113" s="14"/>
      <c r="I113" s="14"/>
      <c r="J113" s="14"/>
      <c r="K113" s="14"/>
      <c r="L113" s="14"/>
    </row>
    <row r="114" spans="1:21" ht="15" x14ac:dyDescent="0.25">
      <c r="A114" s="14"/>
      <c r="B114" s="14"/>
      <c r="C114" s="14"/>
      <c r="D114" s="61"/>
      <c r="E114" s="14"/>
      <c r="G114" s="14"/>
      <c r="H114" s="14"/>
      <c r="I114" s="14"/>
      <c r="J114" s="14"/>
      <c r="K114" s="14"/>
      <c r="L114" s="14"/>
    </row>
    <row r="115" spans="1:21" ht="15" x14ac:dyDescent="0.25">
      <c r="A115" s="14"/>
      <c r="B115" s="14"/>
      <c r="C115" s="14"/>
      <c r="D115" s="61"/>
      <c r="E115" s="14"/>
      <c r="G115" s="14"/>
      <c r="H115" s="14"/>
      <c r="I115" s="14"/>
      <c r="J115" s="14"/>
      <c r="K115" s="14"/>
      <c r="L115" s="14"/>
    </row>
    <row r="116" spans="1:21" ht="15" x14ac:dyDescent="0.25">
      <c r="A116" s="14"/>
      <c r="B116" s="14"/>
      <c r="C116" s="14"/>
      <c r="D116" s="61"/>
      <c r="E116" s="14"/>
      <c r="G116" s="14"/>
      <c r="H116" s="14"/>
      <c r="I116" s="14"/>
      <c r="J116" s="14"/>
      <c r="K116" s="14"/>
      <c r="L116" s="14"/>
    </row>
    <row r="117" spans="1:21" ht="15" x14ac:dyDescent="0.25">
      <c r="A117" s="14"/>
      <c r="B117" s="14"/>
      <c r="C117" s="14"/>
      <c r="D117" s="61"/>
      <c r="E117" s="14"/>
      <c r="G117" s="14"/>
      <c r="H117" s="14"/>
      <c r="I117" s="14"/>
      <c r="J117" s="14"/>
      <c r="K117" s="14"/>
      <c r="L117" s="14"/>
    </row>
    <row r="118" spans="1:21" ht="15" x14ac:dyDescent="0.25">
      <c r="A118" s="14"/>
      <c r="B118" s="14"/>
      <c r="C118" s="14"/>
      <c r="D118" s="61"/>
      <c r="E118" s="14"/>
      <c r="G118" s="14"/>
      <c r="H118" s="14"/>
      <c r="I118" s="14"/>
      <c r="J118" s="14"/>
      <c r="K118" s="14"/>
      <c r="L118" s="14"/>
    </row>
    <row r="119" spans="1:21" ht="15" x14ac:dyDescent="0.25">
      <c r="A119" s="14"/>
      <c r="B119" s="14"/>
      <c r="C119" s="14"/>
      <c r="D119" s="61"/>
      <c r="E119" s="14"/>
      <c r="G119" s="14"/>
      <c r="H119" s="14"/>
      <c r="I119" s="14"/>
      <c r="J119" s="14"/>
      <c r="K119" s="14"/>
      <c r="L119" s="14"/>
    </row>
    <row r="120" spans="1:21" ht="15" x14ac:dyDescent="0.25">
      <c r="A120" s="14"/>
      <c r="B120" s="14"/>
      <c r="C120" s="14"/>
      <c r="D120" s="61"/>
      <c r="E120" s="14"/>
      <c r="G120" s="14"/>
      <c r="H120" s="14"/>
      <c r="I120" s="14"/>
      <c r="J120" s="14"/>
      <c r="K120" s="14"/>
      <c r="L120" s="14"/>
    </row>
    <row r="121" spans="1:21" ht="15" x14ac:dyDescent="0.25">
      <c r="A121" s="14"/>
      <c r="B121" s="14"/>
      <c r="C121" s="14"/>
      <c r="D121" s="61"/>
      <c r="E121" s="14"/>
      <c r="G121" s="14"/>
      <c r="H121" s="14"/>
      <c r="I121" s="14"/>
      <c r="J121" s="14"/>
      <c r="K121" s="14"/>
      <c r="L121" s="14"/>
    </row>
    <row r="122" spans="1:21" ht="15" x14ac:dyDescent="0.25">
      <c r="A122" s="14"/>
      <c r="B122" s="14"/>
      <c r="C122" s="14"/>
      <c r="D122" s="61"/>
      <c r="E122" s="14"/>
      <c r="G122" s="14"/>
      <c r="H122" s="14"/>
      <c r="I122" s="14"/>
      <c r="J122" s="14"/>
      <c r="K122" s="14"/>
      <c r="L122" s="14"/>
    </row>
    <row r="123" spans="1:21" ht="15" x14ac:dyDescent="0.25">
      <c r="A123" s="14"/>
      <c r="B123" s="14"/>
      <c r="C123" s="14"/>
      <c r="D123" s="61"/>
      <c r="E123" s="14"/>
      <c r="G123" s="14"/>
      <c r="H123" s="14"/>
      <c r="I123" s="14"/>
      <c r="J123" s="14"/>
      <c r="K123" s="14"/>
      <c r="L123" s="14"/>
    </row>
    <row r="124" spans="1:21" ht="15" x14ac:dyDescent="0.25">
      <c r="A124" s="14"/>
      <c r="B124" s="14"/>
      <c r="C124" s="14"/>
      <c r="D124" s="61"/>
      <c r="E124" s="14"/>
      <c r="G124" s="14"/>
      <c r="H124" s="14"/>
      <c r="I124" s="14"/>
      <c r="J124" s="14"/>
      <c r="K124" s="14"/>
      <c r="L124" s="14"/>
    </row>
    <row r="125" spans="1:21" ht="15" x14ac:dyDescent="0.25">
      <c r="A125" s="14"/>
      <c r="B125" s="14"/>
      <c r="C125" s="14"/>
      <c r="D125" s="61"/>
      <c r="E125" s="14"/>
      <c r="G125" s="14"/>
      <c r="H125" s="14"/>
      <c r="I125" s="14"/>
      <c r="J125" s="14"/>
      <c r="K125" s="14"/>
      <c r="L125" s="14"/>
    </row>
    <row r="126" spans="1:21" ht="15" x14ac:dyDescent="0.25">
      <c r="A126" s="14"/>
      <c r="B126" s="14"/>
      <c r="C126" s="14"/>
      <c r="D126" s="61"/>
      <c r="E126" s="14"/>
      <c r="G126" s="14"/>
      <c r="H126" s="14"/>
      <c r="I126" s="14"/>
      <c r="J126" s="14"/>
      <c r="K126" s="14"/>
      <c r="L126" s="14"/>
    </row>
    <row r="127" spans="1:21" ht="15" x14ac:dyDescent="0.25">
      <c r="A127" s="14"/>
      <c r="B127" s="14"/>
      <c r="C127" s="14"/>
      <c r="D127" s="61"/>
      <c r="E127" s="14"/>
      <c r="G127" s="14"/>
      <c r="H127" s="14"/>
      <c r="I127" s="14"/>
      <c r="J127" s="14"/>
      <c r="K127" s="14"/>
      <c r="L127" s="14"/>
      <c r="T127" s="19"/>
      <c r="U127" s="19"/>
    </row>
    <row r="128" spans="1:21" ht="15" x14ac:dyDescent="0.25">
      <c r="A128" s="14"/>
      <c r="B128" s="14"/>
      <c r="C128" s="14"/>
      <c r="D128" s="61"/>
      <c r="E128" s="14"/>
      <c r="G128" s="14"/>
      <c r="H128" s="14"/>
      <c r="I128" s="14"/>
      <c r="J128" s="14"/>
      <c r="K128" s="14"/>
      <c r="L128" s="14"/>
    </row>
    <row r="129" spans="1:12" ht="15" x14ac:dyDescent="0.25">
      <c r="A129" s="14"/>
      <c r="B129" s="14"/>
      <c r="C129" s="14"/>
      <c r="D129" s="61"/>
      <c r="E129" s="14"/>
      <c r="G129" s="14"/>
      <c r="H129" s="14"/>
      <c r="I129" s="14"/>
      <c r="J129" s="14"/>
      <c r="K129" s="14"/>
      <c r="L129" s="14"/>
    </row>
    <row r="130" spans="1:12" ht="15" x14ac:dyDescent="0.25">
      <c r="A130" s="14"/>
      <c r="B130" s="14"/>
      <c r="C130" s="14"/>
      <c r="D130" s="61"/>
      <c r="E130" s="14"/>
      <c r="G130" s="14"/>
      <c r="H130" s="14"/>
      <c r="I130" s="14"/>
      <c r="J130" s="14"/>
      <c r="K130" s="14"/>
      <c r="L130" s="14"/>
    </row>
    <row r="131" spans="1:12" ht="15" x14ac:dyDescent="0.25">
      <c r="A131" s="14"/>
      <c r="B131" s="14"/>
      <c r="C131" s="14"/>
      <c r="D131" s="61"/>
      <c r="E131" s="14"/>
      <c r="G131" s="14"/>
      <c r="H131" s="14"/>
      <c r="I131" s="14"/>
      <c r="J131" s="14"/>
      <c r="K131" s="14"/>
      <c r="L131" s="14"/>
    </row>
    <row r="132" spans="1:12" ht="15" x14ac:dyDescent="0.25">
      <c r="A132" s="14"/>
      <c r="B132" s="14"/>
      <c r="C132" s="14"/>
      <c r="D132" s="61"/>
      <c r="E132" s="14"/>
      <c r="G132" s="14"/>
      <c r="H132" s="14"/>
      <c r="I132" s="14"/>
      <c r="J132" s="14"/>
      <c r="K132" s="14"/>
      <c r="L132" s="14"/>
    </row>
    <row r="133" spans="1:12" ht="15" x14ac:dyDescent="0.25">
      <c r="A133" s="14"/>
      <c r="B133" s="14"/>
      <c r="C133" s="14"/>
      <c r="D133" s="61"/>
      <c r="E133" s="14"/>
      <c r="G133" s="14"/>
      <c r="H133" s="14"/>
      <c r="I133" s="14"/>
      <c r="J133" s="14"/>
      <c r="K133" s="14"/>
      <c r="L133" s="14"/>
    </row>
    <row r="134" spans="1:12" ht="15" x14ac:dyDescent="0.25">
      <c r="A134" s="14"/>
      <c r="B134" s="14"/>
      <c r="C134" s="14"/>
      <c r="D134" s="61"/>
      <c r="E134" s="14"/>
      <c r="G134" s="14"/>
      <c r="H134" s="14"/>
      <c r="I134" s="14"/>
      <c r="J134" s="14"/>
      <c r="K134" s="14"/>
      <c r="L134" s="14"/>
    </row>
    <row r="135" spans="1:12" ht="15" x14ac:dyDescent="0.25">
      <c r="A135" s="14"/>
      <c r="B135" s="14"/>
      <c r="C135" s="14"/>
      <c r="D135" s="61"/>
      <c r="E135" s="14"/>
      <c r="G135" s="14"/>
      <c r="H135" s="14"/>
      <c r="I135" s="14"/>
      <c r="J135" s="14"/>
      <c r="K135" s="14"/>
      <c r="L135" s="14"/>
    </row>
    <row r="136" spans="1:12" ht="15" x14ac:dyDescent="0.25">
      <c r="A136" s="14"/>
      <c r="B136" s="14"/>
      <c r="C136" s="14"/>
      <c r="D136" s="61"/>
      <c r="E136" s="14"/>
      <c r="G136" s="14"/>
      <c r="H136" s="14"/>
      <c r="I136" s="14"/>
      <c r="J136" s="14"/>
      <c r="K136" s="14"/>
      <c r="L136" s="14"/>
    </row>
    <row r="137" spans="1:12" ht="15" x14ac:dyDescent="0.25">
      <c r="A137" s="14"/>
      <c r="B137" s="14"/>
      <c r="C137" s="14"/>
      <c r="D137" s="61"/>
      <c r="E137" s="14"/>
      <c r="G137" s="14"/>
      <c r="H137" s="14"/>
      <c r="I137" s="14"/>
      <c r="J137" s="14"/>
      <c r="K137" s="14"/>
      <c r="L137" s="14"/>
    </row>
    <row r="138" spans="1:12" ht="15" x14ac:dyDescent="0.25">
      <c r="A138" s="14"/>
      <c r="B138" s="14"/>
      <c r="C138" s="14"/>
      <c r="D138" s="61"/>
      <c r="E138" s="14"/>
      <c r="G138" s="14"/>
      <c r="H138" s="14"/>
      <c r="I138" s="14"/>
      <c r="J138" s="14"/>
      <c r="K138" s="14"/>
      <c r="L138" s="14"/>
    </row>
    <row r="139" spans="1:12" ht="15" x14ac:dyDescent="0.25">
      <c r="A139" s="14"/>
      <c r="B139" s="14"/>
      <c r="C139" s="14"/>
      <c r="D139" s="61"/>
      <c r="E139" s="14"/>
      <c r="G139" s="14"/>
      <c r="H139" s="14"/>
      <c r="I139" s="14"/>
      <c r="J139" s="14"/>
      <c r="K139" s="14"/>
      <c r="L139" s="14"/>
    </row>
    <row r="140" spans="1:12" ht="15" x14ac:dyDescent="0.25">
      <c r="A140" s="14"/>
      <c r="B140" s="14"/>
      <c r="C140" s="14"/>
      <c r="D140" s="61"/>
      <c r="E140" s="14"/>
      <c r="G140" s="14"/>
      <c r="H140" s="14"/>
      <c r="I140" s="14"/>
      <c r="J140" s="14"/>
      <c r="K140" s="14"/>
      <c r="L140" s="14"/>
    </row>
    <row r="141" spans="1:12" ht="15" x14ac:dyDescent="0.25">
      <c r="A141" s="14"/>
      <c r="B141" s="14"/>
      <c r="C141" s="14"/>
      <c r="D141" s="61"/>
      <c r="E141" s="14"/>
      <c r="G141" s="14"/>
      <c r="H141" s="14"/>
      <c r="I141" s="14"/>
      <c r="J141" s="14"/>
      <c r="K141" s="14"/>
      <c r="L141" s="14"/>
    </row>
    <row r="142" spans="1:12" ht="15" x14ac:dyDescent="0.25">
      <c r="A142" s="14"/>
      <c r="B142" s="14"/>
      <c r="C142" s="14"/>
      <c r="D142" s="61"/>
      <c r="E142" s="14"/>
      <c r="G142" s="14"/>
      <c r="H142" s="14"/>
      <c r="I142" s="14"/>
      <c r="J142" s="14"/>
      <c r="K142" s="14"/>
      <c r="L142" s="14"/>
    </row>
    <row r="143" spans="1:12" ht="15" x14ac:dyDescent="0.25">
      <c r="A143" s="14"/>
      <c r="B143" s="14"/>
      <c r="C143" s="14"/>
      <c r="D143" s="61"/>
      <c r="E143" s="14"/>
      <c r="G143" s="14"/>
      <c r="H143" s="14"/>
      <c r="I143" s="14"/>
      <c r="J143" s="14"/>
      <c r="K143" s="14"/>
      <c r="L143" s="14"/>
    </row>
    <row r="144" spans="1:12" ht="15" x14ac:dyDescent="0.25">
      <c r="A144" s="14"/>
      <c r="B144" s="14"/>
      <c r="C144" s="14"/>
      <c r="D144" s="61"/>
      <c r="E144" s="14"/>
      <c r="G144" s="14"/>
      <c r="H144" s="14"/>
      <c r="I144" s="14"/>
      <c r="J144" s="14"/>
      <c r="K144" s="14"/>
      <c r="L144" s="14"/>
    </row>
    <row r="145" spans="1:12" ht="15" x14ac:dyDescent="0.25">
      <c r="A145" s="14"/>
      <c r="B145" s="14"/>
      <c r="C145" s="14"/>
      <c r="D145" s="61"/>
      <c r="E145" s="14"/>
      <c r="G145" s="14"/>
      <c r="H145" s="14"/>
      <c r="I145" s="14"/>
      <c r="J145" s="14"/>
      <c r="K145" s="14"/>
      <c r="L145" s="14"/>
    </row>
    <row r="146" spans="1:12" ht="15" x14ac:dyDescent="0.25">
      <c r="A146" s="14"/>
      <c r="B146" s="14"/>
      <c r="C146" s="14"/>
      <c r="D146" s="61"/>
      <c r="E146" s="14"/>
      <c r="G146" s="14"/>
      <c r="H146" s="14"/>
      <c r="I146" s="14"/>
      <c r="J146" s="14"/>
      <c r="K146" s="14"/>
      <c r="L146" s="14"/>
    </row>
    <row r="147" spans="1:12" ht="15" x14ac:dyDescent="0.25">
      <c r="A147" s="14"/>
      <c r="B147" s="14"/>
      <c r="C147" s="14"/>
      <c r="D147" s="61"/>
      <c r="E147" s="14"/>
      <c r="G147" s="14"/>
      <c r="H147" s="14"/>
      <c r="I147" s="14"/>
      <c r="J147" s="14"/>
      <c r="K147" s="14"/>
      <c r="L147" s="14"/>
    </row>
    <row r="148" spans="1:12" ht="15" x14ac:dyDescent="0.25">
      <c r="A148" s="14"/>
      <c r="B148" s="14"/>
      <c r="C148" s="14"/>
      <c r="D148" s="61"/>
      <c r="E148" s="14"/>
      <c r="G148" s="14"/>
      <c r="H148" s="14"/>
      <c r="I148" s="14"/>
      <c r="J148" s="14"/>
      <c r="K148" s="14"/>
      <c r="L148" s="14"/>
    </row>
    <row r="149" spans="1:12" ht="15" x14ac:dyDescent="0.25">
      <c r="A149" s="14"/>
      <c r="B149" s="14"/>
      <c r="C149" s="14"/>
      <c r="D149" s="61"/>
      <c r="E149" s="14"/>
      <c r="G149" s="14"/>
      <c r="H149" s="14"/>
      <c r="I149" s="14"/>
      <c r="J149" s="14"/>
      <c r="K149" s="14"/>
      <c r="L149" s="14"/>
    </row>
    <row r="150" spans="1:12" ht="15" x14ac:dyDescent="0.25">
      <c r="A150" s="14"/>
      <c r="B150" s="14"/>
      <c r="C150" s="14"/>
      <c r="D150" s="61"/>
      <c r="E150" s="14"/>
      <c r="G150" s="14"/>
      <c r="H150" s="14"/>
      <c r="I150" s="14"/>
      <c r="J150" s="14"/>
      <c r="K150" s="14"/>
      <c r="L150" s="14"/>
    </row>
    <row r="151" spans="1:12" ht="15" x14ac:dyDescent="0.25">
      <c r="A151" s="14"/>
      <c r="B151" s="14"/>
      <c r="C151" s="14"/>
      <c r="D151" s="61"/>
      <c r="E151" s="14"/>
      <c r="G151" s="14"/>
      <c r="H151" s="14"/>
      <c r="I151" s="14"/>
      <c r="J151" s="14"/>
      <c r="K151" s="14"/>
      <c r="L151" s="14"/>
    </row>
    <row r="152" spans="1:12" ht="15" x14ac:dyDescent="0.25">
      <c r="A152" s="14"/>
      <c r="B152" s="14"/>
      <c r="C152" s="14"/>
      <c r="D152" s="61"/>
      <c r="E152" s="14"/>
      <c r="G152" s="14"/>
      <c r="H152" s="14"/>
      <c r="I152" s="14"/>
      <c r="J152" s="14"/>
      <c r="K152" s="14"/>
      <c r="L152" s="14"/>
    </row>
    <row r="153" spans="1:12" ht="15" x14ac:dyDescent="0.25">
      <c r="A153" s="14"/>
      <c r="B153" s="14"/>
      <c r="C153" s="14"/>
      <c r="D153" s="61"/>
      <c r="E153" s="14"/>
      <c r="G153" s="14"/>
      <c r="H153" s="14"/>
      <c r="I153" s="14"/>
      <c r="J153" s="14"/>
      <c r="K153" s="14"/>
      <c r="L153" s="14"/>
    </row>
    <row r="154" spans="1:12" ht="15" x14ac:dyDescent="0.25">
      <c r="A154" s="14"/>
      <c r="B154" s="14"/>
      <c r="C154" s="14"/>
      <c r="D154" s="61"/>
      <c r="E154" s="14"/>
      <c r="G154" s="14"/>
      <c r="H154" s="14"/>
      <c r="I154" s="14"/>
      <c r="J154" s="14"/>
      <c r="K154" s="14"/>
      <c r="L154" s="14"/>
    </row>
    <row r="155" spans="1:12" ht="15" x14ac:dyDescent="0.25">
      <c r="A155" s="14"/>
      <c r="B155" s="14"/>
      <c r="C155" s="14"/>
      <c r="D155" s="61"/>
      <c r="E155" s="14"/>
      <c r="G155" s="14"/>
      <c r="H155" s="14"/>
      <c r="I155" s="14"/>
      <c r="J155" s="14"/>
      <c r="K155" s="14"/>
      <c r="L155" s="14"/>
    </row>
    <row r="156" spans="1:12" ht="15" x14ac:dyDescent="0.25">
      <c r="A156" s="14"/>
      <c r="B156" s="14"/>
      <c r="C156" s="14"/>
      <c r="D156" s="61"/>
      <c r="E156" s="14"/>
      <c r="G156" s="14"/>
      <c r="H156" s="14"/>
      <c r="I156" s="14"/>
      <c r="J156" s="14"/>
      <c r="K156" s="14"/>
      <c r="L156" s="14"/>
    </row>
    <row r="157" spans="1:12" ht="15" x14ac:dyDescent="0.25">
      <c r="A157" s="14"/>
      <c r="B157" s="14"/>
      <c r="C157" s="14"/>
      <c r="D157" s="61"/>
      <c r="E157" s="14"/>
      <c r="G157" s="14"/>
      <c r="H157" s="14"/>
      <c r="I157" s="14"/>
      <c r="J157" s="14"/>
      <c r="K157" s="14"/>
      <c r="L157" s="14"/>
    </row>
    <row r="158" spans="1:12" ht="15" x14ac:dyDescent="0.25">
      <c r="A158" s="14"/>
      <c r="B158" s="14"/>
      <c r="C158" s="14"/>
      <c r="D158" s="61"/>
      <c r="E158" s="14"/>
      <c r="G158" s="14"/>
      <c r="H158" s="14"/>
      <c r="I158" s="14"/>
      <c r="J158" s="14"/>
      <c r="K158" s="14"/>
      <c r="L158" s="14"/>
    </row>
    <row r="159" spans="1:12" ht="15" x14ac:dyDescent="0.25">
      <c r="A159" s="14"/>
      <c r="B159" s="14"/>
      <c r="C159" s="14"/>
      <c r="D159" s="61"/>
      <c r="E159" s="14"/>
      <c r="G159" s="14"/>
      <c r="H159" s="14"/>
      <c r="I159" s="14"/>
      <c r="J159" s="14"/>
      <c r="K159" s="14"/>
      <c r="L159" s="14"/>
    </row>
    <row r="160" spans="1:12" ht="15" x14ac:dyDescent="0.25">
      <c r="A160" s="14"/>
      <c r="B160" s="14"/>
      <c r="C160" s="14"/>
      <c r="D160" s="61"/>
      <c r="E160" s="14"/>
      <c r="G160" s="14"/>
      <c r="H160" s="14"/>
      <c r="I160" s="14"/>
      <c r="J160" s="14"/>
      <c r="K160" s="14"/>
      <c r="L160" s="14"/>
    </row>
    <row r="161" spans="1:18" ht="15" x14ac:dyDescent="0.25">
      <c r="A161" s="14"/>
      <c r="B161" s="14"/>
      <c r="C161" s="14"/>
      <c r="D161" s="61"/>
      <c r="E161" s="14"/>
      <c r="G161" s="14"/>
      <c r="H161" s="14"/>
      <c r="I161" s="14"/>
      <c r="J161" s="14"/>
      <c r="K161" s="14"/>
      <c r="L161" s="14"/>
    </row>
    <row r="162" spans="1:18" ht="15" x14ac:dyDescent="0.25">
      <c r="A162" s="14"/>
      <c r="B162" s="14"/>
      <c r="C162" s="14"/>
      <c r="D162" s="61"/>
      <c r="E162" s="14"/>
      <c r="G162" s="14"/>
      <c r="H162" s="14"/>
      <c r="I162" s="14"/>
      <c r="J162" s="14"/>
      <c r="K162" s="14"/>
      <c r="L162" s="14"/>
    </row>
    <row r="163" spans="1:18" ht="15" x14ac:dyDescent="0.25">
      <c r="A163" s="14"/>
      <c r="B163" s="14"/>
      <c r="C163" s="14"/>
      <c r="D163" s="61"/>
      <c r="E163" s="14"/>
      <c r="G163" s="14"/>
      <c r="H163" s="14"/>
      <c r="I163" s="14"/>
      <c r="J163" s="14"/>
      <c r="K163" s="14"/>
      <c r="L163" s="14"/>
    </row>
    <row r="164" spans="1:18" ht="15" x14ac:dyDescent="0.25">
      <c r="A164" s="14"/>
      <c r="B164" s="14"/>
      <c r="C164" s="14"/>
      <c r="D164" s="61"/>
      <c r="E164" s="14"/>
      <c r="G164" s="14"/>
      <c r="H164" s="14"/>
      <c r="I164" s="14"/>
      <c r="J164" s="14"/>
      <c r="K164" s="14"/>
      <c r="L164" s="14"/>
    </row>
    <row r="165" spans="1:18" ht="15" x14ac:dyDescent="0.25">
      <c r="A165" s="14"/>
      <c r="B165" s="14"/>
      <c r="C165" s="14"/>
      <c r="D165" s="61"/>
      <c r="E165" s="14"/>
      <c r="G165" s="14"/>
      <c r="H165" s="14"/>
      <c r="I165" s="14"/>
      <c r="J165" s="14"/>
      <c r="K165" s="14"/>
      <c r="L165" s="14"/>
    </row>
    <row r="166" spans="1:18" ht="15" x14ac:dyDescent="0.25">
      <c r="B166" s="11"/>
      <c r="D166" s="64"/>
      <c r="E166" s="15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" x14ac:dyDescent="0.25">
      <c r="B167" s="11"/>
      <c r="D167" s="64"/>
      <c r="E167" s="15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" x14ac:dyDescent="0.25">
      <c r="B168" s="11"/>
      <c r="D168" s="64"/>
      <c r="E168" s="15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" x14ac:dyDescent="0.25">
      <c r="B169" s="11"/>
      <c r="D169" s="64"/>
      <c r="E169" s="15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" x14ac:dyDescent="0.25">
      <c r="B170" s="11"/>
      <c r="D170" s="64"/>
      <c r="E170" s="15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" x14ac:dyDescent="0.25">
      <c r="B171" s="11"/>
      <c r="D171" s="64"/>
      <c r="E171" s="15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" x14ac:dyDescent="0.25">
      <c r="B172" s="11"/>
      <c r="D172" s="64"/>
      <c r="E172" s="15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" x14ac:dyDescent="0.25">
      <c r="B173" s="11"/>
      <c r="D173" s="64"/>
      <c r="E173" s="15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" x14ac:dyDescent="0.25">
      <c r="B174" s="11"/>
      <c r="D174" s="64"/>
      <c r="E174" s="15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" x14ac:dyDescent="0.25">
      <c r="B175" s="11"/>
      <c r="D175" s="64"/>
      <c r="E175" s="15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 x14ac:dyDescent="0.25">
      <c r="B176" s="11"/>
      <c r="D176" s="64"/>
      <c r="E176" s="15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2:18" ht="15" x14ac:dyDescent="0.25">
      <c r="B177" s="11"/>
      <c r="D177" s="64"/>
      <c r="E177" s="15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2:18" ht="15" x14ac:dyDescent="0.25">
      <c r="B178" s="11"/>
      <c r="D178" s="64"/>
      <c r="E178" s="15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2:18" ht="15" x14ac:dyDescent="0.25">
      <c r="B179" s="11"/>
      <c r="D179" s="64"/>
      <c r="E179" s="15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2:18" ht="15" x14ac:dyDescent="0.25">
      <c r="B180" s="11"/>
      <c r="D180" s="64"/>
      <c r="E180" s="15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2:18" ht="15" x14ac:dyDescent="0.25">
      <c r="B181" s="12"/>
      <c r="D181" s="63"/>
      <c r="E181" s="15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2:18" ht="15" x14ac:dyDescent="0.25">
      <c r="B182" s="11"/>
      <c r="D182" s="64"/>
      <c r="E182" s="15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2:18" ht="15" x14ac:dyDescent="0.25">
      <c r="B183" s="11"/>
      <c r="D183" s="64"/>
      <c r="E183" s="15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2:18" ht="15" x14ac:dyDescent="0.25">
      <c r="B184" s="11"/>
      <c r="D184" s="64"/>
      <c r="E184" s="15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2:18" ht="15" x14ac:dyDescent="0.25">
      <c r="B185" s="11"/>
      <c r="D185" s="64"/>
      <c r="E185" s="15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2:18" ht="15" x14ac:dyDescent="0.25">
      <c r="B186" s="11"/>
      <c r="D186" s="64"/>
      <c r="E186" s="15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2:18" ht="15" x14ac:dyDescent="0.25">
      <c r="B187" s="11"/>
      <c r="D187" s="64"/>
      <c r="E187" s="15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2:18" ht="15" x14ac:dyDescent="0.25">
      <c r="B188" s="11"/>
      <c r="D188" s="64"/>
      <c r="E188" s="15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2:18" ht="15" x14ac:dyDescent="0.25">
      <c r="B189" s="11"/>
      <c r="D189" s="64"/>
      <c r="E189" s="15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2:18" ht="15" x14ac:dyDescent="0.25">
      <c r="B190" s="11"/>
      <c r="D190" s="64"/>
      <c r="E190" s="15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2:18" ht="15" x14ac:dyDescent="0.25">
      <c r="B191" s="11"/>
      <c r="D191" s="64"/>
      <c r="E191" s="15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2:18" ht="15" x14ac:dyDescent="0.25">
      <c r="B192" s="11"/>
      <c r="D192" s="64"/>
      <c r="E192" s="15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34" ht="15" x14ac:dyDescent="0.25">
      <c r="B193" s="12"/>
      <c r="D193" s="63"/>
      <c r="E193" s="15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34" ht="15" x14ac:dyDescent="0.25">
      <c r="B194" s="11"/>
      <c r="D194" s="64"/>
      <c r="E194" s="15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34" ht="15" x14ac:dyDescent="0.25">
      <c r="B195" s="11"/>
      <c r="D195" s="64"/>
      <c r="E195" s="15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34" ht="15" x14ac:dyDescent="0.25">
      <c r="B196" s="11"/>
      <c r="D196" s="64"/>
      <c r="E196" s="15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34" ht="15" x14ac:dyDescent="0.25">
      <c r="B197" s="11"/>
      <c r="D197" s="64"/>
      <c r="E197" s="15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</row>
    <row r="198" spans="1:34" ht="15" x14ac:dyDescent="0.25">
      <c r="B198" s="11"/>
      <c r="D198" s="64"/>
      <c r="E198" s="15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34" s="19" customFormat="1" ht="15" x14ac:dyDescent="0.25">
      <c r="A199"/>
      <c r="B199" s="12"/>
      <c r="C199"/>
      <c r="D199" s="63"/>
      <c r="E199" s="15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/>
      <c r="T199"/>
      <c r="U199"/>
      <c r="X199"/>
      <c r="Y199"/>
      <c r="Z199"/>
      <c r="AA199"/>
      <c r="AB199"/>
      <c r="AC199"/>
      <c r="AD199"/>
      <c r="AE199"/>
      <c r="AF199"/>
      <c r="AG199"/>
      <c r="AH199"/>
    </row>
    <row r="200" spans="1:34" ht="15" x14ac:dyDescent="0.25">
      <c r="B200" s="11"/>
      <c r="D200" s="64"/>
      <c r="E200" s="15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34" ht="15" x14ac:dyDescent="0.25">
      <c r="B201" s="12"/>
      <c r="D201" s="63"/>
      <c r="E201" s="15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34" ht="15" x14ac:dyDescent="0.25">
      <c r="B202" s="11"/>
      <c r="D202" s="64"/>
      <c r="E202" s="15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34" ht="15" x14ac:dyDescent="0.25">
      <c r="B203" s="11"/>
      <c r="D203" s="64"/>
      <c r="E203" s="15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34" ht="15" x14ac:dyDescent="0.25">
      <c r="B204" s="11"/>
      <c r="D204" s="64"/>
      <c r="E204" s="15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34" ht="15" x14ac:dyDescent="0.25">
      <c r="B205" s="11"/>
      <c r="D205" s="64"/>
      <c r="E205" s="15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34" ht="15" x14ac:dyDescent="0.25">
      <c r="B206" s="11"/>
      <c r="D206" s="64"/>
      <c r="E206" s="15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34" ht="15" x14ac:dyDescent="0.25">
      <c r="B207" s="11"/>
      <c r="D207" s="64"/>
      <c r="E207" s="15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34" ht="15" x14ac:dyDescent="0.25">
      <c r="B208" s="12"/>
      <c r="D208" s="63"/>
      <c r="E208" s="15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2:18" ht="15" x14ac:dyDescent="0.25">
      <c r="B209" s="11"/>
      <c r="D209" s="64"/>
      <c r="E209" s="15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2:18" ht="15" x14ac:dyDescent="0.25">
      <c r="B210" s="11"/>
      <c r="D210" s="64"/>
      <c r="E210" s="15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2:18" ht="15" x14ac:dyDescent="0.25">
      <c r="B211" s="11"/>
      <c r="D211" s="64"/>
      <c r="E211" s="15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2:18" ht="15" x14ac:dyDescent="0.25">
      <c r="B212" s="11"/>
      <c r="D212" s="64"/>
      <c r="E212" s="15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2:18" ht="15" x14ac:dyDescent="0.25">
      <c r="B213" s="11"/>
      <c r="D213" s="64"/>
      <c r="E213" s="15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2:18" ht="15" x14ac:dyDescent="0.25">
      <c r="B214" s="11"/>
      <c r="D214" s="64"/>
      <c r="E214" s="15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2:18" ht="15" x14ac:dyDescent="0.25">
      <c r="B215" s="11"/>
      <c r="D215" s="64"/>
      <c r="E215" s="15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2:18" ht="15" x14ac:dyDescent="0.25">
      <c r="B216" s="11"/>
      <c r="D216" s="64"/>
      <c r="E216" s="15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2:18" ht="15" x14ac:dyDescent="0.25">
      <c r="B217" s="11"/>
      <c r="D217" s="64"/>
      <c r="E217" s="15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2:18" ht="15" x14ac:dyDescent="0.25">
      <c r="B218" s="11"/>
      <c r="D218" s="64"/>
      <c r="E218" s="15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2:18" ht="15" x14ac:dyDescent="0.25">
      <c r="B219" s="11"/>
      <c r="D219" s="64"/>
      <c r="E219" s="15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2:18" ht="15" x14ac:dyDescent="0.25">
      <c r="B220" s="11"/>
      <c r="D220" s="64"/>
      <c r="E220" s="15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2:18" ht="15" x14ac:dyDescent="0.25">
      <c r="B221" s="11"/>
      <c r="D221" s="64"/>
      <c r="E221" s="15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2:18" ht="15" x14ac:dyDescent="0.25">
      <c r="B222" s="11"/>
      <c r="D222" s="64"/>
      <c r="E222" s="15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2:18" ht="15" x14ac:dyDescent="0.25">
      <c r="B223" s="11"/>
      <c r="D223" s="64"/>
      <c r="E223" s="15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2:18" ht="15" x14ac:dyDescent="0.25">
      <c r="B224" s="11"/>
      <c r="D224" s="64"/>
      <c r="E224" s="15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2:18" ht="15" x14ac:dyDescent="0.25">
      <c r="B225" s="11"/>
      <c r="D225" s="64"/>
      <c r="E225" s="15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2:18" ht="15" x14ac:dyDescent="0.25">
      <c r="B226" s="11"/>
      <c r="D226" s="64"/>
      <c r="E226" s="15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2:18" ht="15" x14ac:dyDescent="0.25">
      <c r="B227" s="11"/>
      <c r="D227" s="64"/>
      <c r="E227" s="15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2:18" ht="15" x14ac:dyDescent="0.25">
      <c r="B228" s="11"/>
      <c r="D228" s="64"/>
      <c r="E228" s="15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2:18" ht="15" x14ac:dyDescent="0.25">
      <c r="B229" s="11"/>
      <c r="D229" s="64"/>
      <c r="E229" s="15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2:18" ht="15" x14ac:dyDescent="0.25">
      <c r="B230" s="11"/>
      <c r="D230" s="64"/>
      <c r="E230" s="15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2:18" ht="15" x14ac:dyDescent="0.25">
      <c r="B231" s="11"/>
      <c r="D231" s="64"/>
      <c r="E231" s="15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2:18" ht="15" x14ac:dyDescent="0.25">
      <c r="B232" s="11"/>
      <c r="D232" s="64"/>
      <c r="E232" s="15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2:18" ht="15" x14ac:dyDescent="0.25">
      <c r="B233" s="12"/>
      <c r="D233" s="63"/>
      <c r="E233" s="15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2:18" ht="15" x14ac:dyDescent="0.25">
      <c r="B234" s="11"/>
      <c r="D234" s="64"/>
      <c r="E234" s="15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2:18" ht="15" x14ac:dyDescent="0.25">
      <c r="B235" s="11"/>
      <c r="D235" s="64"/>
      <c r="E235" s="15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2:18" ht="15" x14ac:dyDescent="0.25">
      <c r="B236" s="11"/>
      <c r="D236" s="64"/>
      <c r="E236" s="15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2:18" ht="15" x14ac:dyDescent="0.25">
      <c r="B237" s="11"/>
      <c r="D237" s="64"/>
      <c r="E237" s="15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2:18" ht="15" x14ac:dyDescent="0.25">
      <c r="B238" s="11"/>
      <c r="D238" s="64"/>
      <c r="E238" s="15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2:18" ht="15" x14ac:dyDescent="0.25">
      <c r="B239" s="11"/>
      <c r="D239" s="64"/>
      <c r="E239" s="15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2:18" ht="15" x14ac:dyDescent="0.25">
      <c r="B240" s="11"/>
      <c r="D240" s="64"/>
      <c r="E240" s="15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2:18" ht="15" x14ac:dyDescent="0.25">
      <c r="B241" s="11"/>
      <c r="D241" s="64"/>
      <c r="E241" s="15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2:18" ht="15" x14ac:dyDescent="0.25">
      <c r="B242" s="11"/>
      <c r="D242" s="64"/>
      <c r="E242" s="15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2:18" ht="15" x14ac:dyDescent="0.25">
      <c r="B243" s="11"/>
      <c r="D243" s="64"/>
      <c r="E243" s="15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2:18" ht="15" x14ac:dyDescent="0.25">
      <c r="B244" s="11"/>
      <c r="D244" s="64"/>
      <c r="E244" s="15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2:18" ht="15" x14ac:dyDescent="0.25">
      <c r="B245" s="11"/>
      <c r="D245" s="64"/>
      <c r="E245" s="15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2:18" ht="15" x14ac:dyDescent="0.25">
      <c r="B246" s="11"/>
      <c r="D246" s="64"/>
      <c r="E246" s="15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2:18" ht="15" x14ac:dyDescent="0.25">
      <c r="B247" s="11"/>
      <c r="D247" s="64"/>
      <c r="E247" s="15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2:18" ht="15" x14ac:dyDescent="0.25">
      <c r="B248" s="11"/>
      <c r="D248" s="64"/>
      <c r="E248" s="15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2:18" ht="15" x14ac:dyDescent="0.25">
      <c r="B249" s="11"/>
      <c r="D249" s="64"/>
      <c r="E249" s="15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2:18" ht="15" x14ac:dyDescent="0.25">
      <c r="B250" s="11"/>
      <c r="D250" s="64"/>
      <c r="E250" s="15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2:18" ht="15" x14ac:dyDescent="0.25">
      <c r="B251" s="11"/>
      <c r="D251" s="64"/>
      <c r="E251" s="15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2:18" ht="15" x14ac:dyDescent="0.25">
      <c r="B252" s="11"/>
      <c r="D252" s="64"/>
      <c r="E252" s="15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2:18" ht="15" x14ac:dyDescent="0.25">
      <c r="B253" s="11"/>
      <c r="D253" s="64"/>
      <c r="E253" s="15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2:18" ht="15" x14ac:dyDescent="0.25">
      <c r="B254" s="11"/>
      <c r="D254" s="64"/>
      <c r="E254" s="15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2:18" ht="15" x14ac:dyDescent="0.25">
      <c r="B255" s="11"/>
      <c r="D255" s="64"/>
      <c r="E255" s="15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2:18" ht="15" x14ac:dyDescent="0.25">
      <c r="B256" s="11"/>
      <c r="D256" s="64"/>
      <c r="E256" s="15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2:18" ht="15" x14ac:dyDescent="0.25">
      <c r="B257" s="11"/>
      <c r="D257" s="64"/>
      <c r="E257" s="15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2:18" ht="15" x14ac:dyDescent="0.25">
      <c r="B258" s="11"/>
      <c r="D258" s="64"/>
      <c r="E258" s="15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2:18" ht="15" x14ac:dyDescent="0.25">
      <c r="B259" s="11"/>
      <c r="D259" s="64"/>
      <c r="E259" s="15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2:18" ht="15" x14ac:dyDescent="0.25">
      <c r="B260" s="11"/>
      <c r="D260" s="64"/>
      <c r="E260" s="15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2:18" ht="15" x14ac:dyDescent="0.25">
      <c r="B261" s="11"/>
      <c r="D261" s="64"/>
      <c r="E261" s="15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2:18" ht="15" x14ac:dyDescent="0.25">
      <c r="B262" s="11"/>
      <c r="D262" s="64"/>
      <c r="E262" s="15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2:18" ht="15" x14ac:dyDescent="0.25">
      <c r="B263" s="11"/>
      <c r="D263" s="64"/>
      <c r="E263" s="15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2:18" ht="15" x14ac:dyDescent="0.25">
      <c r="B264" s="11"/>
      <c r="D264" s="64"/>
      <c r="E264" s="15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2:18" ht="15" x14ac:dyDescent="0.25">
      <c r="B265" s="11"/>
      <c r="D265" s="64"/>
      <c r="E265" s="15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2:18" ht="15" x14ac:dyDescent="0.25">
      <c r="B266" s="11"/>
      <c r="D266" s="64"/>
      <c r="E266" s="15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2:18" ht="15" x14ac:dyDescent="0.25">
      <c r="B267" s="11"/>
      <c r="D267" s="64"/>
      <c r="E267" s="15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2:18" ht="15" x14ac:dyDescent="0.25">
      <c r="B268" s="11"/>
      <c r="D268" s="64"/>
      <c r="E268" s="15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2:18" ht="15" x14ac:dyDescent="0.25">
      <c r="B269" s="11"/>
      <c r="D269" s="64"/>
      <c r="E269" s="15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2:18" ht="15" x14ac:dyDescent="0.25">
      <c r="B270" s="11"/>
      <c r="D270" s="64"/>
      <c r="E270" s="15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2:18" ht="15" x14ac:dyDescent="0.25">
      <c r="B271" s="11"/>
      <c r="D271" s="64"/>
      <c r="E271" s="15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2:18" ht="15" x14ac:dyDescent="0.25">
      <c r="B272" s="11"/>
      <c r="D272" s="64"/>
      <c r="E272" s="15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2:18" ht="15" x14ac:dyDescent="0.25">
      <c r="B273" s="11"/>
      <c r="D273" s="64"/>
      <c r="E273" s="15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2:18" ht="15" x14ac:dyDescent="0.25">
      <c r="B274" s="11"/>
      <c r="D274" s="64"/>
      <c r="E274" s="15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2:18" ht="15" x14ac:dyDescent="0.25">
      <c r="B275" s="11"/>
      <c r="D275" s="64"/>
      <c r="E275" s="15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2:18" ht="15" x14ac:dyDescent="0.25">
      <c r="B276" s="11"/>
      <c r="D276" s="64"/>
      <c r="E276" s="15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2:18" ht="15" x14ac:dyDescent="0.25">
      <c r="B277" s="11"/>
      <c r="D277" s="64"/>
      <c r="E277" s="15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2:18" ht="15" x14ac:dyDescent="0.25">
      <c r="B278" s="11"/>
      <c r="D278" s="64"/>
      <c r="E278" s="15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2:18" ht="15" x14ac:dyDescent="0.25">
      <c r="B279" s="11"/>
      <c r="D279" s="64"/>
      <c r="E279" s="15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2:18" ht="15" x14ac:dyDescent="0.25">
      <c r="B280" s="11"/>
      <c r="D280" s="64"/>
      <c r="E280" s="15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2:18" ht="15" x14ac:dyDescent="0.25">
      <c r="B281" s="11"/>
      <c r="D281" s="64"/>
      <c r="E281" s="15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2:18" ht="15" x14ac:dyDescent="0.25">
      <c r="B282" s="11"/>
      <c r="D282" s="64"/>
      <c r="E282" s="15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2:18" ht="15" x14ac:dyDescent="0.25">
      <c r="B283" s="12"/>
      <c r="D283" s="63"/>
      <c r="E283" s="15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</row>
    <row r="284" spans="2:18" ht="15" x14ac:dyDescent="0.25">
      <c r="B284" s="11"/>
      <c r="D284" s="64"/>
      <c r="E284" s="15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2:18" ht="15" x14ac:dyDescent="0.25">
      <c r="B285" s="11"/>
      <c r="D285" s="64"/>
      <c r="E285" s="15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2:18" ht="15" x14ac:dyDescent="0.25">
      <c r="B286" s="11"/>
      <c r="D286" s="64"/>
      <c r="E286" s="15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2:18" ht="15" x14ac:dyDescent="0.25">
      <c r="B287" s="11"/>
      <c r="D287" s="64"/>
      <c r="E287" s="15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2:18" ht="15" x14ac:dyDescent="0.25">
      <c r="B288" s="11"/>
      <c r="D288" s="64"/>
      <c r="E288" s="15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2:18" ht="15" x14ac:dyDescent="0.25">
      <c r="B289" s="11"/>
      <c r="D289" s="64"/>
      <c r="E289" s="15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2:18" ht="15" x14ac:dyDescent="0.25">
      <c r="B290" s="11"/>
      <c r="D290" s="64"/>
      <c r="E290" s="15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2:18" ht="15" x14ac:dyDescent="0.25">
      <c r="B291" s="11"/>
      <c r="D291" s="64"/>
      <c r="E291" s="15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2:18" ht="15" x14ac:dyDescent="0.25">
      <c r="B292" s="11"/>
      <c r="D292" s="64"/>
      <c r="E292" s="15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2:18" ht="15" x14ac:dyDescent="0.25">
      <c r="B293" s="11"/>
      <c r="D293" s="64"/>
      <c r="E293" s="15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2:18" ht="15" x14ac:dyDescent="0.25">
      <c r="B294" s="11"/>
      <c r="D294" s="64"/>
      <c r="E294" s="15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2:18" ht="15" x14ac:dyDescent="0.25">
      <c r="B295" s="11"/>
      <c r="D295" s="64"/>
      <c r="E295" s="15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2:18" ht="15" x14ac:dyDescent="0.25">
      <c r="B296" s="11"/>
      <c r="D296" s="64"/>
      <c r="E296" s="15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2:18" ht="15" x14ac:dyDescent="0.25">
      <c r="B297" s="11"/>
      <c r="D297" s="64"/>
      <c r="E297" s="15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2:18" ht="15" x14ac:dyDescent="0.25">
      <c r="B298" s="11"/>
      <c r="D298" s="64"/>
      <c r="E298" s="15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2:18" ht="15" x14ac:dyDescent="0.25">
      <c r="B299" s="11"/>
      <c r="D299" s="64"/>
      <c r="E299" s="15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2:18" ht="15" x14ac:dyDescent="0.25">
      <c r="B300" s="11"/>
      <c r="D300" s="64"/>
      <c r="E300" s="15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2:18" ht="15" x14ac:dyDescent="0.25">
      <c r="B301" s="11"/>
      <c r="D301" s="64"/>
      <c r="E301" s="15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2:18" ht="15" x14ac:dyDescent="0.25">
      <c r="B302" s="11"/>
      <c r="D302" s="64"/>
      <c r="E302" s="15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2:18" ht="15" x14ac:dyDescent="0.25">
      <c r="B303" s="11"/>
      <c r="D303" s="64"/>
      <c r="E303" s="15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2:18" ht="15" x14ac:dyDescent="0.25">
      <c r="B304" s="11"/>
      <c r="D304" s="64"/>
      <c r="E304" s="15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2:18" ht="15" x14ac:dyDescent="0.25">
      <c r="B305" s="11"/>
      <c r="D305" s="64"/>
      <c r="E305" s="15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2:18" ht="15" x14ac:dyDescent="0.25">
      <c r="B306" s="11"/>
      <c r="D306" s="64"/>
      <c r="E306" s="15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2:18" ht="15" x14ac:dyDescent="0.25">
      <c r="B307" s="12"/>
      <c r="D307" s="63"/>
      <c r="E307" s="15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</row>
    <row r="308" spans="2:18" ht="15" x14ac:dyDescent="0.25">
      <c r="B308" s="11"/>
      <c r="D308" s="64"/>
      <c r="E308" s="15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2:18" ht="15" x14ac:dyDescent="0.25">
      <c r="B309" s="11"/>
      <c r="D309" s="64"/>
      <c r="E309" s="15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2:18" ht="15" x14ac:dyDescent="0.25">
      <c r="B310" s="11"/>
      <c r="D310" s="64"/>
      <c r="E310" s="15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2:18" ht="15" x14ac:dyDescent="0.25">
      <c r="B311" s="11"/>
      <c r="D311" s="64"/>
      <c r="E311" s="15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2:18" ht="15" x14ac:dyDescent="0.25">
      <c r="B312" s="11"/>
      <c r="D312" s="64"/>
      <c r="E312" s="15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2:18" ht="15" x14ac:dyDescent="0.25">
      <c r="B313" s="12"/>
      <c r="D313" s="63"/>
      <c r="E313" s="15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</row>
    <row r="314" spans="2:18" ht="15" x14ac:dyDescent="0.25">
      <c r="B314" s="11"/>
      <c r="D314" s="64"/>
      <c r="E314" s="15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2:18" ht="15" x14ac:dyDescent="0.25">
      <c r="B315" s="11"/>
      <c r="D315" s="64"/>
      <c r="E315" s="15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2:18" ht="15" x14ac:dyDescent="0.25">
      <c r="B316" s="11"/>
      <c r="D316" s="64"/>
      <c r="E316" s="15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2:18" ht="15" x14ac:dyDescent="0.25">
      <c r="B317" s="11"/>
      <c r="D317" s="64"/>
      <c r="E317" s="15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2:18" ht="15" x14ac:dyDescent="0.25">
      <c r="B318" s="11"/>
      <c r="D318" s="64"/>
      <c r="E318" s="15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2:18" ht="15" x14ac:dyDescent="0.25">
      <c r="B319" s="11"/>
      <c r="D319" s="64"/>
      <c r="E319" s="15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2:18" ht="15" x14ac:dyDescent="0.25">
      <c r="B320" s="11"/>
      <c r="D320" s="64"/>
      <c r="E320" s="15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2:18" ht="15" x14ac:dyDescent="0.25">
      <c r="B321" s="11"/>
      <c r="D321" s="64"/>
      <c r="E321" s="15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2:18" ht="15" x14ac:dyDescent="0.25">
      <c r="B322" s="11"/>
      <c r="D322" s="64"/>
      <c r="E322" s="15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2:18" ht="15" x14ac:dyDescent="0.25">
      <c r="B323" s="11"/>
      <c r="D323" s="64"/>
      <c r="E323" s="15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2:18" ht="15" x14ac:dyDescent="0.25">
      <c r="B324" s="11"/>
      <c r="D324" s="64"/>
      <c r="E324" s="15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2:18" ht="15" x14ac:dyDescent="0.25">
      <c r="B325" s="11"/>
      <c r="D325" s="64"/>
      <c r="E325" s="15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2:18" ht="15" x14ac:dyDescent="0.25">
      <c r="B326" s="11"/>
      <c r="D326" s="64"/>
      <c r="E326" s="15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2:18" ht="15" x14ac:dyDescent="0.25">
      <c r="B327" s="11"/>
      <c r="D327" s="64"/>
      <c r="E327" s="15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2:18" ht="15" x14ac:dyDescent="0.25">
      <c r="B328" s="11"/>
      <c r="D328" s="64"/>
      <c r="E328" s="15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2:18" ht="15" x14ac:dyDescent="0.25">
      <c r="B329" s="11"/>
      <c r="D329" s="64"/>
      <c r="E329" s="15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2:18" ht="15" x14ac:dyDescent="0.25">
      <c r="B330" s="11"/>
      <c r="D330" s="64"/>
      <c r="E330" s="15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2:18" ht="15" x14ac:dyDescent="0.25">
      <c r="B331" s="11"/>
      <c r="D331" s="64"/>
      <c r="E331" s="15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2:18" ht="15" x14ac:dyDescent="0.25">
      <c r="B332" s="11"/>
      <c r="D332" s="64"/>
      <c r="E332" s="15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2:18" ht="15" x14ac:dyDescent="0.25">
      <c r="B333" s="11"/>
      <c r="D333" s="64"/>
      <c r="E333" s="15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2:18" ht="15" x14ac:dyDescent="0.25">
      <c r="B334" s="11"/>
      <c r="D334" s="64"/>
      <c r="E334" s="15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2:18" ht="15" x14ac:dyDescent="0.25">
      <c r="B335" s="11"/>
      <c r="D335" s="64"/>
      <c r="E335" s="15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2:18" ht="15" x14ac:dyDescent="0.25">
      <c r="B336" s="11"/>
      <c r="D336" s="64"/>
      <c r="E336" s="15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2:18" ht="15" x14ac:dyDescent="0.25">
      <c r="B337" s="11"/>
      <c r="D337" s="64"/>
      <c r="E337" s="15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2:18" ht="15" x14ac:dyDescent="0.25">
      <c r="B338" s="11"/>
      <c r="D338" s="64"/>
      <c r="E338" s="15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2:18" ht="15" x14ac:dyDescent="0.25">
      <c r="B339" s="11"/>
      <c r="D339" s="64"/>
      <c r="E339" s="15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2:18" ht="15" x14ac:dyDescent="0.25">
      <c r="B340" s="11"/>
      <c r="D340" s="64"/>
      <c r="E340" s="15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2:18" ht="15" x14ac:dyDescent="0.25">
      <c r="B341" s="11"/>
      <c r="D341" s="64"/>
      <c r="E341" s="15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2:18" ht="15" x14ac:dyDescent="0.25">
      <c r="B342" s="11"/>
      <c r="D342" s="64"/>
      <c r="E342" s="15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2:18" ht="15" x14ac:dyDescent="0.25">
      <c r="B343" s="11"/>
      <c r="D343" s="64"/>
      <c r="E343" s="15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2:18" ht="15" x14ac:dyDescent="0.25">
      <c r="B344" s="11"/>
      <c r="D344" s="64"/>
      <c r="E344" s="15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2:18" ht="15" x14ac:dyDescent="0.25">
      <c r="B345" s="12"/>
      <c r="D345" s="63"/>
      <c r="E345" s="15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</row>
    <row r="346" spans="2:18" ht="15" x14ac:dyDescent="0.25">
      <c r="B346" s="11"/>
      <c r="D346" s="64"/>
      <c r="E346" s="15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2:18" ht="15" x14ac:dyDescent="0.25">
      <c r="B347" s="11"/>
      <c r="D347" s="64"/>
      <c r="E347" s="15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2:18" ht="15" x14ac:dyDescent="0.25">
      <c r="B348" s="11"/>
      <c r="D348" s="64"/>
      <c r="E348" s="15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2:18" ht="15" x14ac:dyDescent="0.25">
      <c r="B349" s="11"/>
      <c r="D349" s="64"/>
      <c r="E349" s="15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2:18" ht="15" x14ac:dyDescent="0.25">
      <c r="B350" s="11"/>
      <c r="D350" s="64"/>
      <c r="E350" s="15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2:18" ht="15" x14ac:dyDescent="0.25">
      <c r="B351" s="12"/>
      <c r="D351" s="63"/>
      <c r="E351" s="15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</row>
    <row r="352" spans="2:18" ht="15" x14ac:dyDescent="0.25">
      <c r="B352" s="11"/>
      <c r="D352" s="64"/>
      <c r="E352" s="15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2:18" ht="15" x14ac:dyDescent="0.25">
      <c r="B353" s="11"/>
      <c r="D353" s="64"/>
      <c r="E353" s="15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2:18" ht="15" x14ac:dyDescent="0.25">
      <c r="B354" s="11"/>
      <c r="D354" s="64"/>
      <c r="E354" s="15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2:18" ht="15" x14ac:dyDescent="0.25">
      <c r="B355" s="11"/>
      <c r="D355" s="64"/>
      <c r="E355" s="15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2:18" ht="15" x14ac:dyDescent="0.25">
      <c r="B356" s="11"/>
      <c r="D356" s="64"/>
      <c r="E356" s="15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2:18" ht="15" x14ac:dyDescent="0.25">
      <c r="B357" s="11"/>
      <c r="D357" s="64"/>
      <c r="E357" s="15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2:18" ht="15" x14ac:dyDescent="0.25">
      <c r="B358" s="11"/>
      <c r="D358" s="64"/>
      <c r="E358" s="15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2:18" ht="15" x14ac:dyDescent="0.25">
      <c r="B359" s="11"/>
      <c r="D359" s="64"/>
      <c r="E359" s="15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2:18" ht="15" x14ac:dyDescent="0.25">
      <c r="B360" s="11"/>
      <c r="D360" s="64"/>
      <c r="E360" s="15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2:18" ht="15" x14ac:dyDescent="0.25">
      <c r="B361" s="11"/>
      <c r="D361" s="64"/>
      <c r="E361" s="15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2:18" ht="15" x14ac:dyDescent="0.25">
      <c r="B362" s="11"/>
      <c r="D362" s="64"/>
      <c r="E362" s="15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2:18" ht="15" x14ac:dyDescent="0.25">
      <c r="B363" s="11"/>
      <c r="D363" s="64"/>
      <c r="E363" s="15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2:18" ht="15" x14ac:dyDescent="0.25">
      <c r="B364" s="11"/>
      <c r="D364" s="64"/>
      <c r="E364" s="15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2:18" ht="15" x14ac:dyDescent="0.25">
      <c r="B365" s="11"/>
      <c r="D365" s="64"/>
      <c r="E365" s="15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2:18" ht="15" x14ac:dyDescent="0.25">
      <c r="B366" s="12"/>
      <c r="D366" s="63"/>
      <c r="E366" s="15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</row>
    <row r="367" spans="2:18" ht="15" x14ac:dyDescent="0.25">
      <c r="B367" s="11"/>
      <c r="D367" s="64"/>
      <c r="E367" s="15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2:18" ht="15" x14ac:dyDescent="0.25">
      <c r="B368" s="11"/>
      <c r="D368" s="64"/>
      <c r="E368" s="15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2:18" ht="15" x14ac:dyDescent="0.25">
      <c r="B369" s="11"/>
      <c r="D369" s="64"/>
      <c r="E369" s="15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2:18" ht="15" x14ac:dyDescent="0.25">
      <c r="B370" s="11"/>
      <c r="D370" s="64"/>
      <c r="E370" s="15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2:18" ht="15" x14ac:dyDescent="0.25">
      <c r="B371" s="11"/>
      <c r="D371" s="64"/>
      <c r="E371" s="15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2:18" ht="15" x14ac:dyDescent="0.25">
      <c r="B372" s="12"/>
      <c r="D372" s="63"/>
      <c r="E372" s="15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</row>
    <row r="373" spans="2:18" ht="15" x14ac:dyDescent="0.25">
      <c r="B373" s="11"/>
      <c r="D373" s="64"/>
      <c r="E373" s="15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2:18" ht="15" x14ac:dyDescent="0.25">
      <c r="B374" s="11"/>
      <c r="D374" s="64"/>
      <c r="E374" s="15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2:18" ht="15" x14ac:dyDescent="0.25">
      <c r="B375" s="11"/>
      <c r="D375" s="64"/>
      <c r="E375" s="15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2:18" ht="15" x14ac:dyDescent="0.25">
      <c r="B376" s="11"/>
      <c r="D376" s="64"/>
      <c r="E376" s="15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2:18" ht="15" x14ac:dyDescent="0.25">
      <c r="B377" s="11"/>
      <c r="D377" s="64"/>
      <c r="E377" s="15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2:18" ht="15" x14ac:dyDescent="0.25">
      <c r="B378" s="11"/>
      <c r="D378" s="64"/>
      <c r="E378" s="15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2:18" ht="15" x14ac:dyDescent="0.25">
      <c r="B379" s="11"/>
      <c r="D379" s="64"/>
      <c r="E379" s="15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2:18" ht="15" x14ac:dyDescent="0.25">
      <c r="B380" s="11"/>
      <c r="D380" s="64"/>
      <c r="E380" s="15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2:18" ht="15" x14ac:dyDescent="0.25">
      <c r="B381" s="11"/>
      <c r="D381" s="64"/>
      <c r="E381" s="15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2:18" ht="15" x14ac:dyDescent="0.25">
      <c r="B382" s="11"/>
      <c r="D382" s="64"/>
      <c r="E382" s="15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2:18" ht="15" x14ac:dyDescent="0.25">
      <c r="B383" s="11"/>
      <c r="D383" s="64"/>
      <c r="E383" s="15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2:18" ht="15" x14ac:dyDescent="0.25">
      <c r="B384" s="11"/>
      <c r="D384" s="64"/>
      <c r="E384" s="15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2:18" ht="15" x14ac:dyDescent="0.25">
      <c r="B385" s="11"/>
      <c r="D385" s="64"/>
      <c r="E385" s="15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2:18" ht="15" x14ac:dyDescent="0.25">
      <c r="B386" s="11"/>
      <c r="D386" s="64"/>
      <c r="E386" s="15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2:18" ht="15" x14ac:dyDescent="0.25">
      <c r="B387" s="12"/>
      <c r="D387" s="63"/>
      <c r="E387" s="15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2:18" ht="15" x14ac:dyDescent="0.25">
      <c r="B388" s="11"/>
      <c r="D388" s="64"/>
      <c r="E388" s="15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2:18" ht="15" x14ac:dyDescent="0.25">
      <c r="B389" s="11"/>
      <c r="D389" s="64"/>
      <c r="E389" s="15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2:18" ht="15" x14ac:dyDescent="0.25">
      <c r="B390" s="11"/>
      <c r="D390" s="64"/>
      <c r="E390" s="15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2:18" ht="15" x14ac:dyDescent="0.25">
      <c r="B391" s="11"/>
      <c r="D391" s="64"/>
      <c r="E391" s="15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2:18" ht="15" x14ac:dyDescent="0.25">
      <c r="B392" s="12"/>
      <c r="D392" s="63"/>
      <c r="E392" s="15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</row>
    <row r="393" spans="2:18" ht="15" x14ac:dyDescent="0.25">
      <c r="B393" s="11"/>
      <c r="D393" s="64"/>
      <c r="E393" s="15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2:18" ht="15" x14ac:dyDescent="0.25">
      <c r="B394" s="11"/>
      <c r="D394" s="64"/>
      <c r="E394" s="15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2:18" ht="15" x14ac:dyDescent="0.25">
      <c r="B395" s="11"/>
      <c r="D395" s="64"/>
      <c r="E395" s="15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2:18" ht="15" x14ac:dyDescent="0.25">
      <c r="B396" s="11"/>
      <c r="D396" s="64"/>
      <c r="E396" s="15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2:18" ht="15" x14ac:dyDescent="0.25">
      <c r="B397" s="11"/>
      <c r="D397" s="64"/>
      <c r="E397" s="15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2:18" ht="15" x14ac:dyDescent="0.25">
      <c r="B398" s="11"/>
      <c r="D398" s="64"/>
      <c r="E398" s="15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2:18" ht="15" x14ac:dyDescent="0.25">
      <c r="B399" s="11"/>
      <c r="D399" s="64"/>
      <c r="E399" s="15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2:18" ht="15" x14ac:dyDescent="0.25">
      <c r="B400" s="11"/>
      <c r="D400" s="64"/>
      <c r="E400" s="15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2:18" ht="15" x14ac:dyDescent="0.25">
      <c r="B401" s="11"/>
      <c r="D401" s="64"/>
      <c r="E401" s="15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2:18" ht="15" x14ac:dyDescent="0.25">
      <c r="B402" s="11"/>
      <c r="D402" s="64"/>
      <c r="E402" s="15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2:18" ht="15" x14ac:dyDescent="0.25">
      <c r="B403" s="11"/>
      <c r="D403" s="64"/>
      <c r="E403" s="15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2:18" ht="15" x14ac:dyDescent="0.25">
      <c r="B404" s="11"/>
      <c r="D404" s="64"/>
      <c r="E404" s="15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2:18" ht="15" x14ac:dyDescent="0.25">
      <c r="B405" s="11"/>
      <c r="D405" s="64"/>
      <c r="E405" s="15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2:18" ht="15" x14ac:dyDescent="0.25">
      <c r="B406" s="11"/>
      <c r="D406" s="64"/>
      <c r="E406" s="15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2:18" ht="15" x14ac:dyDescent="0.25">
      <c r="B407" s="11"/>
      <c r="D407" s="64"/>
      <c r="E407" s="15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2:18" ht="15" x14ac:dyDescent="0.25">
      <c r="B408" s="11"/>
      <c r="D408" s="64"/>
      <c r="E408" s="15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2:18" ht="15" x14ac:dyDescent="0.25">
      <c r="B409" s="11"/>
      <c r="D409" s="64"/>
      <c r="E409" s="15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2:18" ht="15" x14ac:dyDescent="0.25">
      <c r="B410" s="12"/>
      <c r="D410" s="63"/>
      <c r="E410" s="15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</row>
    <row r="411" spans="2:18" ht="15" x14ac:dyDescent="0.25">
      <c r="B411" s="12"/>
      <c r="D411" s="63"/>
      <c r="E411" s="15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</row>
    <row r="412" spans="2:18" ht="15" x14ac:dyDescent="0.25">
      <c r="B412" s="12"/>
      <c r="D412" s="63"/>
      <c r="E412" s="15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</row>
    <row r="413" spans="2:18" ht="15" x14ac:dyDescent="0.25">
      <c r="B413" s="11"/>
      <c r="D413" s="64"/>
      <c r="E413" s="15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2:18" ht="15" x14ac:dyDescent="0.25">
      <c r="B414" s="11"/>
      <c r="D414" s="64"/>
      <c r="E414" s="15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2:18" ht="15" x14ac:dyDescent="0.25">
      <c r="B415" s="11"/>
      <c r="D415" s="64"/>
      <c r="E415" s="15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2:18" ht="15" x14ac:dyDescent="0.25">
      <c r="B416" s="11"/>
      <c r="D416" s="64"/>
      <c r="E416" s="15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2:18" ht="15" x14ac:dyDescent="0.25">
      <c r="B417" s="11"/>
      <c r="D417" s="64"/>
      <c r="E417" s="15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2:18" ht="15" x14ac:dyDescent="0.25">
      <c r="B418" s="11"/>
      <c r="D418" s="64"/>
      <c r="E418" s="15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2:18" ht="15" x14ac:dyDescent="0.25">
      <c r="B419" s="11"/>
      <c r="D419" s="64"/>
      <c r="E419" s="15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2:18" ht="15" x14ac:dyDescent="0.25">
      <c r="B420" s="11"/>
      <c r="D420" s="64"/>
      <c r="E420" s="15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2:18" ht="15" x14ac:dyDescent="0.25">
      <c r="B421" s="11"/>
      <c r="D421" s="64"/>
      <c r="E421" s="15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2:18" ht="15" x14ac:dyDescent="0.25">
      <c r="B422" s="11"/>
      <c r="D422" s="64"/>
      <c r="E422" s="15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2:18" ht="15" x14ac:dyDescent="0.25">
      <c r="B423" s="11"/>
      <c r="D423" s="64"/>
      <c r="E423" s="15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2:18" ht="15" x14ac:dyDescent="0.25">
      <c r="B424" s="11"/>
      <c r="D424" s="64"/>
      <c r="E424" s="15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2:18" ht="15" x14ac:dyDescent="0.25">
      <c r="B425" s="11"/>
      <c r="D425" s="64"/>
      <c r="E425" s="15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2:18" ht="15" x14ac:dyDescent="0.25">
      <c r="B426" s="11"/>
      <c r="D426" s="64"/>
      <c r="E426" s="15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2:18" ht="15" x14ac:dyDescent="0.25">
      <c r="B427" s="11"/>
      <c r="D427" s="64"/>
      <c r="E427" s="15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2:18" ht="15" x14ac:dyDescent="0.25">
      <c r="B428" s="11"/>
      <c r="D428" s="64"/>
      <c r="E428" s="15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2:18" ht="15" x14ac:dyDescent="0.25">
      <c r="B429" s="11"/>
      <c r="D429" s="64"/>
      <c r="E429" s="15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2:18" ht="15" x14ac:dyDescent="0.25">
      <c r="B430" s="11"/>
      <c r="D430" s="64"/>
      <c r="E430" s="15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2:18" ht="15" x14ac:dyDescent="0.25">
      <c r="B431" s="11"/>
      <c r="D431" s="64"/>
      <c r="E431" s="15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2:18" ht="15" x14ac:dyDescent="0.25">
      <c r="B432" s="11"/>
      <c r="D432" s="64"/>
      <c r="E432" s="15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2:18" ht="15" x14ac:dyDescent="0.25">
      <c r="B433" s="11"/>
      <c r="D433" s="64"/>
      <c r="E433" s="15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2:18" ht="15" x14ac:dyDescent="0.25">
      <c r="B434" s="11"/>
      <c r="D434" s="64"/>
      <c r="E434" s="15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2:18" ht="15" x14ac:dyDescent="0.25">
      <c r="B435" s="11"/>
      <c r="D435" s="64"/>
      <c r="E435" s="15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2:18" ht="15" x14ac:dyDescent="0.25">
      <c r="B436" s="11"/>
      <c r="D436" s="64"/>
      <c r="E436" s="15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2:18" ht="15" x14ac:dyDescent="0.25">
      <c r="B437" s="11"/>
      <c r="D437" s="64"/>
      <c r="E437" s="15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2:18" ht="15" x14ac:dyDescent="0.25">
      <c r="B438" s="11"/>
      <c r="D438" s="64"/>
      <c r="E438" s="15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2:18" ht="15" x14ac:dyDescent="0.25">
      <c r="B439" s="11"/>
      <c r="D439" s="64"/>
      <c r="E439" s="15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2:18" ht="15" x14ac:dyDescent="0.25">
      <c r="B440" s="11"/>
      <c r="D440" s="64"/>
      <c r="E440" s="15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2:18" ht="15" x14ac:dyDescent="0.25">
      <c r="B441" s="11"/>
      <c r="D441" s="64"/>
      <c r="E441" s="15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2:18" ht="15" x14ac:dyDescent="0.25">
      <c r="B442" s="11"/>
      <c r="D442" s="64"/>
      <c r="E442" s="15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2:18" ht="15" x14ac:dyDescent="0.25">
      <c r="B443" s="11"/>
      <c r="D443" s="64"/>
      <c r="E443" s="15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2:18" ht="15" x14ac:dyDescent="0.25">
      <c r="B444" s="11"/>
      <c r="D444" s="64"/>
      <c r="E444" s="15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2:18" ht="15" x14ac:dyDescent="0.25">
      <c r="B445" s="11"/>
      <c r="D445" s="64"/>
      <c r="E445" s="15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2:18" ht="15" x14ac:dyDescent="0.25">
      <c r="B446" s="12"/>
      <c r="D446" s="63"/>
      <c r="E446" s="15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</row>
    <row r="447" spans="2:18" ht="15" x14ac:dyDescent="0.25">
      <c r="B447" s="11"/>
      <c r="D447" s="64"/>
      <c r="E447" s="15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2:18" ht="15" x14ac:dyDescent="0.25">
      <c r="B448" s="12"/>
      <c r="D448" s="63"/>
      <c r="E448" s="15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</row>
    <row r="449" spans="2:18" ht="15" x14ac:dyDescent="0.25">
      <c r="B449" s="11"/>
      <c r="D449" s="64"/>
      <c r="E449" s="15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2:18" ht="15" x14ac:dyDescent="0.25">
      <c r="B450" s="11"/>
      <c r="D450" s="64"/>
      <c r="E450" s="15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2:18" ht="15" x14ac:dyDescent="0.25">
      <c r="B451" s="11"/>
      <c r="D451" s="64"/>
      <c r="E451" s="15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2:18" ht="15" x14ac:dyDescent="0.25">
      <c r="B452" s="11"/>
      <c r="D452" s="64"/>
      <c r="E452" s="15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2:18" ht="15" x14ac:dyDescent="0.25">
      <c r="B453" s="11"/>
      <c r="D453" s="64"/>
      <c r="E453" s="15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2:18" ht="15" x14ac:dyDescent="0.25">
      <c r="B454" s="11"/>
      <c r="D454" s="64"/>
      <c r="E454" s="15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2:18" ht="15" x14ac:dyDescent="0.25">
      <c r="B455" s="11"/>
      <c r="D455" s="64"/>
      <c r="E455" s="15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2:18" ht="15" x14ac:dyDescent="0.25">
      <c r="B456" s="11"/>
      <c r="D456" s="64"/>
      <c r="E456" s="15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2:18" ht="15" x14ac:dyDescent="0.25">
      <c r="B457" s="12"/>
      <c r="D457" s="63"/>
      <c r="E457" s="15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</row>
    <row r="458" spans="2:18" ht="15" x14ac:dyDescent="0.25">
      <c r="B458" s="11"/>
      <c r="D458" s="64"/>
      <c r="E458" s="15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2:18" ht="15" x14ac:dyDescent="0.25">
      <c r="B459" s="11"/>
      <c r="D459" s="64"/>
      <c r="E459" s="15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2:18" ht="15" x14ac:dyDescent="0.25">
      <c r="B460" s="11"/>
      <c r="D460" s="64"/>
      <c r="E460" s="15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2:18" ht="15" x14ac:dyDescent="0.25">
      <c r="B461" s="11"/>
      <c r="D461" s="64"/>
      <c r="E461" s="15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2:18" ht="15" x14ac:dyDescent="0.25">
      <c r="B462" s="11"/>
      <c r="D462" s="64"/>
      <c r="E462" s="15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2:18" ht="15" x14ac:dyDescent="0.25">
      <c r="B463" s="11"/>
      <c r="D463" s="64"/>
      <c r="E463" s="15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2:18" ht="15" x14ac:dyDescent="0.25">
      <c r="B464" s="11"/>
      <c r="D464" s="64"/>
      <c r="E464" s="15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2:18" ht="15" x14ac:dyDescent="0.25">
      <c r="B465" s="11"/>
      <c r="D465" s="64"/>
      <c r="E465" s="15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2:18" ht="15" x14ac:dyDescent="0.25">
      <c r="B466" s="11"/>
      <c r="D466" s="64"/>
      <c r="E466" s="15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2:18" ht="15" x14ac:dyDescent="0.25">
      <c r="B467" s="11"/>
      <c r="D467" s="64"/>
      <c r="E467" s="15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2:18" ht="15" x14ac:dyDescent="0.25">
      <c r="B468" s="11"/>
      <c r="D468" s="64"/>
      <c r="E468" s="15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2:18" ht="15" x14ac:dyDescent="0.25">
      <c r="B469" s="11"/>
      <c r="D469" s="64"/>
      <c r="E469" s="15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2:18" ht="15" x14ac:dyDescent="0.25">
      <c r="B470" s="11"/>
      <c r="D470" s="64"/>
      <c r="E470" s="15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2:18" ht="15" x14ac:dyDescent="0.25">
      <c r="B471" s="11"/>
      <c r="D471" s="64"/>
      <c r="E471" s="15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2:18" ht="15" x14ac:dyDescent="0.25">
      <c r="B472" s="11"/>
      <c r="D472" s="64"/>
      <c r="E472" s="15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2:18" ht="15" x14ac:dyDescent="0.25">
      <c r="B473" s="11"/>
      <c r="D473" s="64"/>
      <c r="E473" s="15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2:18" ht="15" x14ac:dyDescent="0.25">
      <c r="B474" s="11"/>
      <c r="D474" s="64"/>
      <c r="E474" s="15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2:18" ht="15" x14ac:dyDescent="0.25">
      <c r="B475" s="11"/>
      <c r="D475" s="64"/>
      <c r="E475" s="15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2:18" ht="15" x14ac:dyDescent="0.25">
      <c r="B476" s="11"/>
      <c r="D476" s="64"/>
      <c r="E476" s="15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2:18" ht="15" x14ac:dyDescent="0.25">
      <c r="B477" s="11"/>
      <c r="D477" s="64"/>
      <c r="E477" s="15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2:18" ht="15" x14ac:dyDescent="0.25">
      <c r="B478" s="11"/>
      <c r="D478" s="64"/>
      <c r="E478" s="15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2:18" ht="15" x14ac:dyDescent="0.25">
      <c r="B479" s="11"/>
      <c r="D479" s="64"/>
      <c r="E479" s="15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2:18" ht="15" x14ac:dyDescent="0.25">
      <c r="B480" s="11"/>
      <c r="D480" s="64"/>
      <c r="E480" s="15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2:18" ht="15" x14ac:dyDescent="0.25">
      <c r="B481" s="11"/>
      <c r="D481" s="64"/>
      <c r="E481" s="15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2:18" ht="15" x14ac:dyDescent="0.25">
      <c r="B482" s="11"/>
      <c r="D482" s="64"/>
      <c r="E482" s="15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2:18" ht="15" x14ac:dyDescent="0.25">
      <c r="B483" s="11"/>
      <c r="D483" s="64"/>
      <c r="E483" s="15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2:18" ht="15" x14ac:dyDescent="0.25">
      <c r="B484" s="11"/>
      <c r="D484" s="64"/>
      <c r="E484" s="15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2:18" ht="15" x14ac:dyDescent="0.25">
      <c r="B485" s="11"/>
      <c r="D485" s="64"/>
      <c r="E485" s="15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2:18" ht="15" x14ac:dyDescent="0.25">
      <c r="B486" s="11"/>
      <c r="D486" s="64"/>
      <c r="E486" s="15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2:18" ht="15" x14ac:dyDescent="0.25">
      <c r="B487" s="11"/>
      <c r="D487" s="64"/>
      <c r="E487" s="15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2:18" ht="15" x14ac:dyDescent="0.25">
      <c r="B488" s="11"/>
      <c r="D488" s="64"/>
      <c r="E488" s="15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2:18" ht="15" x14ac:dyDescent="0.25">
      <c r="B489" s="11"/>
      <c r="D489" s="64"/>
      <c r="E489" s="15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2:18" ht="15" x14ac:dyDescent="0.25">
      <c r="B490" s="11"/>
      <c r="D490" s="64"/>
      <c r="E490" s="15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2:18" ht="15" x14ac:dyDescent="0.25">
      <c r="B491" s="11"/>
      <c r="D491" s="64"/>
      <c r="E491" s="15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2:18" ht="15" x14ac:dyDescent="0.25">
      <c r="B492" s="11"/>
      <c r="D492" s="64"/>
      <c r="E492" s="15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2:18" ht="15" x14ac:dyDescent="0.25">
      <c r="B493" s="11"/>
      <c r="D493" s="64"/>
      <c r="E493" s="15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2:18" ht="15" x14ac:dyDescent="0.25">
      <c r="B494" s="11"/>
      <c r="D494" s="64"/>
      <c r="E494" s="15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2:18" ht="15" x14ac:dyDescent="0.25">
      <c r="B495" s="11"/>
      <c r="D495" s="64"/>
      <c r="E495" s="15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2:18" ht="15" x14ac:dyDescent="0.25">
      <c r="B496" s="11"/>
      <c r="D496" s="64"/>
      <c r="E496" s="15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2:18" ht="15" x14ac:dyDescent="0.25">
      <c r="B497" s="11"/>
      <c r="D497" s="64"/>
      <c r="E497" s="15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2:18" ht="15" x14ac:dyDescent="0.25">
      <c r="B498" s="11"/>
      <c r="D498" s="64"/>
      <c r="E498" s="15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2:18" ht="15" x14ac:dyDescent="0.25">
      <c r="B499" s="11"/>
      <c r="D499" s="64"/>
      <c r="E499" s="15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2:18" ht="15" x14ac:dyDescent="0.25">
      <c r="B500" s="11"/>
      <c r="D500" s="64"/>
      <c r="E500" s="15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2:18" ht="15" x14ac:dyDescent="0.25">
      <c r="B501" s="11"/>
      <c r="D501" s="64"/>
      <c r="E501" s="15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2:18" ht="15" x14ac:dyDescent="0.25">
      <c r="B502" s="11"/>
      <c r="D502" s="64"/>
      <c r="E502" s="15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2:18" ht="15" x14ac:dyDescent="0.25">
      <c r="B503" s="11"/>
      <c r="D503" s="64"/>
      <c r="E503" s="15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2:18" ht="15" x14ac:dyDescent="0.25">
      <c r="B504" s="11"/>
      <c r="D504" s="64"/>
      <c r="E504" s="15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2:18" ht="15" x14ac:dyDescent="0.25">
      <c r="B505" s="11"/>
      <c r="D505" s="64"/>
      <c r="E505" s="15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2:18" ht="15" x14ac:dyDescent="0.25">
      <c r="B506" s="11"/>
      <c r="D506" s="64"/>
      <c r="E506" s="15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2:18" ht="15" x14ac:dyDescent="0.25">
      <c r="B507" s="12"/>
      <c r="D507" s="63"/>
      <c r="E507" s="15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</row>
    <row r="508" spans="2:18" ht="15" x14ac:dyDescent="0.25">
      <c r="B508" s="11"/>
      <c r="D508" s="64"/>
      <c r="E508" s="15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2:18" ht="15" x14ac:dyDescent="0.25">
      <c r="B509" s="11"/>
      <c r="D509" s="64"/>
      <c r="E509" s="15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2:18" ht="15" x14ac:dyDescent="0.25">
      <c r="B510" s="11"/>
      <c r="D510" s="64"/>
      <c r="E510" s="15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2:18" ht="15" x14ac:dyDescent="0.25">
      <c r="B511" s="11"/>
      <c r="D511" s="64"/>
      <c r="E511" s="15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2:18" ht="15" x14ac:dyDescent="0.25">
      <c r="B512" s="12"/>
      <c r="D512" s="63"/>
      <c r="E512" s="15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</row>
    <row r="513" spans="2:18" ht="15" x14ac:dyDescent="0.25">
      <c r="B513" s="11"/>
      <c r="D513" s="64"/>
      <c r="E513" s="15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2:18" ht="15" x14ac:dyDescent="0.25">
      <c r="B514" s="12"/>
      <c r="D514" s="63"/>
      <c r="E514" s="15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</row>
    <row r="515" spans="2:18" ht="15" x14ac:dyDescent="0.25">
      <c r="B515" s="12"/>
      <c r="D515" s="63"/>
      <c r="E515" s="15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</row>
    <row r="516" spans="2:18" ht="15" x14ac:dyDescent="0.25">
      <c r="B516" s="11"/>
      <c r="D516" s="64"/>
      <c r="E516" s="15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2:18" ht="15" x14ac:dyDescent="0.25">
      <c r="B517" s="12"/>
      <c r="D517" s="63"/>
      <c r="E517" s="15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</row>
    <row r="518" spans="2:18" ht="15" x14ac:dyDescent="0.25">
      <c r="B518" s="11"/>
      <c r="D518" s="64"/>
      <c r="E518" s="15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2:18" ht="15" x14ac:dyDescent="0.25">
      <c r="B519" s="11"/>
      <c r="D519" s="64"/>
      <c r="E519" s="15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2:18" ht="15" x14ac:dyDescent="0.25">
      <c r="B520" s="11"/>
      <c r="D520" s="64"/>
      <c r="E520" s="15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2:18" ht="15" x14ac:dyDescent="0.25">
      <c r="B521" s="11"/>
      <c r="D521" s="64"/>
      <c r="E521" s="15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2:18" ht="15" x14ac:dyDescent="0.25">
      <c r="B522" s="12"/>
      <c r="D522" s="63"/>
      <c r="E522" s="15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</row>
    <row r="523" spans="2:18" ht="15" x14ac:dyDescent="0.25">
      <c r="B523" s="11"/>
      <c r="D523" s="64"/>
      <c r="E523" s="15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2:18" ht="15" x14ac:dyDescent="0.25">
      <c r="B524" s="11"/>
      <c r="D524" s="64"/>
      <c r="E524" s="15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2:18" ht="15" x14ac:dyDescent="0.25">
      <c r="B525" s="11"/>
      <c r="D525" s="64"/>
      <c r="E525" s="15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2:18" ht="15" x14ac:dyDescent="0.25">
      <c r="B526" s="11"/>
      <c r="D526" s="64"/>
      <c r="E526" s="15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2:18" ht="15" x14ac:dyDescent="0.25">
      <c r="B527" s="11"/>
      <c r="D527" s="64"/>
      <c r="E527" s="15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2:18" ht="15" x14ac:dyDescent="0.25">
      <c r="B528" s="11"/>
      <c r="D528" s="64"/>
      <c r="E528" s="15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2:18" ht="15" x14ac:dyDescent="0.25">
      <c r="B529" s="11"/>
      <c r="D529" s="64"/>
      <c r="E529" s="15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2:18" ht="15" x14ac:dyDescent="0.25">
      <c r="B530" s="11"/>
      <c r="D530" s="64"/>
      <c r="E530" s="15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2:18" ht="15" x14ac:dyDescent="0.25">
      <c r="B531" s="11"/>
      <c r="D531" s="64"/>
      <c r="E531" s="15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2:18" ht="15" x14ac:dyDescent="0.25">
      <c r="B532" s="11"/>
      <c r="D532" s="64"/>
      <c r="E532" s="15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2:18" ht="15" x14ac:dyDescent="0.25">
      <c r="B533" s="11"/>
      <c r="D533" s="64"/>
      <c r="E533" s="15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2:18" ht="15" x14ac:dyDescent="0.25">
      <c r="B534" s="11"/>
      <c r="D534" s="64"/>
      <c r="E534" s="15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2:18" ht="15" x14ac:dyDescent="0.25">
      <c r="B535" s="11"/>
      <c r="D535" s="64"/>
      <c r="E535" s="15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2:18" ht="15" x14ac:dyDescent="0.25">
      <c r="B536" s="11"/>
      <c r="D536" s="64"/>
      <c r="E536" s="15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2:18" ht="15" x14ac:dyDescent="0.25">
      <c r="B537" s="11"/>
      <c r="D537" s="64"/>
      <c r="E537" s="15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2:18" ht="15" x14ac:dyDescent="0.25">
      <c r="B538" s="12"/>
      <c r="D538" s="63"/>
      <c r="E538" s="15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</row>
    <row r="539" spans="2:18" ht="15" x14ac:dyDescent="0.25">
      <c r="B539" s="11"/>
      <c r="D539" s="64"/>
      <c r="E539" s="15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2:18" ht="15" x14ac:dyDescent="0.25">
      <c r="B540" s="11"/>
      <c r="D540" s="64"/>
      <c r="E540" s="15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2:18" ht="15" x14ac:dyDescent="0.25">
      <c r="B541" s="11"/>
      <c r="D541" s="64"/>
      <c r="E541" s="15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2:18" ht="15" x14ac:dyDescent="0.25">
      <c r="B542" s="11"/>
      <c r="D542" s="64"/>
      <c r="E542" s="15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2:18" ht="15" x14ac:dyDescent="0.25">
      <c r="B543" s="11"/>
      <c r="D543" s="64"/>
      <c r="E543" s="15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2:18" ht="15" x14ac:dyDescent="0.25">
      <c r="B544" s="11"/>
      <c r="D544" s="64"/>
      <c r="E544" s="15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2:18" ht="15" x14ac:dyDescent="0.25">
      <c r="B545" s="12"/>
      <c r="D545" s="63"/>
      <c r="E545" s="15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</row>
    <row r="546" spans="2:18" ht="15" x14ac:dyDescent="0.25">
      <c r="B546" s="11"/>
      <c r="D546" s="64"/>
      <c r="E546" s="15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2:18" ht="15" x14ac:dyDescent="0.25">
      <c r="B547" s="11"/>
      <c r="D547" s="64"/>
      <c r="E547" s="15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2:18" ht="15" x14ac:dyDescent="0.25">
      <c r="B548" s="11"/>
      <c r="D548" s="64"/>
      <c r="E548" s="15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2:18" ht="15" x14ac:dyDescent="0.25">
      <c r="B549" s="12"/>
      <c r="D549" s="63"/>
      <c r="E549" s="15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</row>
    <row r="550" spans="2:18" ht="15" x14ac:dyDescent="0.25">
      <c r="B550" s="11"/>
      <c r="D550" s="64"/>
      <c r="E550" s="15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2:18" ht="15" x14ac:dyDescent="0.25">
      <c r="B551" s="11"/>
      <c r="D551" s="64"/>
      <c r="E551" s="15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2:18" ht="15" x14ac:dyDescent="0.25">
      <c r="B552" s="11"/>
      <c r="D552" s="64"/>
      <c r="E552" s="15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2:18" ht="15" x14ac:dyDescent="0.25">
      <c r="B553" s="11"/>
      <c r="D553" s="64"/>
      <c r="E553" s="15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2:18" ht="15" x14ac:dyDescent="0.25">
      <c r="B554" s="11"/>
      <c r="D554" s="64"/>
      <c r="E554" s="15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2:18" ht="15" x14ac:dyDescent="0.25">
      <c r="B555" s="11"/>
      <c r="D555" s="64"/>
      <c r="E555" s="15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2:18" ht="15" x14ac:dyDescent="0.25">
      <c r="B556" s="11"/>
      <c r="D556" s="64"/>
      <c r="E556" s="15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2:18" ht="15" x14ac:dyDescent="0.25">
      <c r="B557" s="11"/>
      <c r="D557" s="64"/>
      <c r="E557" s="15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2:18" ht="15" x14ac:dyDescent="0.25">
      <c r="B558" s="11"/>
      <c r="D558" s="64"/>
      <c r="E558" s="15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2:18" ht="15" x14ac:dyDescent="0.25">
      <c r="B559" s="11"/>
      <c r="D559" s="64"/>
      <c r="E559" s="15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2:18" ht="15" x14ac:dyDescent="0.25">
      <c r="B560" s="12"/>
      <c r="D560" s="63"/>
      <c r="E560" s="15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</row>
    <row r="561" spans="2:18" ht="15" x14ac:dyDescent="0.25">
      <c r="B561" s="11"/>
      <c r="D561" s="64"/>
      <c r="E561" s="15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2:18" ht="15" x14ac:dyDescent="0.25">
      <c r="B562" s="11"/>
      <c r="D562" s="64"/>
      <c r="E562" s="15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2:18" ht="15" x14ac:dyDescent="0.25">
      <c r="B563" s="11"/>
      <c r="D563" s="64"/>
      <c r="E563" s="15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2:18" ht="15" x14ac:dyDescent="0.25">
      <c r="B564" s="11"/>
      <c r="D564" s="64"/>
      <c r="E564" s="15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2:18" ht="15" x14ac:dyDescent="0.25">
      <c r="B565" s="11"/>
      <c r="D565" s="64"/>
      <c r="E565" s="15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2:18" ht="15" x14ac:dyDescent="0.25">
      <c r="B566" s="11"/>
      <c r="D566" s="64"/>
      <c r="E566" s="15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2:18" ht="15" x14ac:dyDescent="0.25">
      <c r="B567" s="11"/>
      <c r="D567" s="64"/>
      <c r="E567" s="15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2:18" ht="15" x14ac:dyDescent="0.25">
      <c r="B568" s="11"/>
      <c r="D568" s="64"/>
      <c r="E568" s="15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2:18" ht="15" x14ac:dyDescent="0.25">
      <c r="B569" s="11"/>
      <c r="D569" s="64"/>
      <c r="E569" s="15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2:18" ht="15" x14ac:dyDescent="0.25">
      <c r="B570" s="11"/>
      <c r="D570" s="64"/>
      <c r="E570" s="15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2:18" ht="15" x14ac:dyDescent="0.25">
      <c r="B571" s="11"/>
      <c r="D571" s="64"/>
      <c r="E571" s="15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2:18" ht="15" x14ac:dyDescent="0.25">
      <c r="B572" s="11"/>
      <c r="D572" s="64"/>
      <c r="E572" s="15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2:18" ht="15" x14ac:dyDescent="0.25">
      <c r="B573" s="11"/>
      <c r="D573" s="64"/>
      <c r="E573" s="15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2:18" ht="15" x14ac:dyDescent="0.25">
      <c r="B574" s="11"/>
      <c r="D574" s="64"/>
      <c r="E574" s="15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2:18" ht="15" x14ac:dyDescent="0.25">
      <c r="B575" s="11"/>
      <c r="D575" s="64"/>
      <c r="E575" s="15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2:18" ht="15" x14ac:dyDescent="0.25">
      <c r="B576" s="11"/>
      <c r="D576" s="64"/>
      <c r="E576" s="15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2:18" ht="15" x14ac:dyDescent="0.25">
      <c r="B577" s="11"/>
      <c r="D577" s="64"/>
      <c r="E577" s="15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2:18" ht="15" x14ac:dyDescent="0.25">
      <c r="B578" s="12"/>
      <c r="D578" s="63"/>
      <c r="E578" s="15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</row>
    <row r="579" spans="2:18" ht="15" x14ac:dyDescent="0.25">
      <c r="B579" s="11"/>
      <c r="D579" s="64"/>
      <c r="E579" s="15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2:18" ht="15" x14ac:dyDescent="0.25">
      <c r="B580" s="11"/>
      <c r="D580" s="64"/>
      <c r="E580" s="15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2:18" ht="15" x14ac:dyDescent="0.25">
      <c r="B581" s="12"/>
      <c r="D581" s="63"/>
      <c r="E581" s="15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</row>
    <row r="582" spans="2:18" ht="15" x14ac:dyDescent="0.25">
      <c r="B582" s="11"/>
      <c r="D582" s="64"/>
      <c r="E582" s="15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2:18" ht="15" x14ac:dyDescent="0.25">
      <c r="B583" s="11"/>
      <c r="D583" s="64"/>
      <c r="E583" s="15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2:18" ht="15" x14ac:dyDescent="0.25">
      <c r="B584" s="11"/>
      <c r="D584" s="64"/>
      <c r="E584" s="15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2:18" ht="15" x14ac:dyDescent="0.25">
      <c r="B585" s="11"/>
      <c r="D585" s="64"/>
      <c r="E585" s="15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2:18" ht="15" x14ac:dyDescent="0.25">
      <c r="B586" s="11"/>
      <c r="D586" s="64"/>
      <c r="E586" s="15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2:18" ht="15" x14ac:dyDescent="0.25">
      <c r="B587" s="11"/>
      <c r="D587" s="64"/>
      <c r="E587" s="15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2:18" ht="15" x14ac:dyDescent="0.25">
      <c r="B588" s="11"/>
      <c r="D588" s="64"/>
      <c r="E588" s="15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2:18" ht="15" x14ac:dyDescent="0.25">
      <c r="B589" s="11"/>
      <c r="D589" s="64"/>
      <c r="E589" s="15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2:18" ht="15" x14ac:dyDescent="0.25">
      <c r="B590" s="11"/>
      <c r="D590" s="64"/>
      <c r="E590" s="15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2:18" ht="15" x14ac:dyDescent="0.25">
      <c r="B591" s="12"/>
      <c r="D591" s="63"/>
      <c r="E591" s="15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</row>
    <row r="592" spans="2:18" ht="15" x14ac:dyDescent="0.25">
      <c r="B592" s="11"/>
      <c r="D592" s="64"/>
      <c r="E592" s="15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2:18" ht="15" x14ac:dyDescent="0.25">
      <c r="B593" s="11"/>
      <c r="D593" s="64"/>
      <c r="E593" s="15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2:18" ht="15" x14ac:dyDescent="0.25">
      <c r="B594" s="11"/>
      <c r="D594" s="64"/>
      <c r="E594" s="15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2:18" ht="15" x14ac:dyDescent="0.25">
      <c r="B595" s="11"/>
      <c r="D595" s="64"/>
      <c r="E595" s="15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2:18" ht="15" x14ac:dyDescent="0.25">
      <c r="B596" s="11"/>
      <c r="D596" s="64"/>
      <c r="E596" s="15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2:18" ht="15" x14ac:dyDescent="0.25">
      <c r="B597" s="11"/>
      <c r="D597" s="64"/>
      <c r="E597" s="15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2:18" ht="15" x14ac:dyDescent="0.25">
      <c r="B598" s="11"/>
      <c r="D598" s="64"/>
      <c r="E598" s="15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2:18" ht="15" x14ac:dyDescent="0.25">
      <c r="B599" s="11"/>
      <c r="D599" s="64"/>
      <c r="E599" s="15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2:18" ht="15" x14ac:dyDescent="0.25">
      <c r="B600" s="11"/>
      <c r="D600" s="64"/>
      <c r="E600" s="15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2:18" ht="15" x14ac:dyDescent="0.25">
      <c r="B601" s="11"/>
      <c r="D601" s="64"/>
      <c r="E601" s="15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2:18" ht="15" x14ac:dyDescent="0.25">
      <c r="B602" s="11"/>
      <c r="D602" s="64"/>
      <c r="E602" s="15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2:18" ht="15" x14ac:dyDescent="0.25">
      <c r="B603" s="11"/>
      <c r="D603" s="64"/>
      <c r="E603" s="15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2:18" ht="15" x14ac:dyDescent="0.25">
      <c r="B604" s="11"/>
      <c r="D604" s="64"/>
      <c r="E604" s="15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2:18" ht="15" x14ac:dyDescent="0.25">
      <c r="B605" s="11"/>
      <c r="D605" s="64"/>
      <c r="E605" s="15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2:18" ht="15" x14ac:dyDescent="0.25">
      <c r="B606" s="11"/>
      <c r="D606" s="64"/>
      <c r="E606" s="15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2:18" ht="15" x14ac:dyDescent="0.25">
      <c r="B607" s="11"/>
      <c r="D607" s="64"/>
      <c r="E607" s="15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2:18" ht="15" x14ac:dyDescent="0.25">
      <c r="B608" s="11"/>
      <c r="D608" s="64"/>
      <c r="E608" s="15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2:18" ht="15" x14ac:dyDescent="0.25">
      <c r="B609" s="11"/>
      <c r="D609" s="64"/>
      <c r="E609" s="15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2:18" ht="15" x14ac:dyDescent="0.25">
      <c r="B610" s="11"/>
      <c r="D610" s="64"/>
      <c r="E610" s="15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2:18" ht="15" x14ac:dyDescent="0.25">
      <c r="B611" s="11"/>
      <c r="D611" s="64"/>
      <c r="E611" s="15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2:18" ht="15" x14ac:dyDescent="0.25">
      <c r="B612" s="11"/>
      <c r="D612" s="64"/>
      <c r="E612" s="15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2:18" ht="15" x14ac:dyDescent="0.25">
      <c r="B613" s="11"/>
      <c r="D613" s="64"/>
      <c r="E613" s="15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2:18" ht="15" x14ac:dyDescent="0.25">
      <c r="B614" s="11"/>
      <c r="D614" s="64"/>
      <c r="E614" s="15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2:18" ht="15" x14ac:dyDescent="0.25">
      <c r="B615" s="11"/>
      <c r="D615" s="64"/>
      <c r="E615" s="15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2:18" ht="15" x14ac:dyDescent="0.25">
      <c r="B616" s="12"/>
      <c r="D616" s="63"/>
      <c r="E616" s="15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</row>
    <row r="617" spans="2:18" ht="15" x14ac:dyDescent="0.25">
      <c r="B617" s="11"/>
      <c r="D617" s="64"/>
      <c r="E617" s="15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2:18" ht="15" x14ac:dyDescent="0.25">
      <c r="B618" s="11"/>
      <c r="D618" s="64"/>
      <c r="E618" s="15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2:18" ht="15" x14ac:dyDescent="0.25">
      <c r="B619" s="11"/>
      <c r="D619" s="64"/>
      <c r="E619" s="15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2:18" ht="15" x14ac:dyDescent="0.25">
      <c r="B620" s="11"/>
      <c r="D620" s="64"/>
      <c r="E620" s="15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2:18" ht="15" x14ac:dyDescent="0.25">
      <c r="B621" s="11"/>
      <c r="D621" s="64"/>
      <c r="E621" s="15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2:18" ht="15" x14ac:dyDescent="0.25">
      <c r="B622" s="11"/>
      <c r="D622" s="64"/>
      <c r="E622" s="15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2:18" ht="15" x14ac:dyDescent="0.25">
      <c r="B623" s="11"/>
      <c r="D623" s="64"/>
      <c r="E623" s="15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2:18" ht="15" x14ac:dyDescent="0.25">
      <c r="B624" s="11"/>
      <c r="D624" s="64"/>
      <c r="E624" s="15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2:18" ht="15" x14ac:dyDescent="0.25">
      <c r="B625" s="11"/>
      <c r="D625" s="64"/>
      <c r="E625" s="15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2:18" ht="15" x14ac:dyDescent="0.25">
      <c r="B626" s="11"/>
      <c r="D626" s="64"/>
      <c r="E626" s="15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2:18" ht="15" x14ac:dyDescent="0.25">
      <c r="B627" s="11"/>
      <c r="D627" s="64"/>
      <c r="E627" s="15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2:18" ht="15" x14ac:dyDescent="0.25">
      <c r="B628" s="11"/>
      <c r="D628" s="64"/>
      <c r="E628" s="15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2:18" ht="15" x14ac:dyDescent="0.25">
      <c r="B629" s="11"/>
      <c r="D629" s="64"/>
      <c r="E629" s="15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2:18" ht="15" x14ac:dyDescent="0.25">
      <c r="B630" s="12"/>
      <c r="D630" s="63"/>
      <c r="E630" s="15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</row>
    <row r="631" spans="2:18" ht="15" x14ac:dyDescent="0.25">
      <c r="B631" s="11"/>
      <c r="D631" s="64"/>
      <c r="E631" s="15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2:18" ht="15" x14ac:dyDescent="0.25">
      <c r="B632" s="12"/>
      <c r="D632" s="63"/>
      <c r="E632" s="15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</row>
    <row r="633" spans="2:18" ht="15" x14ac:dyDescent="0.25">
      <c r="B633" s="11"/>
      <c r="D633" s="64"/>
      <c r="E633" s="15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2:18" ht="15" x14ac:dyDescent="0.25">
      <c r="B634" s="11"/>
      <c r="D634" s="64"/>
      <c r="E634" s="15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2:18" ht="15" x14ac:dyDescent="0.25">
      <c r="B635" s="11"/>
      <c r="D635" s="64"/>
      <c r="E635" s="15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2:18" ht="15" x14ac:dyDescent="0.25">
      <c r="B636" s="11"/>
      <c r="D636" s="64"/>
      <c r="E636" s="15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2:18" ht="15" x14ac:dyDescent="0.25">
      <c r="B637" s="11"/>
      <c r="D637" s="64"/>
      <c r="E637" s="15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2:18" ht="15" x14ac:dyDescent="0.25">
      <c r="B638" s="11"/>
      <c r="D638" s="64"/>
      <c r="E638" s="15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2:18" ht="15" x14ac:dyDescent="0.25">
      <c r="B639" s="11"/>
      <c r="D639" s="64"/>
      <c r="E639" s="15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2:18" ht="15" x14ac:dyDescent="0.25">
      <c r="B640" s="11"/>
      <c r="D640" s="64"/>
      <c r="E640" s="15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2:18" ht="15" x14ac:dyDescent="0.25">
      <c r="B641" s="11"/>
      <c r="D641" s="64"/>
      <c r="E641" s="15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2:18" ht="15" x14ac:dyDescent="0.25">
      <c r="B642" s="11"/>
      <c r="D642" s="64"/>
      <c r="E642" s="15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2:18" ht="15" x14ac:dyDescent="0.25">
      <c r="B643" s="11"/>
      <c r="D643" s="64"/>
      <c r="E643" s="15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2:18" ht="15" x14ac:dyDescent="0.25">
      <c r="B644" s="11"/>
      <c r="D644" s="64"/>
      <c r="E644" s="15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2:18" ht="15" x14ac:dyDescent="0.25">
      <c r="B645" s="11"/>
      <c r="D645" s="64"/>
      <c r="E645" s="15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2:18" ht="15" x14ac:dyDescent="0.25">
      <c r="B646" s="11"/>
      <c r="D646" s="64"/>
      <c r="E646" s="15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2:18" ht="15" x14ac:dyDescent="0.25">
      <c r="B647" s="11"/>
      <c r="D647" s="64"/>
      <c r="E647" s="15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2:18" ht="15" x14ac:dyDescent="0.25">
      <c r="B648" s="11"/>
      <c r="D648" s="64"/>
      <c r="E648" s="15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2:18" ht="15" x14ac:dyDescent="0.25">
      <c r="B649" s="11"/>
      <c r="D649" s="64"/>
      <c r="E649" s="15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2:18" ht="15" x14ac:dyDescent="0.25">
      <c r="B650" s="11"/>
      <c r="D650" s="64"/>
      <c r="E650" s="15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2:18" ht="15" x14ac:dyDescent="0.25">
      <c r="B651" s="11"/>
      <c r="D651" s="64"/>
      <c r="E651" s="15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2:18" ht="15" x14ac:dyDescent="0.25">
      <c r="B652" s="11"/>
      <c r="D652" s="64"/>
      <c r="E652" s="15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2:18" ht="15" x14ac:dyDescent="0.25">
      <c r="B653" s="11"/>
      <c r="D653" s="64"/>
      <c r="E653" s="15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2:18" ht="15" x14ac:dyDescent="0.25">
      <c r="B654" s="11"/>
      <c r="D654" s="64"/>
      <c r="E654" s="15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2:18" ht="15" x14ac:dyDescent="0.25">
      <c r="B655" s="11"/>
      <c r="D655" s="64"/>
      <c r="E655" s="15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2:18" ht="15" x14ac:dyDescent="0.25">
      <c r="B656" s="11"/>
      <c r="D656" s="64"/>
      <c r="E656" s="15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2:18" ht="15" x14ac:dyDescent="0.25">
      <c r="B657" s="11"/>
      <c r="D657" s="64"/>
      <c r="E657" s="15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2:18" ht="15" x14ac:dyDescent="0.25">
      <c r="B658" s="11"/>
      <c r="D658" s="64"/>
      <c r="E658" s="15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2:18" ht="15" x14ac:dyDescent="0.25">
      <c r="B659" s="11"/>
      <c r="D659" s="64"/>
      <c r="E659" s="15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2:18" ht="15" x14ac:dyDescent="0.25">
      <c r="B660" s="11"/>
      <c r="D660" s="64"/>
      <c r="E660" s="15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2:18" ht="15" x14ac:dyDescent="0.25">
      <c r="B661" s="11"/>
      <c r="D661" s="64"/>
      <c r="E661" s="15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2:18" ht="15" x14ac:dyDescent="0.25">
      <c r="B662" s="11"/>
      <c r="D662" s="64"/>
      <c r="E662" s="15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2:18" ht="15" x14ac:dyDescent="0.25">
      <c r="B663" s="11"/>
      <c r="D663" s="64"/>
      <c r="E663" s="15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2:18" ht="15" x14ac:dyDescent="0.25">
      <c r="B664" s="11"/>
      <c r="D664" s="64"/>
      <c r="E664" s="15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2:18" ht="15" x14ac:dyDescent="0.25">
      <c r="B665" s="11"/>
      <c r="D665" s="64"/>
      <c r="E665" s="15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2:18" ht="15" x14ac:dyDescent="0.25">
      <c r="B666" s="11"/>
      <c r="D666" s="64"/>
      <c r="E666" s="15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2:18" ht="15" x14ac:dyDescent="0.25">
      <c r="B667" s="11"/>
      <c r="D667" s="64"/>
      <c r="E667" s="15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2:18" ht="15" x14ac:dyDescent="0.25">
      <c r="B668" s="11"/>
      <c r="D668" s="64"/>
      <c r="E668" s="15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2:18" ht="15" x14ac:dyDescent="0.25">
      <c r="B669" s="11"/>
      <c r="D669" s="64"/>
      <c r="E669" s="15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2:18" ht="15" x14ac:dyDescent="0.25">
      <c r="B670" s="11"/>
      <c r="D670" s="64"/>
      <c r="E670" s="15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2:18" ht="15" x14ac:dyDescent="0.25">
      <c r="B671" s="11"/>
      <c r="D671" s="64"/>
      <c r="E671" s="15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2:18" ht="15" x14ac:dyDescent="0.25">
      <c r="B672" s="11"/>
      <c r="D672" s="64"/>
      <c r="E672" s="15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2:18" ht="15" x14ac:dyDescent="0.25">
      <c r="B673" s="11"/>
      <c r="D673" s="64"/>
      <c r="E673" s="15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2:18" ht="15" x14ac:dyDescent="0.25">
      <c r="B674" s="11"/>
      <c r="D674" s="64"/>
      <c r="E674" s="15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2:18" ht="15" x14ac:dyDescent="0.25">
      <c r="B675" s="11"/>
      <c r="D675" s="64"/>
      <c r="E675" s="15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2:18" ht="15" x14ac:dyDescent="0.25">
      <c r="B676" s="11"/>
      <c r="D676" s="64"/>
      <c r="E676" s="15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2:18" ht="15" x14ac:dyDescent="0.25">
      <c r="B677" s="11"/>
      <c r="D677" s="64"/>
      <c r="E677" s="15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2:18" ht="15" x14ac:dyDescent="0.25">
      <c r="B678" s="11"/>
      <c r="D678" s="64"/>
      <c r="E678" s="15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2:18" ht="15" x14ac:dyDescent="0.25">
      <c r="B679" s="12"/>
      <c r="D679" s="63"/>
      <c r="E679" s="15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</row>
    <row r="680" spans="2:18" ht="15" x14ac:dyDescent="0.25">
      <c r="B680" s="11"/>
      <c r="D680" s="64"/>
      <c r="E680" s="15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2:18" ht="15" x14ac:dyDescent="0.25">
      <c r="B681" s="11"/>
      <c r="D681" s="64"/>
      <c r="E681" s="15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2:18" ht="15" x14ac:dyDescent="0.25">
      <c r="B682" s="11"/>
      <c r="D682" s="64"/>
      <c r="E682" s="15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2:18" ht="15" x14ac:dyDescent="0.25">
      <c r="B683" s="12"/>
      <c r="D683" s="63"/>
      <c r="E683" s="15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</row>
    <row r="684" spans="2:18" ht="15" x14ac:dyDescent="0.25">
      <c r="B684" s="11"/>
      <c r="D684" s="64"/>
      <c r="E684" s="15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2:18" ht="15" x14ac:dyDescent="0.25">
      <c r="B685" s="11"/>
      <c r="D685" s="64"/>
      <c r="E685" s="15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2:18" ht="15" x14ac:dyDescent="0.25">
      <c r="B686" s="11"/>
      <c r="D686" s="64"/>
      <c r="E686" s="15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2:18" ht="15" x14ac:dyDescent="0.25">
      <c r="B687" s="11"/>
      <c r="D687" s="64"/>
      <c r="E687" s="15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2:18" ht="15" x14ac:dyDescent="0.25">
      <c r="B688" s="11"/>
      <c r="D688" s="64"/>
      <c r="E688" s="15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2:18" ht="15" x14ac:dyDescent="0.25">
      <c r="B689" s="11"/>
      <c r="D689" s="64"/>
      <c r="E689" s="15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2:18" ht="15" x14ac:dyDescent="0.25">
      <c r="B690" s="11"/>
      <c r="D690" s="64"/>
      <c r="E690" s="15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2:18" ht="15" x14ac:dyDescent="0.25">
      <c r="B691" s="12"/>
      <c r="D691" s="63"/>
      <c r="E691" s="15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</row>
    <row r="692" spans="2:18" ht="15" x14ac:dyDescent="0.25">
      <c r="B692" s="11"/>
      <c r="D692" s="64"/>
      <c r="E692" s="15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2:18" ht="15" x14ac:dyDescent="0.25">
      <c r="B693" s="11"/>
      <c r="D693" s="64"/>
      <c r="E693" s="15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2:18" ht="15" x14ac:dyDescent="0.25">
      <c r="B694" s="11"/>
      <c r="D694" s="64"/>
      <c r="E694" s="15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2:18" ht="15" x14ac:dyDescent="0.25">
      <c r="B695" s="11"/>
      <c r="D695" s="64"/>
      <c r="E695" s="15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2:18" ht="15" x14ac:dyDescent="0.25">
      <c r="B696" s="11"/>
      <c r="D696" s="64"/>
      <c r="E696" s="15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2:18" ht="15" x14ac:dyDescent="0.25">
      <c r="B697" s="11"/>
      <c r="D697" s="64"/>
      <c r="E697" s="15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2:18" ht="15" x14ac:dyDescent="0.25">
      <c r="B698" s="11"/>
      <c r="D698" s="64"/>
      <c r="E698" s="15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2:18" ht="15" x14ac:dyDescent="0.25">
      <c r="B699" s="11"/>
      <c r="D699" s="64"/>
      <c r="E699" s="15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2:18" ht="15" x14ac:dyDescent="0.25">
      <c r="B700" s="11"/>
      <c r="D700" s="64"/>
      <c r="E700" s="15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2:18" ht="15" x14ac:dyDescent="0.25">
      <c r="B701" s="11"/>
      <c r="D701" s="64"/>
      <c r="E701" s="15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2:18" ht="15" x14ac:dyDescent="0.25">
      <c r="B702" s="11"/>
      <c r="D702" s="64"/>
      <c r="E702" s="15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2:18" ht="15" x14ac:dyDescent="0.25">
      <c r="B703" s="11"/>
      <c r="D703" s="64"/>
      <c r="E703" s="15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2:18" ht="15" x14ac:dyDescent="0.25">
      <c r="B704" s="11"/>
      <c r="D704" s="64"/>
      <c r="E704" s="15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2:18" ht="15" x14ac:dyDescent="0.25">
      <c r="B705" s="11"/>
      <c r="D705" s="64"/>
      <c r="E705" s="15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2:18" ht="15" x14ac:dyDescent="0.25">
      <c r="B706" s="11"/>
      <c r="D706" s="64"/>
      <c r="E706" s="15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2:18" ht="15" x14ac:dyDescent="0.25">
      <c r="B707" s="11"/>
      <c r="D707" s="64"/>
      <c r="E707" s="15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2:18" ht="15" x14ac:dyDescent="0.25">
      <c r="B708" s="12"/>
      <c r="D708" s="63"/>
      <c r="E708" s="15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</row>
    <row r="709" spans="2:18" ht="15" x14ac:dyDescent="0.25">
      <c r="B709" s="11"/>
      <c r="D709" s="64"/>
      <c r="E709" s="15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2:18" ht="15" x14ac:dyDescent="0.25">
      <c r="B710" s="11"/>
      <c r="D710" s="64"/>
      <c r="E710" s="15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2:18" ht="15" x14ac:dyDescent="0.25">
      <c r="B711" s="11"/>
      <c r="D711" s="64"/>
      <c r="E711" s="15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2:18" ht="15" x14ac:dyDescent="0.25">
      <c r="B712" s="11"/>
      <c r="D712" s="64"/>
      <c r="E712" s="15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2:18" ht="15" x14ac:dyDescent="0.25">
      <c r="B713" s="11"/>
      <c r="D713" s="64"/>
      <c r="E713" s="15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2:18" ht="15" x14ac:dyDescent="0.25">
      <c r="B714" s="11"/>
      <c r="D714" s="64"/>
      <c r="E714" s="15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2:18" ht="15" x14ac:dyDescent="0.25">
      <c r="B715" s="11"/>
      <c r="D715" s="64"/>
      <c r="E715" s="15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2:18" ht="15" x14ac:dyDescent="0.25">
      <c r="B716" s="11"/>
      <c r="D716" s="64"/>
      <c r="E716" s="15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2:18" ht="15" x14ac:dyDescent="0.25">
      <c r="B717" s="11"/>
      <c r="D717" s="64"/>
      <c r="E717" s="15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2:18" ht="15" x14ac:dyDescent="0.25">
      <c r="B718" s="11"/>
      <c r="D718" s="64"/>
      <c r="E718" s="15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2:18" ht="15" x14ac:dyDescent="0.25">
      <c r="B719" s="11"/>
      <c r="D719" s="64"/>
      <c r="E719" s="15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2:18" ht="15" x14ac:dyDescent="0.25">
      <c r="B720" s="11"/>
      <c r="D720" s="64"/>
      <c r="E720" s="15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2:18" ht="15" x14ac:dyDescent="0.25">
      <c r="B721" s="11"/>
      <c r="D721" s="64"/>
      <c r="E721" s="15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2:18" ht="15" x14ac:dyDescent="0.25">
      <c r="B722" s="11"/>
      <c r="D722" s="64"/>
      <c r="E722" s="15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2:18" ht="15" x14ac:dyDescent="0.25">
      <c r="B723" s="11"/>
      <c r="D723" s="64"/>
      <c r="E723" s="15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2:18" ht="15" x14ac:dyDescent="0.25">
      <c r="B724" s="11"/>
      <c r="D724" s="64"/>
      <c r="E724" s="15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2:18" ht="15" x14ac:dyDescent="0.25">
      <c r="B725" s="11"/>
      <c r="D725" s="64"/>
      <c r="E725" s="15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2:18" ht="15" x14ac:dyDescent="0.25">
      <c r="B726" s="11"/>
      <c r="D726" s="64"/>
      <c r="E726" s="15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2:18" ht="15" x14ac:dyDescent="0.25">
      <c r="B727" s="11"/>
      <c r="D727" s="64"/>
      <c r="E727" s="15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2:18" ht="15" x14ac:dyDescent="0.25">
      <c r="B728" s="11"/>
      <c r="D728" s="64"/>
      <c r="E728" s="15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2:18" ht="15" x14ac:dyDescent="0.25">
      <c r="B729" s="11"/>
      <c r="D729" s="64"/>
      <c r="E729" s="15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2:18" ht="15" x14ac:dyDescent="0.25">
      <c r="B730" s="11"/>
      <c r="D730" s="64"/>
      <c r="E730" s="15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2:18" ht="15" x14ac:dyDescent="0.25">
      <c r="B731" s="11"/>
      <c r="D731" s="64"/>
      <c r="E731" s="15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2:18" ht="15" x14ac:dyDescent="0.25">
      <c r="B732" s="11"/>
      <c r="D732" s="64"/>
      <c r="E732" s="15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2:18" ht="15" x14ac:dyDescent="0.25">
      <c r="B733" s="12"/>
      <c r="D733" s="63"/>
      <c r="E733" s="15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</row>
    <row r="734" spans="2:18" ht="15" x14ac:dyDescent="0.25">
      <c r="B734" s="12"/>
      <c r="D734" s="63"/>
      <c r="E734" s="15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</row>
    <row r="735" spans="2:18" ht="15" x14ac:dyDescent="0.25">
      <c r="B735" s="11"/>
      <c r="D735" s="64"/>
      <c r="E735" s="15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2:18" ht="15" x14ac:dyDescent="0.25">
      <c r="B736" s="11"/>
      <c r="D736" s="64"/>
      <c r="E736" s="15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2:18" ht="15" x14ac:dyDescent="0.25">
      <c r="B737" s="11"/>
      <c r="D737" s="64"/>
      <c r="E737" s="15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2:18" ht="15" x14ac:dyDescent="0.25">
      <c r="B738" s="11"/>
      <c r="D738" s="64"/>
      <c r="E738" s="15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2:18" ht="15" x14ac:dyDescent="0.25">
      <c r="B739" s="11"/>
      <c r="D739" s="64"/>
      <c r="E739" s="15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2:18" ht="15" x14ac:dyDescent="0.25">
      <c r="B740" s="11"/>
      <c r="D740" s="64"/>
      <c r="E740" s="15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2:18" ht="15" x14ac:dyDescent="0.25">
      <c r="B741" s="11"/>
      <c r="D741" s="64"/>
      <c r="E741" s="15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2:18" ht="15" x14ac:dyDescent="0.25">
      <c r="B742" s="11"/>
      <c r="D742" s="64"/>
      <c r="E742" s="15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2:18" ht="15" x14ac:dyDescent="0.25">
      <c r="B743" s="11"/>
      <c r="D743" s="64"/>
      <c r="E743" s="15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2:18" ht="15" x14ac:dyDescent="0.25">
      <c r="B744" s="11"/>
      <c r="D744" s="64"/>
      <c r="E744" s="15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2:18" ht="15" x14ac:dyDescent="0.25">
      <c r="B745" s="11"/>
      <c r="D745" s="64"/>
      <c r="E745" s="15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2:18" ht="15" x14ac:dyDescent="0.25">
      <c r="B746" s="12"/>
      <c r="D746" s="63"/>
      <c r="E746" s="15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</row>
    <row r="747" spans="2:18" ht="15" x14ac:dyDescent="0.25">
      <c r="B747" s="11"/>
      <c r="D747" s="64"/>
      <c r="E747" s="15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2:18" ht="15" x14ac:dyDescent="0.25">
      <c r="B748" s="11"/>
      <c r="D748" s="64"/>
      <c r="E748" s="15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2:18" ht="15" x14ac:dyDescent="0.25">
      <c r="B749" s="11"/>
      <c r="D749" s="64"/>
      <c r="E749" s="15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2:18" ht="15" x14ac:dyDescent="0.25">
      <c r="B750" s="11"/>
      <c r="D750" s="64"/>
      <c r="E750" s="15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2:18" ht="15" x14ac:dyDescent="0.25">
      <c r="B751" s="11"/>
      <c r="D751" s="64"/>
      <c r="E751" s="15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2:18" ht="15" x14ac:dyDescent="0.25">
      <c r="B752" s="11"/>
      <c r="D752" s="64"/>
      <c r="E752" s="15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2:18" ht="15" x14ac:dyDescent="0.25">
      <c r="B753" s="11"/>
      <c r="D753" s="64"/>
      <c r="E753" s="15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2:18" ht="15" x14ac:dyDescent="0.25">
      <c r="B754" s="11"/>
      <c r="D754" s="64"/>
      <c r="E754" s="15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2:18" ht="15" x14ac:dyDescent="0.25">
      <c r="B755" s="11"/>
      <c r="D755" s="64"/>
      <c r="E755" s="15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2:18" ht="15" x14ac:dyDescent="0.25">
      <c r="B756" s="11"/>
      <c r="D756" s="64"/>
      <c r="E756" s="15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2:18" ht="15" x14ac:dyDescent="0.25">
      <c r="B757" s="11"/>
      <c r="D757" s="64"/>
      <c r="E757" s="15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2:18" ht="15" x14ac:dyDescent="0.25">
      <c r="B758" s="11"/>
      <c r="D758" s="64"/>
      <c r="E758" s="15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2:18" ht="15" x14ac:dyDescent="0.25">
      <c r="B759" s="11"/>
      <c r="D759" s="64"/>
      <c r="E759" s="15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2:18" ht="15" x14ac:dyDescent="0.25">
      <c r="B760" s="11"/>
      <c r="D760" s="64"/>
      <c r="E760" s="15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2:18" ht="15" x14ac:dyDescent="0.25">
      <c r="B761" s="11"/>
      <c r="D761" s="64"/>
      <c r="E761" s="15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2:18" ht="15" x14ac:dyDescent="0.25">
      <c r="B762" s="11"/>
      <c r="D762" s="64"/>
      <c r="E762" s="15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2:18" ht="15" x14ac:dyDescent="0.25">
      <c r="B763" s="11"/>
      <c r="D763" s="64"/>
      <c r="E763" s="15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2:18" ht="15" x14ac:dyDescent="0.25">
      <c r="B764" s="11"/>
      <c r="D764" s="64"/>
      <c r="E764" s="15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2:18" ht="15" x14ac:dyDescent="0.25">
      <c r="B765" s="11"/>
      <c r="D765" s="64"/>
      <c r="E765" s="15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2:18" ht="15" x14ac:dyDescent="0.25">
      <c r="B766" s="11"/>
      <c r="D766" s="64"/>
      <c r="E766" s="15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2:18" ht="15" x14ac:dyDescent="0.25">
      <c r="B767" s="11"/>
      <c r="D767" s="64"/>
      <c r="E767" s="15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2:18" ht="15" x14ac:dyDescent="0.25">
      <c r="B768" s="12"/>
      <c r="D768" s="63"/>
      <c r="E768" s="15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</row>
    <row r="769" spans="2:18" ht="15" x14ac:dyDescent="0.25">
      <c r="B769" s="11"/>
      <c r="D769" s="64"/>
      <c r="E769" s="15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2:18" ht="15" x14ac:dyDescent="0.25">
      <c r="B770" s="11"/>
      <c r="D770" s="64"/>
      <c r="E770" s="15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2:18" ht="15" x14ac:dyDescent="0.25">
      <c r="B771" s="11"/>
      <c r="D771" s="64"/>
      <c r="E771" s="15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2:18" ht="15" x14ac:dyDescent="0.25">
      <c r="B772" s="11"/>
      <c r="D772" s="64"/>
      <c r="E772" s="15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2:18" ht="15" x14ac:dyDescent="0.25">
      <c r="B773" s="11"/>
      <c r="D773" s="64"/>
      <c r="E773" s="15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2:18" ht="15" x14ac:dyDescent="0.25">
      <c r="B774" s="11"/>
      <c r="D774" s="64"/>
      <c r="E774" s="15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2:18" ht="15" x14ac:dyDescent="0.25">
      <c r="B775" s="11"/>
      <c r="D775" s="64"/>
      <c r="E775" s="15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2:18" ht="15" x14ac:dyDescent="0.25">
      <c r="B776" s="11"/>
      <c r="D776" s="64"/>
      <c r="E776" s="15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2:18" ht="15" x14ac:dyDescent="0.25">
      <c r="B777" s="11"/>
      <c r="D777" s="64"/>
      <c r="E777" s="15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2:18" ht="15" x14ac:dyDescent="0.25">
      <c r="B778" s="11"/>
      <c r="D778" s="64"/>
      <c r="E778" s="15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2:18" ht="15" x14ac:dyDescent="0.25">
      <c r="B779" s="12"/>
      <c r="D779" s="63"/>
      <c r="E779" s="15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</row>
    <row r="780" spans="2:18" ht="15" x14ac:dyDescent="0.25">
      <c r="B780" s="12"/>
      <c r="D780" s="63"/>
      <c r="E780" s="15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</row>
    <row r="781" spans="2:18" ht="15" x14ac:dyDescent="0.25">
      <c r="B781" s="12"/>
      <c r="D781" s="63"/>
      <c r="E781" s="15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</row>
    <row r="782" spans="2:18" ht="15" x14ac:dyDescent="0.25">
      <c r="B782" s="11"/>
      <c r="D782" s="64"/>
      <c r="E782" s="15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2:18" ht="15" x14ac:dyDescent="0.25">
      <c r="B783" s="11"/>
      <c r="D783" s="64"/>
      <c r="E783" s="15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2:18" ht="15" x14ac:dyDescent="0.25">
      <c r="B784" s="11"/>
      <c r="D784" s="64"/>
      <c r="E784" s="15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2:18" ht="15" x14ac:dyDescent="0.25">
      <c r="B785" s="11"/>
      <c r="D785" s="64"/>
      <c r="E785" s="15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2:18" ht="15" x14ac:dyDescent="0.25">
      <c r="B786" s="11"/>
      <c r="D786" s="64"/>
      <c r="E786" s="15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2:18" ht="15" x14ac:dyDescent="0.25">
      <c r="B787" s="12"/>
      <c r="D787" s="63"/>
      <c r="E787" s="15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</row>
    <row r="788" spans="2:18" ht="15" x14ac:dyDescent="0.25">
      <c r="B788" s="11"/>
      <c r="D788" s="64"/>
      <c r="E788" s="15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2:18" ht="15" x14ac:dyDescent="0.25">
      <c r="B789" s="11"/>
      <c r="D789" s="64"/>
      <c r="E789" s="15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2:18" ht="15" x14ac:dyDescent="0.25">
      <c r="B790" s="11"/>
      <c r="D790" s="64"/>
      <c r="E790" s="15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2:18" ht="15" x14ac:dyDescent="0.25">
      <c r="B791" s="11"/>
      <c r="D791" s="64"/>
      <c r="E791" s="15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2:18" ht="15" x14ac:dyDescent="0.25">
      <c r="B792" s="11"/>
      <c r="D792" s="64"/>
      <c r="E792" s="15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2:18" ht="15" x14ac:dyDescent="0.25">
      <c r="B793" s="11"/>
      <c r="D793" s="64"/>
      <c r="E793" s="15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2:18" ht="15" x14ac:dyDescent="0.25">
      <c r="B794" s="11"/>
      <c r="D794" s="64"/>
      <c r="E794" s="15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2:18" ht="15" x14ac:dyDescent="0.25">
      <c r="B795" s="11"/>
      <c r="D795" s="64"/>
      <c r="E795" s="15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2:18" ht="15" x14ac:dyDescent="0.25">
      <c r="B796" s="11"/>
      <c r="D796" s="64"/>
      <c r="E796" s="15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2:18" ht="15" x14ac:dyDescent="0.25">
      <c r="B797" s="11"/>
      <c r="D797" s="64"/>
      <c r="E797" s="15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2:18" ht="15" x14ac:dyDescent="0.25">
      <c r="B798" s="11"/>
      <c r="D798" s="64"/>
      <c r="E798" s="15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2:18" ht="15" x14ac:dyDescent="0.25">
      <c r="B799" s="11"/>
      <c r="D799" s="64"/>
      <c r="E799" s="15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2:18" ht="15" x14ac:dyDescent="0.25">
      <c r="B800" s="12"/>
      <c r="D800" s="63"/>
      <c r="E800" s="15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</row>
    <row r="801" spans="2:18" ht="15" x14ac:dyDescent="0.25">
      <c r="B801" s="11"/>
      <c r="D801" s="64"/>
      <c r="E801" s="15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2:18" ht="15" x14ac:dyDescent="0.25">
      <c r="B802" s="11"/>
      <c r="D802" s="64"/>
      <c r="E802" s="15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2:18" ht="15" x14ac:dyDescent="0.25">
      <c r="B803" s="12"/>
      <c r="D803" s="63"/>
      <c r="E803" s="15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</row>
    <row r="804" spans="2:18" ht="15" x14ac:dyDescent="0.25">
      <c r="B804" s="11"/>
      <c r="D804" s="64"/>
      <c r="E804" s="15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2:18" ht="15" x14ac:dyDescent="0.25">
      <c r="B805" s="11"/>
      <c r="D805" s="64"/>
      <c r="E805" s="15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2:18" ht="15" x14ac:dyDescent="0.25">
      <c r="B806" s="11"/>
      <c r="D806" s="64"/>
      <c r="E806" s="15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2:18" ht="15" x14ac:dyDescent="0.25">
      <c r="B807" s="11"/>
      <c r="D807" s="64"/>
      <c r="E807" s="15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2:18" ht="15" x14ac:dyDescent="0.25">
      <c r="B808" s="11"/>
      <c r="D808" s="64"/>
      <c r="E808" s="15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2:18" ht="15" x14ac:dyDescent="0.25">
      <c r="B809" s="12"/>
      <c r="D809" s="63"/>
      <c r="E809" s="15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</row>
    <row r="810" spans="2:18" ht="15" x14ac:dyDescent="0.25">
      <c r="B810" s="11"/>
      <c r="D810" s="64"/>
      <c r="E810" s="15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2:18" ht="15" x14ac:dyDescent="0.25">
      <c r="B811" s="11"/>
      <c r="D811" s="64"/>
      <c r="E811" s="15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2:18" ht="15" x14ac:dyDescent="0.25">
      <c r="B812" s="11"/>
      <c r="D812" s="64"/>
      <c r="E812" s="15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2:18" ht="15" x14ac:dyDescent="0.25">
      <c r="B813" s="11"/>
      <c r="D813" s="64"/>
      <c r="E813" s="15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2:18" ht="15" x14ac:dyDescent="0.25">
      <c r="B814" s="12"/>
      <c r="D814" s="63"/>
      <c r="E814" s="15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</row>
    <row r="815" spans="2:18" ht="15" x14ac:dyDescent="0.25">
      <c r="B815" s="11"/>
      <c r="D815" s="64"/>
      <c r="E815" s="15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2:18" ht="15" x14ac:dyDescent="0.25">
      <c r="B816" s="11"/>
      <c r="D816" s="64"/>
      <c r="E816" s="15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2:18" ht="15" x14ac:dyDescent="0.25">
      <c r="B817" s="11"/>
      <c r="D817" s="64"/>
      <c r="E817" s="15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2:18" ht="15" x14ac:dyDescent="0.25">
      <c r="B818" s="11"/>
      <c r="D818" s="64"/>
      <c r="E818" s="15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2:18" ht="15" x14ac:dyDescent="0.25">
      <c r="B819" s="11"/>
      <c r="D819" s="64"/>
      <c r="E819" s="15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2:18" ht="15" x14ac:dyDescent="0.25">
      <c r="B820" s="11"/>
      <c r="D820" s="64"/>
      <c r="E820" s="15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2:18" ht="15" x14ac:dyDescent="0.25">
      <c r="B821" s="11"/>
      <c r="D821" s="64"/>
      <c r="E821" s="15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2:18" ht="15" x14ac:dyDescent="0.25">
      <c r="B822" s="11"/>
      <c r="D822" s="64"/>
      <c r="E822" s="15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2:18" ht="15" x14ac:dyDescent="0.25">
      <c r="B823" s="11"/>
      <c r="D823" s="64"/>
      <c r="E823" s="15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2:18" ht="15" x14ac:dyDescent="0.25">
      <c r="B824" s="11"/>
      <c r="D824" s="64"/>
      <c r="E824" s="15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2:18" ht="15" x14ac:dyDescent="0.25">
      <c r="B825" s="11"/>
      <c r="D825" s="64"/>
      <c r="E825" s="15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2:18" ht="15" x14ac:dyDescent="0.25">
      <c r="B826" s="11"/>
      <c r="D826" s="64"/>
      <c r="E826" s="15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2:18" ht="15" x14ac:dyDescent="0.25">
      <c r="B827" s="11"/>
      <c r="D827" s="64"/>
      <c r="E827" s="15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2:18" ht="15" x14ac:dyDescent="0.25">
      <c r="B828" s="11"/>
      <c r="D828" s="64"/>
      <c r="E828" s="15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2:18" ht="15" x14ac:dyDescent="0.25">
      <c r="B829" s="11"/>
      <c r="D829" s="64"/>
      <c r="E829" s="15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2:18" ht="15" x14ac:dyDescent="0.25">
      <c r="B830" s="12"/>
      <c r="D830" s="63"/>
      <c r="E830" s="15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</row>
    <row r="831" spans="2:18" ht="15" x14ac:dyDescent="0.25">
      <c r="B831" s="11"/>
      <c r="D831" s="64"/>
      <c r="E831" s="15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2:18" ht="15" x14ac:dyDescent="0.25">
      <c r="B832" s="11"/>
      <c r="D832" s="64"/>
      <c r="E832" s="15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2:18" ht="15" x14ac:dyDescent="0.25">
      <c r="B833" s="11"/>
      <c r="D833" s="64"/>
      <c r="E833" s="15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2:18" ht="15" x14ac:dyDescent="0.25">
      <c r="B834" s="11"/>
      <c r="D834" s="64"/>
      <c r="E834" s="15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2:18" ht="15" x14ac:dyDescent="0.25">
      <c r="B835" s="11"/>
      <c r="D835" s="64"/>
      <c r="E835" s="15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2:18" ht="15" x14ac:dyDescent="0.25">
      <c r="B836" s="11"/>
      <c r="D836" s="64"/>
      <c r="E836" s="15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2:18" ht="15" x14ac:dyDescent="0.25">
      <c r="B837" s="11"/>
      <c r="D837" s="64"/>
      <c r="E837" s="15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2:18" ht="15" x14ac:dyDescent="0.25">
      <c r="B838" s="11"/>
      <c r="D838" s="64"/>
      <c r="E838" s="15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2:18" ht="15" x14ac:dyDescent="0.25">
      <c r="B839" s="11"/>
      <c r="D839" s="64"/>
      <c r="E839" s="15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2:18" ht="15" x14ac:dyDescent="0.25">
      <c r="B840" s="11"/>
      <c r="D840" s="64"/>
      <c r="E840" s="15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2:18" ht="15" x14ac:dyDescent="0.25">
      <c r="B841" s="11"/>
      <c r="D841" s="64"/>
      <c r="E841" s="15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2:18" ht="15" x14ac:dyDescent="0.25">
      <c r="B842" s="11"/>
      <c r="D842" s="64"/>
      <c r="E842" s="15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2:18" ht="15" x14ac:dyDescent="0.25">
      <c r="B843" s="11"/>
      <c r="D843" s="64"/>
      <c r="E843" s="15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2:18" ht="15" x14ac:dyDescent="0.25">
      <c r="B844" s="11"/>
      <c r="D844" s="64"/>
      <c r="E844" s="15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2:18" ht="15" x14ac:dyDescent="0.25">
      <c r="B845" s="11"/>
      <c r="D845" s="64"/>
      <c r="E845" s="15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2:18" ht="15" x14ac:dyDescent="0.25">
      <c r="B846" s="11"/>
      <c r="D846" s="64"/>
      <c r="E846" s="15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2:18" ht="15" x14ac:dyDescent="0.25">
      <c r="B847" s="11"/>
      <c r="D847" s="64"/>
      <c r="E847" s="15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2:18" ht="15" x14ac:dyDescent="0.25">
      <c r="B848" s="11"/>
      <c r="D848" s="64"/>
      <c r="E848" s="15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2:18" ht="15" x14ac:dyDescent="0.25">
      <c r="B849" s="11"/>
      <c r="D849" s="64"/>
      <c r="E849" s="15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2:18" ht="15" x14ac:dyDescent="0.25">
      <c r="B850" s="12"/>
      <c r="D850" s="63"/>
      <c r="E850" s="15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</row>
    <row r="851" spans="2:18" ht="15" x14ac:dyDescent="0.25">
      <c r="B851" s="11"/>
      <c r="D851" s="64"/>
      <c r="E851" s="15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2:18" ht="15" x14ac:dyDescent="0.25">
      <c r="B852" s="11"/>
      <c r="D852" s="64"/>
      <c r="E852" s="15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2:18" ht="15" x14ac:dyDescent="0.25">
      <c r="B853" s="11"/>
      <c r="D853" s="64"/>
      <c r="E853" s="15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2:18" ht="15" x14ac:dyDescent="0.25">
      <c r="B854" s="11"/>
      <c r="D854" s="64"/>
      <c r="E854" s="15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2:18" ht="15" x14ac:dyDescent="0.25">
      <c r="B855" s="11"/>
      <c r="D855" s="64"/>
      <c r="E855" s="15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2:18" ht="15" x14ac:dyDescent="0.25">
      <c r="B856" s="11"/>
      <c r="D856" s="64"/>
      <c r="E856" s="15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2:18" ht="15" x14ac:dyDescent="0.25">
      <c r="B857" s="11"/>
      <c r="D857" s="64"/>
      <c r="E857" s="15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2:18" ht="15" x14ac:dyDescent="0.25">
      <c r="B858" s="11"/>
      <c r="D858" s="64"/>
      <c r="E858" s="15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2:18" ht="15" x14ac:dyDescent="0.25">
      <c r="B859" s="11"/>
      <c r="D859" s="64"/>
      <c r="E859" s="15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2:18" ht="15" x14ac:dyDescent="0.25">
      <c r="B860" s="11"/>
      <c r="D860" s="64"/>
      <c r="E860" s="15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2:18" ht="15" x14ac:dyDescent="0.25">
      <c r="B861" s="11"/>
      <c r="D861" s="64"/>
      <c r="E861" s="15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2:18" ht="15" x14ac:dyDescent="0.25">
      <c r="B862" s="11"/>
      <c r="D862" s="64"/>
      <c r="E862" s="15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2:18" ht="15" x14ac:dyDescent="0.25">
      <c r="B863" s="11"/>
      <c r="D863" s="64"/>
      <c r="E863" s="15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2:18" ht="15" x14ac:dyDescent="0.25">
      <c r="B864" s="11"/>
      <c r="D864" s="64"/>
      <c r="E864" s="15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2:18" ht="15" x14ac:dyDescent="0.25">
      <c r="B865" s="11"/>
      <c r="D865" s="64"/>
      <c r="E865" s="15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2:18" ht="15" x14ac:dyDescent="0.25">
      <c r="B866" s="11"/>
      <c r="D866" s="64"/>
      <c r="E866" s="15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2:18" ht="15" x14ac:dyDescent="0.25">
      <c r="B867" s="11"/>
      <c r="D867" s="64"/>
      <c r="E867" s="15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2:18" ht="15" x14ac:dyDescent="0.25">
      <c r="B868" s="11"/>
      <c r="D868" s="64"/>
      <c r="E868" s="15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2:18" ht="15" x14ac:dyDescent="0.25">
      <c r="B869" s="11"/>
      <c r="D869" s="64"/>
      <c r="E869" s="15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2:18" ht="15" x14ac:dyDescent="0.25">
      <c r="B870" s="11"/>
      <c r="D870" s="64"/>
      <c r="E870" s="15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2:18" ht="15" x14ac:dyDescent="0.25">
      <c r="B871" s="11"/>
      <c r="D871" s="64"/>
      <c r="E871" s="15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2:18" ht="15" x14ac:dyDescent="0.25">
      <c r="B872" s="11"/>
      <c r="D872" s="64"/>
      <c r="E872" s="15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2:18" ht="15" x14ac:dyDescent="0.25">
      <c r="B873" s="11"/>
      <c r="D873" s="64"/>
      <c r="E873" s="15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</row>
    <row r="874" spans="2:18" ht="15" x14ac:dyDescent="0.25">
      <c r="B874" s="11"/>
      <c r="D874" s="64"/>
      <c r="E874" s="15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75" spans="2:18" ht="15" x14ac:dyDescent="0.25">
      <c r="B875" s="11"/>
      <c r="D875" s="64"/>
      <c r="E875" s="15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76" spans="2:18" ht="15" x14ac:dyDescent="0.25">
      <c r="B876" s="11"/>
      <c r="D876" s="64"/>
      <c r="E876" s="15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</row>
    <row r="877" spans="2:18" ht="15" x14ac:dyDescent="0.25">
      <c r="B877" s="11"/>
      <c r="D877" s="64"/>
      <c r="E877" s="15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</row>
    <row r="878" spans="2:18" ht="15" x14ac:dyDescent="0.25">
      <c r="B878" s="11"/>
      <c r="D878" s="64"/>
      <c r="E878" s="15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</row>
    <row r="879" spans="2:18" ht="15" x14ac:dyDescent="0.25">
      <c r="B879" s="11"/>
      <c r="D879" s="64"/>
      <c r="E879" s="15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</row>
    <row r="880" spans="2:18" ht="15" x14ac:dyDescent="0.25">
      <c r="B880" s="11"/>
      <c r="D880" s="64"/>
      <c r="E880" s="15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</row>
    <row r="881" spans="2:18" ht="15" x14ac:dyDescent="0.25">
      <c r="B881" s="11"/>
      <c r="D881" s="64"/>
      <c r="E881" s="15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</row>
    <row r="882" spans="2:18" ht="15" x14ac:dyDescent="0.25">
      <c r="B882" s="11"/>
      <c r="D882" s="64"/>
      <c r="E882" s="15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</row>
    <row r="883" spans="2:18" ht="15" x14ac:dyDescent="0.25">
      <c r="B883" s="11"/>
      <c r="D883" s="64"/>
      <c r="E883" s="15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</row>
    <row r="884" spans="2:18" ht="15" x14ac:dyDescent="0.25">
      <c r="B884" s="11"/>
      <c r="D884" s="64"/>
      <c r="E884" s="15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</row>
    <row r="885" spans="2:18" ht="15" x14ac:dyDescent="0.25">
      <c r="B885" s="11"/>
      <c r="D885" s="64"/>
      <c r="E885" s="15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2:18" ht="15" x14ac:dyDescent="0.25">
      <c r="B886" s="11"/>
      <c r="D886" s="64"/>
      <c r="E886" s="15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2:18" ht="15" x14ac:dyDescent="0.25">
      <c r="B887" s="11"/>
      <c r="D887" s="64"/>
      <c r="E887" s="15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2:18" ht="15" x14ac:dyDescent="0.25">
      <c r="B888" s="11"/>
      <c r="D888" s="64"/>
      <c r="E888" s="15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</row>
    <row r="889" spans="2:18" ht="15" x14ac:dyDescent="0.25">
      <c r="B889" s="11"/>
      <c r="D889" s="64"/>
      <c r="E889" s="15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</row>
    <row r="890" spans="2:18" ht="15" x14ac:dyDescent="0.25">
      <c r="B890" s="11"/>
      <c r="D890" s="64"/>
      <c r="E890" s="15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</row>
    <row r="891" spans="2:18" ht="15" x14ac:dyDescent="0.25">
      <c r="B891" s="11"/>
      <c r="D891" s="64"/>
      <c r="E891" s="15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2:18" ht="15" x14ac:dyDescent="0.25">
      <c r="B892" s="11"/>
      <c r="D892" s="64"/>
      <c r="E892" s="15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</row>
    <row r="893" spans="2:18" ht="15" x14ac:dyDescent="0.25">
      <c r="B893" s="11"/>
      <c r="D893" s="64"/>
      <c r="E893" s="15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</row>
    <row r="894" spans="2:18" ht="15" x14ac:dyDescent="0.25">
      <c r="B894" s="11"/>
      <c r="D894" s="64"/>
      <c r="E894" s="15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2:18" ht="15" x14ac:dyDescent="0.25">
      <c r="B895" s="11"/>
      <c r="D895" s="64"/>
      <c r="E895" s="15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</row>
    <row r="896" spans="2:18" ht="15" x14ac:dyDescent="0.25">
      <c r="B896" s="11"/>
      <c r="D896" s="64"/>
      <c r="E896" s="15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897" spans="2:18" ht="15" x14ac:dyDescent="0.25">
      <c r="B897" s="11"/>
      <c r="D897" s="64"/>
      <c r="E897" s="15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</row>
    <row r="898" spans="2:18" ht="15" x14ac:dyDescent="0.25">
      <c r="B898" s="11"/>
      <c r="D898" s="64"/>
      <c r="E898" s="15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2:18" ht="15" x14ac:dyDescent="0.25">
      <c r="B899" s="11"/>
      <c r="D899" s="64"/>
      <c r="E899" s="15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2:18" ht="15" x14ac:dyDescent="0.25">
      <c r="B900" s="11"/>
      <c r="D900" s="64"/>
      <c r="E900" s="15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2:18" ht="15" x14ac:dyDescent="0.25">
      <c r="B901" s="11"/>
      <c r="D901" s="64"/>
      <c r="E901" s="15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</row>
    <row r="902" spans="2:18" ht="15" x14ac:dyDescent="0.25">
      <c r="B902" s="11"/>
      <c r="D902" s="64"/>
      <c r="E902" s="15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</row>
    <row r="903" spans="2:18" ht="15" x14ac:dyDescent="0.25">
      <c r="B903" s="11"/>
      <c r="D903" s="64"/>
      <c r="E903" s="15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2:18" ht="15" x14ac:dyDescent="0.25">
      <c r="B904" s="11"/>
      <c r="D904" s="64"/>
      <c r="E904" s="15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</row>
    <row r="905" spans="2:18" ht="15" x14ac:dyDescent="0.25">
      <c r="B905" s="11"/>
      <c r="D905" s="64"/>
      <c r="E905" s="15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</row>
    <row r="906" spans="2:18" ht="15" x14ac:dyDescent="0.25">
      <c r="B906" s="11"/>
      <c r="D906" s="64"/>
      <c r="E906" s="15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</row>
    <row r="907" spans="2:18" ht="15" x14ac:dyDescent="0.25">
      <c r="B907" s="12"/>
      <c r="D907" s="63"/>
      <c r="E907" s="15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</row>
    <row r="908" spans="2:18" ht="15" x14ac:dyDescent="0.25">
      <c r="B908" s="11"/>
      <c r="D908" s="64"/>
      <c r="E908" s="15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</row>
    <row r="909" spans="2:18" ht="15" x14ac:dyDescent="0.25">
      <c r="B909" s="11"/>
      <c r="D909" s="64"/>
      <c r="E909" s="15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</row>
    <row r="910" spans="2:18" ht="15" x14ac:dyDescent="0.25">
      <c r="B910" s="11"/>
      <c r="D910" s="64"/>
      <c r="E910" s="15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2:18" ht="15" x14ac:dyDescent="0.25">
      <c r="B911" s="11"/>
      <c r="D911" s="64"/>
      <c r="E911" s="15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</row>
    <row r="912" spans="2:18" ht="15" x14ac:dyDescent="0.25">
      <c r="B912" s="11"/>
      <c r="D912" s="64"/>
      <c r="E912" s="15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2:18" ht="15" x14ac:dyDescent="0.25">
      <c r="B913" s="11"/>
      <c r="D913" s="64"/>
      <c r="E913" s="15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2:18" ht="15" x14ac:dyDescent="0.25">
      <c r="B914" s="11"/>
      <c r="D914" s="64"/>
      <c r="E914" s="15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2:18" ht="15" x14ac:dyDescent="0.25">
      <c r="B915" s="11"/>
      <c r="D915" s="64"/>
      <c r="E915" s="15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</row>
    <row r="916" spans="2:18" ht="15" x14ac:dyDescent="0.25">
      <c r="B916" s="11"/>
      <c r="D916" s="64"/>
      <c r="E916" s="15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</row>
    <row r="917" spans="2:18" ht="15" x14ac:dyDescent="0.25">
      <c r="B917" s="11"/>
      <c r="D917" s="64"/>
      <c r="E917" s="15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</row>
    <row r="918" spans="2:18" ht="15" x14ac:dyDescent="0.25">
      <c r="B918" s="11"/>
      <c r="D918" s="64"/>
      <c r="E918" s="15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19" spans="2:18" ht="15" x14ac:dyDescent="0.25">
      <c r="B919" s="11"/>
      <c r="D919" s="64"/>
      <c r="E919" s="15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</row>
    <row r="920" spans="2:18" ht="15" x14ac:dyDescent="0.25">
      <c r="B920" s="11"/>
      <c r="D920" s="64"/>
      <c r="E920" s="15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</row>
    <row r="921" spans="2:18" ht="15" x14ac:dyDescent="0.25">
      <c r="B921" s="11"/>
      <c r="D921" s="64"/>
      <c r="E921" s="15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</row>
    <row r="922" spans="2:18" ht="15" x14ac:dyDescent="0.25">
      <c r="B922" s="11"/>
      <c r="D922" s="64"/>
      <c r="E922" s="15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</row>
    <row r="923" spans="2:18" ht="15" x14ac:dyDescent="0.25">
      <c r="B923" s="11"/>
      <c r="D923" s="64"/>
      <c r="E923" s="15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</row>
    <row r="924" spans="2:18" ht="15" x14ac:dyDescent="0.25">
      <c r="B924" s="11"/>
      <c r="D924" s="64"/>
      <c r="E924" s="15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</row>
    <row r="925" spans="2:18" ht="15" x14ac:dyDescent="0.25">
      <c r="B925" s="11"/>
      <c r="D925" s="64"/>
      <c r="E925" s="15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</row>
    <row r="926" spans="2:18" ht="15" x14ac:dyDescent="0.25">
      <c r="B926" s="11"/>
      <c r="D926" s="64"/>
      <c r="E926" s="15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</row>
    <row r="927" spans="2:18" ht="15" x14ac:dyDescent="0.25">
      <c r="B927" s="11"/>
      <c r="D927" s="64"/>
      <c r="E927" s="15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</row>
    <row r="928" spans="2:18" ht="15" x14ac:dyDescent="0.25">
      <c r="B928" s="11"/>
      <c r="D928" s="64"/>
      <c r="E928" s="15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</row>
    <row r="929" spans="2:18" ht="15" x14ac:dyDescent="0.25">
      <c r="B929" s="11"/>
      <c r="D929" s="64"/>
      <c r="E929" s="15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</row>
    <row r="930" spans="2:18" ht="15" x14ac:dyDescent="0.25">
      <c r="B930" s="11"/>
      <c r="D930" s="64"/>
      <c r="E930" s="15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</row>
    <row r="931" spans="2:18" ht="15" x14ac:dyDescent="0.25">
      <c r="B931" s="11"/>
      <c r="D931" s="64"/>
      <c r="E931" s="15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</row>
    <row r="932" spans="2:18" ht="15" x14ac:dyDescent="0.25">
      <c r="B932" s="11"/>
      <c r="D932" s="64"/>
      <c r="E932" s="15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</row>
    <row r="933" spans="2:18" ht="15" x14ac:dyDescent="0.25">
      <c r="B933" s="11"/>
      <c r="D933" s="64"/>
      <c r="E933" s="15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</row>
    <row r="934" spans="2:18" ht="15" x14ac:dyDescent="0.25">
      <c r="B934" s="11"/>
      <c r="D934" s="64"/>
      <c r="E934" s="15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</row>
    <row r="935" spans="2:18" ht="15" x14ac:dyDescent="0.25">
      <c r="B935" s="11"/>
      <c r="D935" s="64"/>
      <c r="E935" s="15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</row>
    <row r="936" spans="2:18" ht="15" x14ac:dyDescent="0.25">
      <c r="B936" s="11"/>
      <c r="D936" s="64"/>
      <c r="E936" s="15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</row>
    <row r="937" spans="2:18" ht="15" x14ac:dyDescent="0.25">
      <c r="B937" s="11"/>
      <c r="D937" s="64"/>
      <c r="E937" s="15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</row>
    <row r="938" spans="2:18" ht="15" x14ac:dyDescent="0.25">
      <c r="B938" s="12"/>
      <c r="D938" s="63"/>
      <c r="E938" s="15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</row>
    <row r="939" spans="2:18" ht="15" x14ac:dyDescent="0.25">
      <c r="B939" s="11"/>
      <c r="D939" s="64"/>
      <c r="E939" s="15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</row>
    <row r="940" spans="2:18" ht="15" x14ac:dyDescent="0.25">
      <c r="B940" s="11"/>
      <c r="D940" s="64"/>
      <c r="E940" s="15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1" spans="2:18" ht="15" x14ac:dyDescent="0.25">
      <c r="B941" s="11"/>
      <c r="D941" s="64"/>
      <c r="E941" s="15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2:18" ht="15" x14ac:dyDescent="0.25">
      <c r="B942" s="11"/>
      <c r="D942" s="64"/>
      <c r="E942" s="15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</row>
    <row r="943" spans="2:18" ht="15" x14ac:dyDescent="0.25">
      <c r="B943" s="11"/>
      <c r="D943" s="64"/>
      <c r="E943" s="15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</row>
    <row r="944" spans="2:18" ht="15" x14ac:dyDescent="0.25">
      <c r="B944" s="11"/>
      <c r="D944" s="64"/>
      <c r="E944" s="15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</row>
    <row r="945" spans="2:18" ht="15" x14ac:dyDescent="0.25">
      <c r="B945" s="11"/>
      <c r="D945" s="64"/>
      <c r="E945" s="15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</row>
    <row r="946" spans="2:18" ht="15" x14ac:dyDescent="0.25">
      <c r="B946" s="12"/>
      <c r="D946" s="63"/>
      <c r="E946" s="15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</row>
    <row r="947" spans="2:18" ht="15" x14ac:dyDescent="0.25">
      <c r="B947" s="11"/>
      <c r="D947" s="64"/>
      <c r="E947" s="15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</row>
    <row r="948" spans="2:18" ht="15" x14ac:dyDescent="0.25">
      <c r="B948" s="11"/>
      <c r="D948" s="64"/>
      <c r="E948" s="15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</row>
    <row r="949" spans="2:18" ht="15" x14ac:dyDescent="0.25">
      <c r="B949" s="11"/>
      <c r="D949" s="64"/>
      <c r="E949" s="15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</row>
    <row r="950" spans="2:18" ht="15" x14ac:dyDescent="0.25">
      <c r="B950" s="11"/>
      <c r="D950" s="64"/>
      <c r="E950" s="15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</row>
    <row r="951" spans="2:18" ht="15" x14ac:dyDescent="0.25">
      <c r="B951" s="11"/>
      <c r="D951" s="64"/>
      <c r="E951" s="15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</row>
    <row r="952" spans="2:18" ht="15" x14ac:dyDescent="0.25">
      <c r="B952" s="12"/>
      <c r="D952" s="63"/>
      <c r="E952" s="15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</row>
    <row r="953" spans="2:18" ht="15" x14ac:dyDescent="0.25">
      <c r="B953" s="11"/>
      <c r="D953" s="64"/>
      <c r="E953" s="15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</row>
    <row r="954" spans="2:18" ht="15" x14ac:dyDescent="0.25">
      <c r="B954" s="11"/>
      <c r="D954" s="64"/>
      <c r="E954" s="15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</row>
    <row r="955" spans="2:18" ht="15" x14ac:dyDescent="0.25">
      <c r="B955" s="11"/>
      <c r="D955" s="64"/>
      <c r="E955" s="15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</row>
    <row r="956" spans="2:18" ht="15" x14ac:dyDescent="0.25">
      <c r="B956" s="11"/>
      <c r="D956" s="64"/>
      <c r="E956" s="15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</row>
    <row r="957" spans="2:18" ht="15" x14ac:dyDescent="0.25">
      <c r="B957" s="11"/>
      <c r="D957" s="64"/>
      <c r="E957" s="15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</row>
    <row r="958" spans="2:18" ht="15" x14ac:dyDescent="0.25">
      <c r="B958" s="11"/>
      <c r="D958" s="64"/>
      <c r="E958" s="15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</row>
    <row r="959" spans="2:18" ht="15" x14ac:dyDescent="0.25">
      <c r="B959" s="11"/>
      <c r="D959" s="64"/>
      <c r="E959" s="15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</row>
    <row r="960" spans="2:18" ht="15" x14ac:dyDescent="0.25">
      <c r="B960" s="11"/>
      <c r="D960" s="64"/>
      <c r="E960" s="15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</row>
    <row r="961" spans="2:18" ht="15" x14ac:dyDescent="0.25">
      <c r="B961" s="11"/>
      <c r="D961" s="64"/>
      <c r="E961" s="15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</row>
    <row r="962" spans="2:18" ht="15" x14ac:dyDescent="0.25">
      <c r="B962" s="11"/>
      <c r="D962" s="64"/>
      <c r="E962" s="15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3" spans="2:18" ht="15" x14ac:dyDescent="0.25">
      <c r="B963" s="11"/>
      <c r="D963" s="64"/>
      <c r="E963" s="15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</row>
    <row r="964" spans="2:18" ht="15" x14ac:dyDescent="0.25">
      <c r="B964" s="11"/>
      <c r="D964" s="64"/>
      <c r="E964" s="15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</row>
    <row r="965" spans="2:18" ht="15" x14ac:dyDescent="0.25">
      <c r="B965" s="11"/>
      <c r="D965" s="64"/>
      <c r="E965" s="15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</row>
    <row r="966" spans="2:18" ht="15" x14ac:dyDescent="0.25">
      <c r="B966" s="11"/>
      <c r="D966" s="64"/>
      <c r="E966" s="15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</row>
    <row r="967" spans="2:18" ht="15" x14ac:dyDescent="0.25">
      <c r="B967" s="11"/>
      <c r="D967" s="64"/>
      <c r="E967" s="15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</row>
    <row r="968" spans="2:18" ht="15" x14ac:dyDescent="0.25">
      <c r="B968" s="11"/>
      <c r="D968" s="64"/>
      <c r="E968" s="15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</row>
    <row r="969" spans="2:18" ht="15" x14ac:dyDescent="0.25">
      <c r="B969" s="11"/>
      <c r="D969" s="64"/>
      <c r="E969" s="15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</row>
    <row r="970" spans="2:18" ht="15" x14ac:dyDescent="0.25">
      <c r="B970" s="11"/>
      <c r="D970" s="64"/>
      <c r="E970" s="15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</row>
    <row r="971" spans="2:18" ht="15" x14ac:dyDescent="0.25">
      <c r="B971" s="11"/>
      <c r="D971" s="64"/>
      <c r="E971" s="15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</row>
    <row r="972" spans="2:18" ht="15" x14ac:dyDescent="0.25">
      <c r="B972" s="11"/>
      <c r="D972" s="64"/>
      <c r="E972" s="15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</row>
    <row r="973" spans="2:18" ht="15" x14ac:dyDescent="0.25">
      <c r="B973" s="11"/>
      <c r="D973" s="64"/>
      <c r="E973" s="15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</row>
    <row r="974" spans="2:18" ht="15" x14ac:dyDescent="0.25">
      <c r="B974" s="11"/>
      <c r="D974" s="64"/>
      <c r="E974" s="15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</row>
    <row r="975" spans="2:18" ht="15" x14ac:dyDescent="0.25">
      <c r="B975" s="11"/>
      <c r="D975" s="64"/>
      <c r="E975" s="15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</row>
    <row r="976" spans="2:18" ht="15" x14ac:dyDescent="0.25">
      <c r="B976" s="11"/>
      <c r="D976" s="64"/>
      <c r="E976" s="15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</row>
    <row r="977" spans="2:18" ht="15" x14ac:dyDescent="0.25">
      <c r="B977" s="11"/>
      <c r="D977" s="64"/>
      <c r="E977" s="15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</row>
    <row r="978" spans="2:18" ht="15" x14ac:dyDescent="0.25">
      <c r="B978" s="11"/>
      <c r="D978" s="64"/>
      <c r="E978" s="15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</row>
    <row r="979" spans="2:18" ht="15" x14ac:dyDescent="0.25">
      <c r="B979" s="11"/>
      <c r="D979" s="64"/>
      <c r="E979" s="15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</row>
    <row r="980" spans="2:18" ht="15" x14ac:dyDescent="0.25">
      <c r="B980" s="11"/>
      <c r="D980" s="64"/>
      <c r="E980" s="15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</row>
    <row r="981" spans="2:18" ht="15" x14ac:dyDescent="0.25">
      <c r="B981" s="12"/>
      <c r="D981" s="63"/>
      <c r="E981" s="15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</row>
    <row r="982" spans="2:18" ht="15" x14ac:dyDescent="0.25">
      <c r="B982" s="11"/>
      <c r="D982" s="64"/>
      <c r="E982" s="15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</row>
    <row r="983" spans="2:18" ht="15" x14ac:dyDescent="0.25">
      <c r="B983" s="11"/>
      <c r="D983" s="64"/>
      <c r="E983" s="15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</row>
    <row r="984" spans="2:18" ht="15" x14ac:dyDescent="0.25">
      <c r="B984" s="11"/>
      <c r="D984" s="64"/>
      <c r="E984" s="15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</row>
    <row r="985" spans="2:18" ht="15" x14ac:dyDescent="0.25">
      <c r="B985" s="11"/>
      <c r="D985" s="64"/>
      <c r="E985" s="15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</row>
    <row r="986" spans="2:18" ht="15" x14ac:dyDescent="0.25">
      <c r="B986" s="11"/>
      <c r="D986" s="64"/>
      <c r="E986" s="15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</row>
    <row r="987" spans="2:18" ht="15" x14ac:dyDescent="0.25">
      <c r="B987" s="11"/>
      <c r="D987" s="64"/>
      <c r="E987" s="15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</row>
    <row r="988" spans="2:18" ht="15" x14ac:dyDescent="0.25">
      <c r="B988" s="11"/>
      <c r="D988" s="64"/>
      <c r="E988" s="15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</row>
    <row r="989" spans="2:18" ht="15" x14ac:dyDescent="0.25">
      <c r="B989" s="11"/>
      <c r="D989" s="64"/>
      <c r="E989" s="15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</row>
    <row r="990" spans="2:18" ht="15" x14ac:dyDescent="0.25">
      <c r="B990" s="11"/>
      <c r="D990" s="64"/>
      <c r="E990" s="15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</row>
    <row r="991" spans="2:18" ht="15" x14ac:dyDescent="0.25">
      <c r="B991" s="11"/>
      <c r="D991" s="64"/>
      <c r="E991" s="15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</row>
    <row r="992" spans="2:18" ht="15" x14ac:dyDescent="0.25">
      <c r="B992" s="11"/>
      <c r="D992" s="64"/>
      <c r="E992" s="15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</row>
    <row r="993" spans="2:18" ht="15" x14ac:dyDescent="0.25">
      <c r="B993" s="11"/>
      <c r="D993" s="64"/>
      <c r="E993" s="15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</row>
    <row r="994" spans="2:18" ht="15" x14ac:dyDescent="0.25">
      <c r="B994" s="11"/>
      <c r="D994" s="64"/>
      <c r="E994" s="15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</row>
    <row r="995" spans="2:18" ht="15" x14ac:dyDescent="0.25">
      <c r="B995" s="11"/>
      <c r="D995" s="64"/>
      <c r="E995" s="15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</row>
    <row r="996" spans="2:18" ht="15" x14ac:dyDescent="0.25">
      <c r="B996" s="11"/>
      <c r="D996" s="64"/>
      <c r="E996" s="15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</row>
    <row r="997" spans="2:18" ht="15" x14ac:dyDescent="0.25">
      <c r="B997" s="11"/>
      <c r="D997" s="64"/>
      <c r="E997" s="15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</row>
    <row r="998" spans="2:18" ht="15" x14ac:dyDescent="0.25">
      <c r="B998" s="11"/>
      <c r="D998" s="64"/>
      <c r="E998" s="15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</row>
    <row r="999" spans="2:18" ht="15" x14ac:dyDescent="0.25">
      <c r="B999" s="11"/>
      <c r="D999" s="64"/>
      <c r="E999" s="15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</row>
    <row r="1000" spans="2:18" ht="15" x14ac:dyDescent="0.25">
      <c r="B1000" s="11"/>
      <c r="D1000" s="64"/>
      <c r="E1000" s="15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</row>
    <row r="1001" spans="2:18" ht="15" x14ac:dyDescent="0.25">
      <c r="B1001" s="11"/>
      <c r="D1001" s="64"/>
      <c r="E1001" s="15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</row>
    <row r="1002" spans="2:18" ht="15" x14ac:dyDescent="0.25">
      <c r="B1002" s="11"/>
      <c r="D1002" s="64"/>
      <c r="E1002" s="15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</row>
    <row r="1003" spans="2:18" ht="15" x14ac:dyDescent="0.25">
      <c r="B1003" s="11"/>
      <c r="D1003" s="64"/>
      <c r="E1003" s="15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</row>
    <row r="1004" spans="2:18" ht="15" x14ac:dyDescent="0.25">
      <c r="B1004" s="12"/>
      <c r="D1004" s="63"/>
      <c r="E1004" s="15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</row>
    <row r="1005" spans="2:18" ht="15" x14ac:dyDescent="0.25">
      <c r="B1005" s="11"/>
      <c r="D1005" s="64"/>
      <c r="E1005" s="15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</row>
    <row r="1006" spans="2:18" ht="15" x14ac:dyDescent="0.25">
      <c r="B1006" s="11"/>
      <c r="D1006" s="64"/>
      <c r="E1006" s="15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</row>
    <row r="1007" spans="2:18" ht="15" x14ac:dyDescent="0.25">
      <c r="B1007" s="11"/>
      <c r="D1007" s="64"/>
      <c r="E1007" s="15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</row>
    <row r="1008" spans="2:18" ht="15" x14ac:dyDescent="0.25">
      <c r="B1008" s="11"/>
      <c r="D1008" s="64"/>
      <c r="E1008" s="15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</row>
    <row r="1009" spans="2:18" ht="15" x14ac:dyDescent="0.25">
      <c r="B1009" s="11"/>
      <c r="D1009" s="64"/>
      <c r="E1009" s="15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</row>
    <row r="1010" spans="2:18" ht="15" x14ac:dyDescent="0.25">
      <c r="B1010" s="11"/>
      <c r="D1010" s="64"/>
      <c r="E1010" s="15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</row>
    <row r="1011" spans="2:18" ht="15" x14ac:dyDescent="0.25">
      <c r="B1011" s="11"/>
      <c r="D1011" s="64"/>
      <c r="E1011" s="15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</row>
    <row r="1012" spans="2:18" ht="15" x14ac:dyDescent="0.25">
      <c r="B1012" s="11"/>
      <c r="D1012" s="64"/>
      <c r="E1012" s="15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</row>
    <row r="1013" spans="2:18" ht="15" x14ac:dyDescent="0.25">
      <c r="B1013" s="11"/>
      <c r="D1013" s="64"/>
      <c r="E1013" s="15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</row>
    <row r="1014" spans="2:18" ht="15" x14ac:dyDescent="0.25">
      <c r="B1014" s="11"/>
      <c r="D1014" s="64"/>
      <c r="E1014" s="15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</row>
    <row r="1015" spans="2:18" ht="15" x14ac:dyDescent="0.25">
      <c r="B1015" s="11"/>
      <c r="D1015" s="64"/>
      <c r="E1015" s="15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</row>
    <row r="1016" spans="2:18" ht="15" x14ac:dyDescent="0.25">
      <c r="B1016" s="12"/>
      <c r="D1016" s="63"/>
      <c r="E1016" s="15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</row>
    <row r="1017" spans="2:18" ht="15" x14ac:dyDescent="0.25">
      <c r="B1017" s="11"/>
      <c r="D1017" s="64"/>
      <c r="E1017" s="15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</row>
    <row r="1018" spans="2:18" ht="15" x14ac:dyDescent="0.25">
      <c r="B1018" s="11"/>
      <c r="D1018" s="64"/>
      <c r="E1018" s="15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</row>
    <row r="1019" spans="2:18" ht="15" x14ac:dyDescent="0.25">
      <c r="B1019" s="11"/>
      <c r="D1019" s="64"/>
      <c r="E1019" s="15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</row>
    <row r="1020" spans="2:18" ht="15" x14ac:dyDescent="0.25">
      <c r="B1020" s="11"/>
      <c r="D1020" s="64"/>
      <c r="E1020" s="15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</row>
    <row r="1021" spans="2:18" ht="15" x14ac:dyDescent="0.25">
      <c r="B1021" s="11"/>
      <c r="D1021" s="64"/>
      <c r="E1021" s="15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</row>
    <row r="1022" spans="2:18" ht="15" x14ac:dyDescent="0.25">
      <c r="B1022" s="11"/>
      <c r="D1022" s="64"/>
      <c r="E1022" s="15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</row>
    <row r="1023" spans="2:18" ht="15" x14ac:dyDescent="0.25">
      <c r="B1023" s="11"/>
      <c r="D1023" s="64"/>
      <c r="E1023" s="15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</row>
    <row r="1024" spans="2:18" ht="15" x14ac:dyDescent="0.25">
      <c r="B1024" s="11"/>
      <c r="D1024" s="64"/>
      <c r="E1024" s="15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</row>
    <row r="1025" spans="2:18" ht="15" x14ac:dyDescent="0.25">
      <c r="B1025" s="11"/>
      <c r="D1025" s="64"/>
      <c r="E1025" s="15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</row>
    <row r="1026" spans="2:18" ht="15" x14ac:dyDescent="0.25">
      <c r="B1026" s="11"/>
      <c r="D1026" s="64"/>
      <c r="E1026" s="15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</row>
    <row r="1027" spans="2:18" ht="15" x14ac:dyDescent="0.25">
      <c r="B1027" s="11"/>
      <c r="D1027" s="64"/>
      <c r="E1027" s="15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</row>
    <row r="1028" spans="2:18" ht="15" x14ac:dyDescent="0.25">
      <c r="B1028" s="11"/>
      <c r="D1028" s="64"/>
      <c r="E1028" s="15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</row>
    <row r="1029" spans="2:18" ht="15" x14ac:dyDescent="0.25">
      <c r="B1029" s="11"/>
      <c r="D1029" s="64"/>
      <c r="E1029" s="15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</row>
    <row r="1030" spans="2:18" ht="15" x14ac:dyDescent="0.25">
      <c r="B1030" s="11"/>
      <c r="D1030" s="64"/>
      <c r="E1030" s="15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</row>
    <row r="1031" spans="2:18" ht="15" x14ac:dyDescent="0.25">
      <c r="B1031" s="11"/>
      <c r="D1031" s="64"/>
      <c r="E1031" s="15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</row>
    <row r="1032" spans="2:18" ht="15" x14ac:dyDescent="0.25">
      <c r="B1032" s="11"/>
      <c r="D1032" s="64"/>
      <c r="E1032" s="15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</row>
    <row r="1033" spans="2:18" ht="15" x14ac:dyDescent="0.25">
      <c r="B1033" s="11"/>
      <c r="D1033" s="64"/>
      <c r="E1033" s="15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</row>
    <row r="1034" spans="2:18" ht="15" x14ac:dyDescent="0.25">
      <c r="B1034" s="11"/>
      <c r="D1034" s="64"/>
      <c r="E1034" s="15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</row>
    <row r="1035" spans="2:18" ht="15" x14ac:dyDescent="0.25">
      <c r="B1035" s="11"/>
      <c r="D1035" s="64"/>
      <c r="E1035" s="15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</row>
    <row r="1036" spans="2:18" ht="15" x14ac:dyDescent="0.25">
      <c r="B1036" s="11"/>
      <c r="D1036" s="64"/>
      <c r="E1036" s="15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</row>
    <row r="1037" spans="2:18" ht="15" x14ac:dyDescent="0.25">
      <c r="B1037" s="11"/>
      <c r="D1037" s="64"/>
      <c r="E1037" s="15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</row>
    <row r="1038" spans="2:18" ht="15" x14ac:dyDescent="0.25">
      <c r="B1038" s="11"/>
      <c r="D1038" s="64"/>
      <c r="E1038" s="15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</row>
    <row r="1039" spans="2:18" ht="15" x14ac:dyDescent="0.25">
      <c r="B1039" s="11"/>
      <c r="D1039" s="64"/>
      <c r="E1039" s="15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</row>
    <row r="1040" spans="2:18" ht="15" x14ac:dyDescent="0.25">
      <c r="B1040" s="12"/>
      <c r="D1040" s="63"/>
      <c r="E1040" s="15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</row>
    <row r="1041" spans="2:18" ht="15" x14ac:dyDescent="0.25">
      <c r="B1041" s="11"/>
      <c r="D1041" s="64"/>
      <c r="E1041" s="15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</row>
    <row r="1042" spans="2:18" ht="15" x14ac:dyDescent="0.25">
      <c r="B1042" s="11"/>
      <c r="D1042" s="64"/>
      <c r="E1042" s="15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</row>
    <row r="1043" spans="2:18" ht="15" x14ac:dyDescent="0.25">
      <c r="B1043" s="11"/>
      <c r="D1043" s="64"/>
      <c r="E1043" s="15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</row>
    <row r="1044" spans="2:18" ht="15" x14ac:dyDescent="0.25">
      <c r="B1044" s="11"/>
      <c r="D1044" s="64"/>
      <c r="E1044" s="15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</row>
    <row r="1045" spans="2:18" ht="15" x14ac:dyDescent="0.25">
      <c r="B1045" s="11"/>
      <c r="D1045" s="64"/>
      <c r="E1045" s="15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</row>
    <row r="1046" spans="2:18" ht="15" x14ac:dyDescent="0.25">
      <c r="B1046" s="11"/>
      <c r="D1046" s="64"/>
      <c r="E1046" s="15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</row>
    <row r="1047" spans="2:18" ht="15" x14ac:dyDescent="0.25">
      <c r="B1047" s="11"/>
      <c r="D1047" s="64"/>
      <c r="E1047" s="15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</row>
    <row r="1048" spans="2:18" ht="15" x14ac:dyDescent="0.25">
      <c r="B1048" s="11"/>
      <c r="D1048" s="64"/>
      <c r="E1048" s="15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</row>
    <row r="1049" spans="2:18" ht="15" x14ac:dyDescent="0.25">
      <c r="B1049" s="11"/>
      <c r="D1049" s="64"/>
      <c r="E1049" s="15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</row>
    <row r="1050" spans="2:18" ht="15" x14ac:dyDescent="0.25">
      <c r="B1050" s="11"/>
      <c r="D1050" s="64"/>
      <c r="E1050" s="15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</row>
    <row r="1051" spans="2:18" ht="15" x14ac:dyDescent="0.25">
      <c r="B1051" s="11"/>
      <c r="D1051" s="64"/>
      <c r="E1051" s="15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</row>
    <row r="1052" spans="2:18" ht="15" x14ac:dyDescent="0.25">
      <c r="B1052" s="11"/>
      <c r="D1052" s="64"/>
      <c r="E1052" s="15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</row>
    <row r="1053" spans="2:18" ht="15" x14ac:dyDescent="0.25">
      <c r="B1053" s="11"/>
      <c r="D1053" s="64"/>
      <c r="E1053" s="15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</row>
    <row r="1054" spans="2:18" ht="15" x14ac:dyDescent="0.25">
      <c r="B1054" s="11"/>
      <c r="D1054" s="64"/>
      <c r="E1054" s="15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</row>
    <row r="1055" spans="2:18" ht="15" x14ac:dyDescent="0.25">
      <c r="B1055" s="11"/>
      <c r="D1055" s="64"/>
      <c r="E1055" s="15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</row>
    <row r="1056" spans="2:18" ht="15" x14ac:dyDescent="0.25">
      <c r="B1056" s="11"/>
      <c r="D1056" s="64"/>
      <c r="E1056" s="15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</row>
    <row r="1057" spans="2:18" ht="15" x14ac:dyDescent="0.25">
      <c r="B1057" s="11"/>
      <c r="D1057" s="64"/>
      <c r="E1057" s="15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</row>
    <row r="1058" spans="2:18" ht="15" x14ac:dyDescent="0.25">
      <c r="B1058" s="11"/>
      <c r="D1058" s="64"/>
      <c r="E1058" s="15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</row>
    <row r="1059" spans="2:18" ht="15" x14ac:dyDescent="0.25">
      <c r="B1059" s="11"/>
      <c r="D1059" s="64"/>
      <c r="E1059" s="15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</row>
    <row r="1060" spans="2:18" ht="15" x14ac:dyDescent="0.25">
      <c r="B1060" s="11"/>
      <c r="D1060" s="64"/>
      <c r="E1060" s="15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</row>
    <row r="1061" spans="2:18" ht="15" x14ac:dyDescent="0.25">
      <c r="B1061" s="11"/>
      <c r="D1061" s="64"/>
      <c r="E1061" s="15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</row>
    <row r="1062" spans="2:18" ht="15" x14ac:dyDescent="0.25">
      <c r="B1062" s="11"/>
      <c r="D1062" s="64"/>
      <c r="E1062" s="15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</row>
    <row r="1063" spans="2:18" ht="15" x14ac:dyDescent="0.25">
      <c r="B1063" s="11"/>
      <c r="D1063" s="64"/>
      <c r="E1063" s="15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</row>
    <row r="1064" spans="2:18" ht="15" x14ac:dyDescent="0.25">
      <c r="B1064" s="11"/>
      <c r="D1064" s="64"/>
      <c r="E1064" s="15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</row>
    <row r="1065" spans="2:18" ht="15" x14ac:dyDescent="0.25">
      <c r="B1065" s="12"/>
      <c r="D1065" s="63"/>
      <c r="E1065" s="15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</row>
    <row r="1066" spans="2:18" ht="15" x14ac:dyDescent="0.25">
      <c r="B1066" s="11"/>
      <c r="D1066" s="64"/>
      <c r="E1066" s="15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</row>
    <row r="1067" spans="2:18" ht="15" x14ac:dyDescent="0.25">
      <c r="B1067" s="11"/>
      <c r="D1067" s="64"/>
      <c r="E1067" s="15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</row>
    <row r="1068" spans="2:18" ht="15" x14ac:dyDescent="0.25">
      <c r="B1068" s="11"/>
      <c r="D1068" s="64"/>
      <c r="E1068" s="15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</row>
    <row r="1069" spans="2:18" ht="15" x14ac:dyDescent="0.25">
      <c r="B1069" s="11"/>
      <c r="D1069" s="64"/>
      <c r="E1069" s="15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</row>
    <row r="1070" spans="2:18" ht="15" x14ac:dyDescent="0.25">
      <c r="B1070" s="11"/>
      <c r="D1070" s="64"/>
      <c r="E1070" s="15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</row>
    <row r="1071" spans="2:18" ht="15" x14ac:dyDescent="0.25">
      <c r="B1071" s="11"/>
      <c r="D1071" s="64"/>
      <c r="E1071" s="15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</row>
    <row r="1072" spans="2:18" ht="15" x14ac:dyDescent="0.25">
      <c r="B1072" s="11"/>
      <c r="D1072" s="64"/>
      <c r="E1072" s="15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</row>
    <row r="1073" spans="2:18" ht="15" x14ac:dyDescent="0.25">
      <c r="B1073" s="11"/>
      <c r="D1073" s="64"/>
      <c r="E1073" s="15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</row>
    <row r="1074" spans="2:18" ht="15" x14ac:dyDescent="0.25">
      <c r="B1074" s="11"/>
      <c r="D1074" s="64"/>
      <c r="E1074" s="15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</row>
    <row r="1075" spans="2:18" ht="15" x14ac:dyDescent="0.25">
      <c r="B1075" s="11"/>
      <c r="D1075" s="64"/>
      <c r="E1075" s="15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</row>
    <row r="1076" spans="2:18" ht="15" x14ac:dyDescent="0.25">
      <c r="B1076" s="11"/>
      <c r="D1076" s="64"/>
      <c r="E1076" s="15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</row>
    <row r="1077" spans="2:18" ht="15" x14ac:dyDescent="0.25">
      <c r="B1077" s="11"/>
      <c r="D1077" s="64"/>
      <c r="E1077" s="15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</row>
    <row r="1078" spans="2:18" ht="15" x14ac:dyDescent="0.25">
      <c r="B1078" s="11"/>
      <c r="D1078" s="64"/>
      <c r="E1078" s="15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</row>
    <row r="1079" spans="2:18" ht="15" x14ac:dyDescent="0.25">
      <c r="B1079" s="11"/>
      <c r="D1079" s="64"/>
      <c r="E1079" s="15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</row>
    <row r="1080" spans="2:18" ht="15" x14ac:dyDescent="0.25">
      <c r="B1080" s="11"/>
      <c r="D1080" s="64"/>
      <c r="E1080" s="15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</row>
    <row r="1081" spans="2:18" ht="15" x14ac:dyDescent="0.25">
      <c r="B1081" s="11"/>
      <c r="D1081" s="64"/>
      <c r="E1081" s="15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</row>
    <row r="1082" spans="2:18" ht="15" x14ac:dyDescent="0.25">
      <c r="B1082" s="11"/>
      <c r="D1082" s="64"/>
      <c r="E1082" s="15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</row>
    <row r="1083" spans="2:18" ht="15" x14ac:dyDescent="0.25">
      <c r="B1083" s="11"/>
      <c r="D1083" s="64"/>
      <c r="E1083" s="15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</row>
    <row r="1084" spans="2:18" ht="15" x14ac:dyDescent="0.25">
      <c r="B1084" s="11"/>
      <c r="D1084" s="64"/>
      <c r="E1084" s="15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</row>
    <row r="1085" spans="2:18" ht="15" x14ac:dyDescent="0.25">
      <c r="B1085" s="11"/>
      <c r="D1085" s="64"/>
      <c r="E1085" s="15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</row>
    <row r="1086" spans="2:18" ht="15" x14ac:dyDescent="0.25">
      <c r="B1086" s="12"/>
      <c r="D1086" s="63"/>
      <c r="E1086" s="15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</row>
    <row r="1087" spans="2:18" ht="15" x14ac:dyDescent="0.25">
      <c r="B1087" s="11"/>
      <c r="D1087" s="64"/>
      <c r="E1087" s="15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</row>
    <row r="1088" spans="2:18" ht="15" x14ac:dyDescent="0.25">
      <c r="B1088" s="11"/>
      <c r="D1088" s="64"/>
      <c r="E1088" s="15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</row>
    <row r="1089" spans="2:18" ht="15" x14ac:dyDescent="0.25">
      <c r="B1089" s="11"/>
      <c r="D1089" s="64"/>
      <c r="E1089" s="15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</row>
    <row r="1090" spans="2:18" ht="15" x14ac:dyDescent="0.25">
      <c r="B1090" s="11"/>
      <c r="D1090" s="64"/>
      <c r="E1090" s="15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</row>
    <row r="1091" spans="2:18" ht="15" x14ac:dyDescent="0.25">
      <c r="B1091" s="11"/>
      <c r="D1091" s="64"/>
      <c r="E1091" s="15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</row>
    <row r="1092" spans="2:18" ht="15" x14ac:dyDescent="0.25">
      <c r="B1092" s="11"/>
      <c r="D1092" s="64"/>
      <c r="E1092" s="15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</row>
    <row r="1093" spans="2:18" ht="15" x14ac:dyDescent="0.25">
      <c r="B1093" s="11"/>
      <c r="D1093" s="64"/>
      <c r="E1093" s="15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</row>
    <row r="1094" spans="2:18" ht="15" x14ac:dyDescent="0.25">
      <c r="B1094" s="12"/>
      <c r="D1094" s="63"/>
      <c r="E1094" s="15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</row>
    <row r="1095" spans="2:18" ht="15" x14ac:dyDescent="0.25">
      <c r="B1095" s="11"/>
      <c r="D1095" s="64"/>
      <c r="E1095" s="15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</row>
    <row r="1096" spans="2:18" ht="15" x14ac:dyDescent="0.25">
      <c r="B1096" s="11"/>
      <c r="D1096" s="64"/>
      <c r="E1096" s="15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</row>
    <row r="1097" spans="2:18" ht="15" x14ac:dyDescent="0.25">
      <c r="B1097" s="11"/>
      <c r="D1097" s="64"/>
      <c r="E1097" s="15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</row>
    <row r="1098" spans="2:18" ht="15" x14ac:dyDescent="0.25">
      <c r="B1098" s="11"/>
      <c r="D1098" s="64"/>
      <c r="E1098" s="15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</row>
    <row r="1099" spans="2:18" ht="15" x14ac:dyDescent="0.25">
      <c r="B1099" s="11"/>
      <c r="D1099" s="64"/>
      <c r="E1099" s="15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</row>
    <row r="1100" spans="2:18" ht="15" x14ac:dyDescent="0.25">
      <c r="B1100" s="11"/>
      <c r="D1100" s="64"/>
      <c r="E1100" s="15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</row>
    <row r="1101" spans="2:18" ht="15" x14ac:dyDescent="0.25">
      <c r="B1101" s="11"/>
      <c r="D1101" s="64"/>
      <c r="E1101" s="15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</row>
    <row r="1102" spans="2:18" ht="15" x14ac:dyDescent="0.25">
      <c r="B1102" s="11"/>
      <c r="D1102" s="64"/>
      <c r="E1102" s="15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</row>
    <row r="1103" spans="2:18" ht="15" x14ac:dyDescent="0.25">
      <c r="B1103" s="11"/>
      <c r="D1103" s="64"/>
      <c r="E1103" s="15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</row>
    <row r="1104" spans="2:18" ht="15" x14ac:dyDescent="0.25">
      <c r="B1104" s="11"/>
      <c r="D1104" s="64"/>
      <c r="E1104" s="15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</row>
    <row r="1105" spans="2:18" ht="15" x14ac:dyDescent="0.25">
      <c r="B1105" s="11"/>
      <c r="D1105" s="64"/>
      <c r="E1105" s="15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</row>
    <row r="1106" spans="2:18" ht="15" x14ac:dyDescent="0.25">
      <c r="B1106" s="12"/>
      <c r="D1106" s="63"/>
      <c r="E1106" s="15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</row>
    <row r="1107" spans="2:18" ht="15" x14ac:dyDescent="0.25">
      <c r="B1107" s="11"/>
      <c r="D1107" s="64"/>
      <c r="E1107" s="15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</row>
    <row r="1108" spans="2:18" ht="15" x14ac:dyDescent="0.25">
      <c r="B1108" s="11"/>
      <c r="D1108" s="64"/>
      <c r="E1108" s="15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</row>
    <row r="1109" spans="2:18" ht="15" x14ac:dyDescent="0.25">
      <c r="B1109" s="11"/>
      <c r="D1109" s="64"/>
      <c r="E1109" s="15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</row>
    <row r="1110" spans="2:18" ht="15" x14ac:dyDescent="0.25">
      <c r="B1110" s="11"/>
      <c r="D1110" s="64"/>
      <c r="E1110" s="15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</row>
    <row r="1111" spans="2:18" ht="15" x14ac:dyDescent="0.25">
      <c r="B1111" s="12"/>
      <c r="D1111" s="63"/>
      <c r="E1111" s="15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</row>
    <row r="1112" spans="2:18" ht="15" x14ac:dyDescent="0.25">
      <c r="B1112" s="12"/>
      <c r="D1112" s="63"/>
      <c r="E1112" s="15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</row>
    <row r="1113" spans="2:18" ht="15" x14ac:dyDescent="0.25">
      <c r="B1113" s="12"/>
      <c r="D1113" s="63"/>
      <c r="E1113" s="15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</row>
    <row r="1114" spans="2:18" ht="15" x14ac:dyDescent="0.25">
      <c r="B1114" s="11"/>
      <c r="D1114" s="64"/>
      <c r="E1114" s="15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</row>
    <row r="1115" spans="2:18" ht="15" x14ac:dyDescent="0.25">
      <c r="B1115" s="11"/>
      <c r="D1115" s="64"/>
      <c r="E1115" s="15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</row>
    <row r="1116" spans="2:18" ht="15" x14ac:dyDescent="0.25">
      <c r="B1116" s="11"/>
      <c r="D1116" s="64"/>
      <c r="E1116" s="15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</row>
    <row r="1117" spans="2:18" ht="15" x14ac:dyDescent="0.25">
      <c r="B1117" s="11"/>
      <c r="D1117" s="64"/>
      <c r="E1117" s="15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</row>
    <row r="1118" spans="2:18" ht="15" x14ac:dyDescent="0.25">
      <c r="B1118" s="11"/>
      <c r="D1118" s="64"/>
      <c r="E1118" s="15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</row>
    <row r="1119" spans="2:18" ht="15" x14ac:dyDescent="0.25">
      <c r="B1119" s="11"/>
      <c r="D1119" s="64"/>
      <c r="E1119" s="15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</row>
    <row r="1120" spans="2:18" ht="15" x14ac:dyDescent="0.25">
      <c r="B1120" s="12"/>
      <c r="D1120" s="63"/>
      <c r="E1120" s="15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</row>
    <row r="1121" spans="2:18" ht="15" x14ac:dyDescent="0.25">
      <c r="B1121" s="12"/>
      <c r="D1121" s="63"/>
      <c r="E1121" s="15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</row>
    <row r="1122" spans="2:18" ht="15" x14ac:dyDescent="0.25">
      <c r="B1122" s="11"/>
      <c r="D1122" s="64"/>
      <c r="E1122" s="15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</row>
    <row r="1123" spans="2:18" ht="15" x14ac:dyDescent="0.25">
      <c r="B1123" s="11"/>
      <c r="D1123" s="64"/>
      <c r="E1123" s="15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</row>
    <row r="1124" spans="2:18" ht="15" x14ac:dyDescent="0.25">
      <c r="B1124" s="11"/>
      <c r="D1124" s="64"/>
      <c r="E1124" s="15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</row>
    <row r="1125" spans="2:18" ht="15" x14ac:dyDescent="0.25">
      <c r="B1125" s="11"/>
      <c r="D1125" s="64"/>
      <c r="E1125" s="15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</row>
    <row r="1126" spans="2:18" ht="15" x14ac:dyDescent="0.25">
      <c r="B1126" s="11"/>
      <c r="D1126" s="64"/>
      <c r="E1126" s="15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</row>
    <row r="1127" spans="2:18" ht="15" x14ac:dyDescent="0.25">
      <c r="B1127" s="11"/>
      <c r="D1127" s="64"/>
      <c r="E1127" s="15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</row>
    <row r="1128" spans="2:18" ht="15" x14ac:dyDescent="0.25">
      <c r="B1128" s="11"/>
      <c r="D1128" s="64"/>
      <c r="E1128" s="15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</row>
    <row r="1129" spans="2:18" ht="15" x14ac:dyDescent="0.25">
      <c r="B1129" s="11"/>
      <c r="D1129" s="64"/>
      <c r="E1129" s="15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</row>
    <row r="1130" spans="2:18" ht="15" x14ac:dyDescent="0.25">
      <c r="B1130" s="11"/>
      <c r="D1130" s="64"/>
      <c r="E1130" s="15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</row>
    <row r="1131" spans="2:18" ht="15" x14ac:dyDescent="0.25">
      <c r="B1131" s="11"/>
      <c r="D1131" s="64"/>
      <c r="E1131" s="15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</row>
    <row r="1132" spans="2:18" ht="15" x14ac:dyDescent="0.25">
      <c r="B1132" s="12"/>
      <c r="D1132" s="63"/>
      <c r="E1132" s="15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</row>
    <row r="1133" spans="2:18" ht="15" x14ac:dyDescent="0.25">
      <c r="B1133" s="11"/>
      <c r="D1133" s="64"/>
      <c r="E1133" s="15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</row>
    <row r="1134" spans="2:18" ht="15" x14ac:dyDescent="0.25">
      <c r="B1134" s="11"/>
      <c r="D1134" s="64"/>
      <c r="E1134" s="15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</row>
    <row r="1135" spans="2:18" ht="15" x14ac:dyDescent="0.25">
      <c r="B1135" s="11"/>
      <c r="D1135" s="64"/>
      <c r="E1135" s="15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</row>
    <row r="1136" spans="2:18" ht="15" x14ac:dyDescent="0.25">
      <c r="B1136" s="11"/>
      <c r="D1136" s="64"/>
      <c r="E1136" s="15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</row>
    <row r="1137" spans="2:18" ht="15" x14ac:dyDescent="0.25">
      <c r="B1137" s="11"/>
      <c r="D1137" s="64"/>
      <c r="E1137" s="15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</row>
    <row r="1138" spans="2:18" ht="15" x14ac:dyDescent="0.25">
      <c r="B1138" s="11"/>
      <c r="D1138" s="64"/>
      <c r="E1138" s="15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</row>
    <row r="1139" spans="2:18" ht="15" x14ac:dyDescent="0.25">
      <c r="B1139" s="11"/>
      <c r="D1139" s="64"/>
      <c r="E1139" s="15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</row>
    <row r="1140" spans="2:18" ht="15" x14ac:dyDescent="0.25">
      <c r="B1140" s="11"/>
      <c r="D1140" s="64"/>
      <c r="E1140" s="15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</row>
    <row r="1141" spans="2:18" ht="15" x14ac:dyDescent="0.25">
      <c r="B1141" s="11"/>
      <c r="D1141" s="64"/>
      <c r="E1141" s="15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</row>
    <row r="1142" spans="2:18" ht="15" x14ac:dyDescent="0.25">
      <c r="B1142" s="11"/>
      <c r="D1142" s="64"/>
      <c r="E1142" s="15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</row>
    <row r="1143" spans="2:18" ht="15" x14ac:dyDescent="0.25">
      <c r="B1143" s="12"/>
      <c r="D1143" s="63"/>
      <c r="E1143" s="15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</row>
    <row r="1144" spans="2:18" ht="15" x14ac:dyDescent="0.25">
      <c r="B1144" s="11"/>
      <c r="D1144" s="64"/>
      <c r="E1144" s="15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</row>
    <row r="1145" spans="2:18" ht="15" x14ac:dyDescent="0.25">
      <c r="B1145" s="11"/>
      <c r="D1145" s="64"/>
      <c r="E1145" s="15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</row>
    <row r="1146" spans="2:18" ht="15" x14ac:dyDescent="0.25">
      <c r="B1146" s="11"/>
      <c r="D1146" s="64"/>
      <c r="E1146" s="15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</row>
    <row r="1147" spans="2:18" ht="15" x14ac:dyDescent="0.25">
      <c r="B1147" s="11"/>
      <c r="D1147" s="64"/>
      <c r="E1147" s="15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</row>
    <row r="1148" spans="2:18" ht="15" x14ac:dyDescent="0.25">
      <c r="B1148" s="11"/>
      <c r="D1148" s="64"/>
      <c r="E1148" s="15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</row>
    <row r="1149" spans="2:18" ht="15" x14ac:dyDescent="0.25">
      <c r="B1149" s="11"/>
      <c r="D1149" s="64"/>
      <c r="E1149" s="15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</row>
    <row r="1150" spans="2:18" ht="15" x14ac:dyDescent="0.25">
      <c r="B1150" s="12"/>
      <c r="D1150" s="63"/>
      <c r="E1150" s="15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</row>
    <row r="1151" spans="2:18" ht="15" x14ac:dyDescent="0.25">
      <c r="B1151" s="12"/>
      <c r="D1151" s="63"/>
      <c r="E1151" s="15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</row>
    <row r="1152" spans="2:18" ht="15" x14ac:dyDescent="0.25">
      <c r="B1152" s="11"/>
      <c r="D1152" s="64"/>
      <c r="E1152" s="15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</row>
    <row r="1153" spans="2:18" ht="15" x14ac:dyDescent="0.25">
      <c r="B1153" s="11"/>
      <c r="D1153" s="64"/>
      <c r="E1153" s="15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</row>
    <row r="1154" spans="2:18" ht="15" x14ac:dyDescent="0.25">
      <c r="B1154" s="11"/>
      <c r="D1154" s="64"/>
      <c r="E1154" s="15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</row>
    <row r="1155" spans="2:18" ht="15" x14ac:dyDescent="0.25">
      <c r="B1155" s="11"/>
      <c r="D1155" s="64"/>
      <c r="E1155" s="15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</row>
    <row r="1156" spans="2:18" ht="15" x14ac:dyDescent="0.25">
      <c r="B1156" s="11"/>
      <c r="D1156" s="64"/>
      <c r="E1156" s="15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</row>
    <row r="1157" spans="2:18" ht="15" x14ac:dyDescent="0.25">
      <c r="B1157" s="11"/>
      <c r="D1157" s="64"/>
      <c r="E1157" s="15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</row>
    <row r="1158" spans="2:18" ht="15" x14ac:dyDescent="0.25">
      <c r="B1158" s="11"/>
      <c r="D1158" s="64"/>
      <c r="E1158" s="15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</row>
    <row r="1159" spans="2:18" ht="15" x14ac:dyDescent="0.25">
      <c r="B1159" s="11"/>
      <c r="D1159" s="64"/>
      <c r="E1159" s="15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</row>
    <row r="1160" spans="2:18" ht="15" x14ac:dyDescent="0.25">
      <c r="B1160" s="12"/>
      <c r="D1160" s="63"/>
      <c r="E1160" s="15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</row>
    <row r="1161" spans="2:18" ht="15" x14ac:dyDescent="0.25">
      <c r="B1161" s="12"/>
      <c r="D1161" s="63"/>
      <c r="E1161" s="15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</row>
    <row r="1162" spans="2:18" ht="15" x14ac:dyDescent="0.25">
      <c r="B1162" s="11"/>
      <c r="D1162" s="64"/>
      <c r="E1162" s="15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</row>
    <row r="1163" spans="2:18" ht="15" x14ac:dyDescent="0.25">
      <c r="B1163" s="11"/>
      <c r="D1163" s="64"/>
      <c r="E1163" s="15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</row>
    <row r="1164" spans="2:18" ht="15" x14ac:dyDescent="0.25">
      <c r="B1164" s="11"/>
      <c r="D1164" s="64"/>
      <c r="E1164" s="15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</row>
    <row r="1165" spans="2:18" ht="15" x14ac:dyDescent="0.25">
      <c r="B1165" s="11"/>
      <c r="D1165" s="64"/>
      <c r="E1165" s="15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</row>
    <row r="1166" spans="2:18" ht="15" x14ac:dyDescent="0.25">
      <c r="B1166" s="11"/>
      <c r="D1166" s="64"/>
      <c r="E1166" s="15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</row>
    <row r="1167" spans="2:18" ht="15" x14ac:dyDescent="0.25">
      <c r="B1167" s="11"/>
      <c r="D1167" s="64"/>
      <c r="E1167" s="15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</row>
    <row r="1168" spans="2:18" ht="15" x14ac:dyDescent="0.25">
      <c r="B1168" s="11"/>
      <c r="D1168" s="64"/>
      <c r="E1168" s="15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</row>
    <row r="1169" spans="2:18" ht="15" x14ac:dyDescent="0.25">
      <c r="B1169" s="11"/>
      <c r="D1169" s="64"/>
      <c r="E1169" s="15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</row>
    <row r="1170" spans="2:18" ht="15" x14ac:dyDescent="0.25">
      <c r="B1170" s="11"/>
      <c r="D1170" s="64"/>
      <c r="E1170" s="15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</row>
    <row r="1171" spans="2:18" ht="15" x14ac:dyDescent="0.25">
      <c r="B1171" s="11"/>
      <c r="D1171" s="64"/>
      <c r="E1171" s="15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</row>
    <row r="1172" spans="2:18" ht="15" x14ac:dyDescent="0.25">
      <c r="B1172" s="11"/>
      <c r="D1172" s="64"/>
      <c r="E1172" s="15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</row>
    <row r="1173" spans="2:18" ht="15" x14ac:dyDescent="0.25">
      <c r="B1173" s="11"/>
      <c r="D1173" s="64"/>
      <c r="E1173" s="15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</row>
    <row r="1174" spans="2:18" ht="15" x14ac:dyDescent="0.25">
      <c r="B1174" s="11"/>
      <c r="D1174" s="64"/>
      <c r="E1174" s="15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</row>
    <row r="1175" spans="2:18" ht="15" x14ac:dyDescent="0.25">
      <c r="B1175" s="11"/>
      <c r="D1175" s="64"/>
      <c r="E1175" s="15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</row>
    <row r="1176" spans="2:18" ht="15" x14ac:dyDescent="0.25">
      <c r="B1176" s="11"/>
      <c r="D1176" s="64"/>
      <c r="E1176" s="15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</row>
    <row r="1177" spans="2:18" ht="15" x14ac:dyDescent="0.25">
      <c r="B1177" s="11"/>
      <c r="D1177" s="64"/>
      <c r="E1177" s="15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</row>
    <row r="1178" spans="2:18" ht="15" x14ac:dyDescent="0.25">
      <c r="B1178" s="12"/>
      <c r="D1178" s="63"/>
      <c r="E1178" s="15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</row>
    <row r="1179" spans="2:18" ht="15" x14ac:dyDescent="0.25">
      <c r="B1179" s="11"/>
      <c r="D1179" s="64"/>
      <c r="E1179" s="15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</row>
    <row r="1180" spans="2:18" ht="15" x14ac:dyDescent="0.25">
      <c r="B1180" s="11"/>
      <c r="D1180" s="64"/>
      <c r="E1180" s="15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</row>
    <row r="1181" spans="2:18" ht="15" x14ac:dyDescent="0.25">
      <c r="B1181" s="11"/>
      <c r="D1181" s="64"/>
      <c r="E1181" s="15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</row>
    <row r="1182" spans="2:18" ht="15" x14ac:dyDescent="0.25">
      <c r="B1182" s="11"/>
      <c r="D1182" s="64"/>
      <c r="E1182" s="15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</row>
    <row r="1183" spans="2:18" ht="15" x14ac:dyDescent="0.25">
      <c r="B1183" s="11"/>
      <c r="D1183" s="64"/>
      <c r="E1183" s="15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</row>
    <row r="1184" spans="2:18" ht="15" x14ac:dyDescent="0.25">
      <c r="B1184" s="11"/>
      <c r="D1184" s="64"/>
      <c r="E1184" s="15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</row>
    <row r="1185" spans="2:18" ht="15" x14ac:dyDescent="0.25">
      <c r="B1185" s="11"/>
      <c r="D1185" s="64"/>
      <c r="E1185" s="15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</row>
    <row r="1186" spans="2:18" ht="15" x14ac:dyDescent="0.25">
      <c r="B1186" s="11"/>
      <c r="D1186" s="64"/>
      <c r="E1186" s="15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</row>
    <row r="1187" spans="2:18" ht="15" x14ac:dyDescent="0.25">
      <c r="B1187" s="11"/>
      <c r="D1187" s="64"/>
      <c r="E1187" s="15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</row>
    <row r="1188" spans="2:18" ht="15" x14ac:dyDescent="0.25">
      <c r="B1188" s="11"/>
      <c r="D1188" s="64"/>
      <c r="E1188" s="15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</row>
    <row r="1189" spans="2:18" ht="15" x14ac:dyDescent="0.25">
      <c r="B1189" s="12"/>
      <c r="D1189" s="63"/>
      <c r="E1189" s="15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</row>
    <row r="1190" spans="2:18" ht="15" x14ac:dyDescent="0.25">
      <c r="B1190" s="11"/>
      <c r="D1190" s="64"/>
      <c r="E1190" s="15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</row>
    <row r="1191" spans="2:18" ht="15" x14ac:dyDescent="0.25">
      <c r="B1191" s="11"/>
      <c r="D1191" s="64"/>
      <c r="E1191" s="15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</row>
    <row r="1192" spans="2:18" ht="15" x14ac:dyDescent="0.25">
      <c r="B1192" s="11"/>
      <c r="D1192" s="64"/>
      <c r="E1192" s="15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</row>
    <row r="1193" spans="2:18" ht="15" x14ac:dyDescent="0.25">
      <c r="B1193" s="11"/>
      <c r="D1193" s="64"/>
      <c r="E1193" s="15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</row>
    <row r="1194" spans="2:18" ht="15" x14ac:dyDescent="0.25">
      <c r="B1194" s="11"/>
      <c r="D1194" s="64"/>
      <c r="E1194" s="15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</row>
    <row r="1195" spans="2:18" ht="15" x14ac:dyDescent="0.25">
      <c r="B1195" s="12"/>
      <c r="D1195" s="63"/>
      <c r="E1195" s="15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</row>
    <row r="1196" spans="2:18" ht="15" x14ac:dyDescent="0.25">
      <c r="B1196" s="11"/>
      <c r="D1196" s="64"/>
      <c r="E1196" s="15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</row>
    <row r="1197" spans="2:18" ht="15" x14ac:dyDescent="0.25">
      <c r="B1197" s="11"/>
      <c r="D1197" s="64"/>
      <c r="E1197" s="15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</row>
    <row r="1198" spans="2:18" ht="15" x14ac:dyDescent="0.25">
      <c r="B1198" s="11"/>
      <c r="D1198" s="64"/>
      <c r="E1198" s="15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</row>
    <row r="1199" spans="2:18" ht="15" x14ac:dyDescent="0.25">
      <c r="B1199" s="11"/>
      <c r="D1199" s="64"/>
      <c r="E1199" s="15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</row>
    <row r="1200" spans="2:18" ht="15" x14ac:dyDescent="0.25">
      <c r="B1200" s="11"/>
      <c r="D1200" s="64"/>
      <c r="E1200" s="15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</row>
    <row r="1201" spans="2:18" ht="15" x14ac:dyDescent="0.25">
      <c r="B1201" s="11"/>
      <c r="D1201" s="64"/>
      <c r="E1201" s="15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</row>
    <row r="1202" spans="2:18" ht="15" x14ac:dyDescent="0.25">
      <c r="B1202" s="11"/>
      <c r="D1202" s="64"/>
      <c r="E1202" s="15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</row>
    <row r="1203" spans="2:18" ht="15" x14ac:dyDescent="0.25">
      <c r="B1203" s="11"/>
      <c r="D1203" s="64"/>
      <c r="E1203" s="15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</row>
    <row r="1204" spans="2:18" ht="15" x14ac:dyDescent="0.25">
      <c r="B1204" s="11"/>
      <c r="D1204" s="64"/>
      <c r="E1204" s="15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</row>
    <row r="1205" spans="2:18" ht="15" x14ac:dyDescent="0.25">
      <c r="B1205" s="11"/>
      <c r="D1205" s="64"/>
      <c r="E1205" s="15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</row>
    <row r="1206" spans="2:18" ht="15" x14ac:dyDescent="0.25">
      <c r="B1206" s="12"/>
      <c r="D1206" s="63"/>
      <c r="E1206" s="15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</row>
    <row r="1207" spans="2:18" ht="15" x14ac:dyDescent="0.25">
      <c r="B1207" s="11"/>
      <c r="D1207" s="64"/>
      <c r="E1207" s="15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</row>
    <row r="1208" spans="2:18" ht="15" x14ac:dyDescent="0.25">
      <c r="B1208" s="11"/>
      <c r="D1208" s="64"/>
      <c r="E1208" s="15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</row>
    <row r="1209" spans="2:18" ht="15" x14ac:dyDescent="0.25">
      <c r="B1209" s="11"/>
      <c r="D1209" s="64"/>
      <c r="E1209" s="15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</row>
    <row r="1210" spans="2:18" ht="15" x14ac:dyDescent="0.25">
      <c r="B1210" s="11"/>
      <c r="D1210" s="64"/>
      <c r="E1210" s="15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</row>
    <row r="1211" spans="2:18" ht="15" x14ac:dyDescent="0.25">
      <c r="B1211" s="11"/>
      <c r="D1211" s="64"/>
      <c r="E1211" s="15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</row>
    <row r="1212" spans="2:18" ht="15" x14ac:dyDescent="0.25">
      <c r="B1212" s="11"/>
      <c r="D1212" s="64"/>
      <c r="E1212" s="15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</row>
    <row r="1213" spans="2:18" ht="15" x14ac:dyDescent="0.25">
      <c r="B1213" s="12"/>
      <c r="D1213" s="63"/>
      <c r="E1213" s="15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</row>
    <row r="1214" spans="2:18" ht="15" x14ac:dyDescent="0.25">
      <c r="B1214" s="11"/>
      <c r="D1214" s="64"/>
      <c r="E1214" s="15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</row>
    <row r="1215" spans="2:18" ht="15" x14ac:dyDescent="0.25">
      <c r="B1215" s="11"/>
      <c r="D1215" s="64"/>
      <c r="E1215" s="15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</row>
    <row r="1216" spans="2:18" ht="15" x14ac:dyDescent="0.25">
      <c r="B1216" s="11"/>
      <c r="D1216" s="64"/>
      <c r="E1216" s="15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</row>
    <row r="1217" spans="2:18" ht="15" x14ac:dyDescent="0.25">
      <c r="B1217" s="11"/>
      <c r="D1217" s="64"/>
      <c r="E1217" s="15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</row>
    <row r="1218" spans="2:18" ht="15" x14ac:dyDescent="0.25">
      <c r="B1218" s="11"/>
      <c r="D1218" s="64"/>
      <c r="E1218" s="15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</row>
    <row r="1219" spans="2:18" ht="15" x14ac:dyDescent="0.25">
      <c r="B1219" s="11"/>
      <c r="D1219" s="64"/>
      <c r="E1219" s="15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</row>
    <row r="1220" spans="2:18" ht="15" x14ac:dyDescent="0.25">
      <c r="B1220" s="11"/>
      <c r="D1220" s="64"/>
      <c r="E1220" s="15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</row>
    <row r="1221" spans="2:18" ht="15" x14ac:dyDescent="0.25">
      <c r="B1221" s="11"/>
      <c r="D1221" s="64"/>
      <c r="E1221" s="15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</row>
    <row r="1222" spans="2:18" ht="15" x14ac:dyDescent="0.25">
      <c r="B1222" s="11"/>
      <c r="D1222" s="64"/>
      <c r="E1222" s="15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</row>
    <row r="1223" spans="2:18" ht="15" x14ac:dyDescent="0.25">
      <c r="B1223" s="11"/>
      <c r="D1223" s="64"/>
      <c r="E1223" s="15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</row>
    <row r="1224" spans="2:18" ht="15" x14ac:dyDescent="0.25">
      <c r="B1224" s="11"/>
      <c r="D1224" s="64"/>
      <c r="E1224" s="15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</row>
    <row r="1225" spans="2:18" ht="15" x14ac:dyDescent="0.25">
      <c r="B1225" s="11"/>
      <c r="D1225" s="64"/>
      <c r="E1225" s="15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</row>
    <row r="1226" spans="2:18" ht="15" x14ac:dyDescent="0.25">
      <c r="B1226" s="11"/>
      <c r="D1226" s="64"/>
      <c r="E1226" s="15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</row>
    <row r="1227" spans="2:18" ht="15" x14ac:dyDescent="0.25">
      <c r="B1227" s="11"/>
      <c r="D1227" s="64"/>
      <c r="E1227" s="15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</row>
    <row r="1228" spans="2:18" ht="15" x14ac:dyDescent="0.25">
      <c r="B1228" s="11"/>
      <c r="D1228" s="64"/>
      <c r="E1228" s="15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</row>
    <row r="1229" spans="2:18" ht="15" x14ac:dyDescent="0.25">
      <c r="B1229" s="11"/>
      <c r="D1229" s="64"/>
      <c r="E1229" s="15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</row>
    <row r="1230" spans="2:18" ht="15" x14ac:dyDescent="0.25">
      <c r="B1230" s="11"/>
      <c r="D1230" s="64"/>
      <c r="E1230" s="15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</row>
    <row r="1231" spans="2:18" ht="15" x14ac:dyDescent="0.25">
      <c r="B1231" s="11"/>
      <c r="D1231" s="64"/>
      <c r="E1231" s="15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</row>
    <row r="1232" spans="2:18" ht="15" x14ac:dyDescent="0.25">
      <c r="B1232" s="12"/>
      <c r="D1232" s="63"/>
      <c r="E1232" s="15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</row>
    <row r="1233" spans="2:18" ht="15" x14ac:dyDescent="0.25">
      <c r="B1233" s="11"/>
      <c r="D1233" s="64"/>
      <c r="E1233" s="15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</row>
    <row r="1234" spans="2:18" ht="15" x14ac:dyDescent="0.25">
      <c r="B1234" s="11"/>
      <c r="D1234" s="64"/>
      <c r="E1234" s="15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</row>
    <row r="1235" spans="2:18" ht="15" x14ac:dyDescent="0.25">
      <c r="B1235" s="11"/>
      <c r="D1235" s="64"/>
      <c r="E1235" s="15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</row>
    <row r="1236" spans="2:18" ht="15" x14ac:dyDescent="0.25">
      <c r="B1236" s="11"/>
      <c r="D1236" s="64"/>
      <c r="E1236" s="15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</row>
    <row r="1237" spans="2:18" ht="15" x14ac:dyDescent="0.25">
      <c r="B1237" s="11"/>
      <c r="D1237" s="64"/>
      <c r="E1237" s="15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</row>
    <row r="1238" spans="2:18" ht="15" x14ac:dyDescent="0.25">
      <c r="B1238" s="11"/>
      <c r="D1238" s="64"/>
      <c r="E1238" s="15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</row>
    <row r="1239" spans="2:18" ht="15" x14ac:dyDescent="0.25">
      <c r="B1239" s="11"/>
      <c r="D1239" s="64"/>
      <c r="E1239" s="15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</row>
    <row r="1240" spans="2:18" ht="15" x14ac:dyDescent="0.25">
      <c r="B1240" s="11"/>
      <c r="D1240" s="64"/>
      <c r="E1240" s="15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</row>
    <row r="1241" spans="2:18" ht="15" x14ac:dyDescent="0.25">
      <c r="B1241" s="12"/>
      <c r="D1241" s="63"/>
      <c r="E1241" s="15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</row>
    <row r="1242" spans="2:18" ht="15" x14ac:dyDescent="0.25">
      <c r="B1242" s="11"/>
      <c r="D1242" s="64"/>
      <c r="E1242" s="15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</row>
    <row r="1243" spans="2:18" ht="15" x14ac:dyDescent="0.25">
      <c r="B1243" s="11"/>
      <c r="D1243" s="64"/>
      <c r="E1243" s="15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</row>
    <row r="1244" spans="2:18" ht="15" x14ac:dyDescent="0.25">
      <c r="B1244" s="11"/>
      <c r="D1244" s="64"/>
      <c r="E1244" s="15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</row>
    <row r="1245" spans="2:18" ht="15" x14ac:dyDescent="0.25">
      <c r="B1245" s="12"/>
      <c r="D1245" s="63"/>
      <c r="E1245" s="15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</row>
    <row r="1246" spans="2:18" ht="15" x14ac:dyDescent="0.25">
      <c r="B1246" s="11"/>
      <c r="D1246" s="64"/>
      <c r="E1246" s="15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</row>
    <row r="1247" spans="2:18" ht="15" x14ac:dyDescent="0.25">
      <c r="B1247" s="11"/>
      <c r="D1247" s="64"/>
      <c r="E1247" s="15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</row>
    <row r="1248" spans="2:18" ht="15" x14ac:dyDescent="0.25">
      <c r="B1248" s="11"/>
      <c r="D1248" s="64"/>
      <c r="E1248" s="15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</row>
    <row r="1249" spans="2:18" ht="15" x14ac:dyDescent="0.25">
      <c r="B1249" s="11"/>
      <c r="D1249" s="64"/>
      <c r="E1249" s="15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</row>
    <row r="1250" spans="2:18" ht="15" x14ac:dyDescent="0.25">
      <c r="B1250" s="11"/>
      <c r="D1250" s="64"/>
      <c r="E1250" s="15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</row>
    <row r="1251" spans="2:18" ht="15" x14ac:dyDescent="0.25">
      <c r="B1251" s="11"/>
      <c r="D1251" s="64"/>
      <c r="E1251" s="15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</row>
    <row r="1252" spans="2:18" ht="15" x14ac:dyDescent="0.25">
      <c r="B1252" s="11"/>
      <c r="D1252" s="64"/>
      <c r="E1252" s="15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</row>
    <row r="1253" spans="2:18" ht="15" x14ac:dyDescent="0.25">
      <c r="B1253" s="11"/>
      <c r="D1253" s="64"/>
      <c r="E1253" s="15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</row>
    <row r="1254" spans="2:18" ht="15" x14ac:dyDescent="0.25">
      <c r="B1254" s="11"/>
      <c r="D1254" s="64"/>
      <c r="E1254" s="15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</row>
    <row r="1255" spans="2:18" ht="15" x14ac:dyDescent="0.25">
      <c r="B1255" s="11"/>
      <c r="D1255" s="64"/>
      <c r="E1255" s="15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</row>
    <row r="1256" spans="2:18" ht="15" x14ac:dyDescent="0.25">
      <c r="B1256" s="11"/>
      <c r="D1256" s="64"/>
      <c r="E1256" s="15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</row>
    <row r="1257" spans="2:18" ht="15" x14ac:dyDescent="0.25">
      <c r="B1257" s="11"/>
      <c r="D1257" s="64"/>
      <c r="E1257" s="15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</row>
    <row r="1258" spans="2:18" ht="15" x14ac:dyDescent="0.25">
      <c r="B1258" s="11"/>
      <c r="D1258" s="64"/>
      <c r="E1258" s="15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</row>
    <row r="1259" spans="2:18" ht="15" x14ac:dyDescent="0.25">
      <c r="B1259" s="11"/>
      <c r="D1259" s="64"/>
      <c r="E1259" s="15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</row>
    <row r="1260" spans="2:18" ht="15" x14ac:dyDescent="0.25">
      <c r="B1260" s="11"/>
      <c r="D1260" s="64"/>
      <c r="E1260" s="15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</row>
    <row r="1261" spans="2:18" ht="15" x14ac:dyDescent="0.25">
      <c r="B1261" s="11"/>
      <c r="D1261" s="64"/>
      <c r="E1261" s="15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</row>
    <row r="1262" spans="2:18" ht="15" x14ac:dyDescent="0.25">
      <c r="B1262" s="11"/>
      <c r="D1262" s="64"/>
      <c r="E1262" s="15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</row>
    <row r="1263" spans="2:18" ht="15" x14ac:dyDescent="0.25">
      <c r="B1263" s="11"/>
      <c r="D1263" s="64"/>
      <c r="E1263" s="15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</row>
    <row r="1264" spans="2:18" ht="15" x14ac:dyDescent="0.25">
      <c r="B1264" s="11"/>
      <c r="D1264" s="64"/>
      <c r="E1264" s="15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</row>
    <row r="1265" spans="2:18" ht="15" x14ac:dyDescent="0.25">
      <c r="B1265" s="11"/>
      <c r="D1265" s="64"/>
      <c r="E1265" s="15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</row>
    <row r="1266" spans="2:18" ht="15" x14ac:dyDescent="0.25">
      <c r="B1266" s="11"/>
      <c r="D1266" s="64"/>
      <c r="E1266" s="15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</row>
    <row r="1267" spans="2:18" ht="15" x14ac:dyDescent="0.25">
      <c r="B1267" s="11"/>
      <c r="D1267" s="64"/>
      <c r="E1267" s="15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</row>
    <row r="1268" spans="2:18" ht="15" x14ac:dyDescent="0.25">
      <c r="B1268" s="11"/>
      <c r="D1268" s="64"/>
      <c r="E1268" s="15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</row>
    <row r="1269" spans="2:18" ht="15" x14ac:dyDescent="0.25">
      <c r="B1269" s="11"/>
      <c r="D1269" s="64"/>
      <c r="E1269" s="15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</row>
    <row r="1270" spans="2:18" ht="15" x14ac:dyDescent="0.25">
      <c r="B1270" s="11"/>
      <c r="D1270" s="64"/>
      <c r="E1270" s="15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</row>
    <row r="1271" spans="2:18" ht="15" x14ac:dyDescent="0.25">
      <c r="B1271" s="11"/>
      <c r="D1271" s="64"/>
      <c r="E1271" s="15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</row>
    <row r="1272" spans="2:18" ht="15" x14ac:dyDescent="0.25">
      <c r="B1272" s="11"/>
      <c r="D1272" s="64"/>
      <c r="E1272" s="15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</row>
    <row r="1273" spans="2:18" ht="15" x14ac:dyDescent="0.25">
      <c r="B1273" s="11"/>
      <c r="D1273" s="64"/>
      <c r="E1273" s="15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</row>
    <row r="1274" spans="2:18" ht="15" x14ac:dyDescent="0.25">
      <c r="B1274" s="11"/>
      <c r="D1274" s="64"/>
      <c r="E1274" s="15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</row>
    <row r="1275" spans="2:18" ht="15" x14ac:dyDescent="0.25">
      <c r="B1275" s="11"/>
      <c r="D1275" s="64"/>
      <c r="E1275" s="15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</row>
    <row r="1276" spans="2:18" ht="15" x14ac:dyDescent="0.25">
      <c r="B1276" s="11"/>
      <c r="D1276" s="64"/>
      <c r="E1276" s="15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</row>
    <row r="1277" spans="2:18" ht="15" x14ac:dyDescent="0.25">
      <c r="B1277" s="11"/>
      <c r="D1277" s="64"/>
      <c r="E1277" s="15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</row>
    <row r="1278" spans="2:18" ht="15" x14ac:dyDescent="0.25">
      <c r="B1278" s="11"/>
      <c r="D1278" s="64"/>
      <c r="E1278" s="15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</row>
    <row r="1279" spans="2:18" ht="15" x14ac:dyDescent="0.25">
      <c r="B1279" s="11"/>
      <c r="D1279" s="64"/>
      <c r="E1279" s="15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</row>
    <row r="1280" spans="2:18" ht="15" x14ac:dyDescent="0.25">
      <c r="B1280" s="11"/>
      <c r="D1280" s="64"/>
      <c r="E1280" s="15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</row>
    <row r="1281" spans="2:18" ht="15" x14ac:dyDescent="0.25">
      <c r="B1281" s="11"/>
      <c r="D1281" s="64"/>
      <c r="E1281" s="15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</row>
    <row r="1282" spans="2:18" ht="15" x14ac:dyDescent="0.25">
      <c r="B1282" s="11"/>
      <c r="D1282" s="64"/>
      <c r="E1282" s="15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</row>
    <row r="1283" spans="2:18" ht="15" x14ac:dyDescent="0.25">
      <c r="B1283" s="12"/>
      <c r="D1283" s="63"/>
      <c r="E1283" s="15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</row>
    <row r="1284" spans="2:18" ht="15" x14ac:dyDescent="0.25">
      <c r="B1284" s="11"/>
      <c r="D1284" s="64"/>
      <c r="E1284" s="15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</row>
    <row r="1285" spans="2:18" ht="15" x14ac:dyDescent="0.25">
      <c r="B1285" s="11"/>
      <c r="D1285" s="64"/>
      <c r="E1285" s="15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</row>
    <row r="1286" spans="2:18" ht="15" x14ac:dyDescent="0.25">
      <c r="B1286" s="11"/>
      <c r="D1286" s="64"/>
      <c r="E1286" s="15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</row>
    <row r="1287" spans="2:18" ht="15" x14ac:dyDescent="0.25">
      <c r="B1287" s="11"/>
      <c r="D1287" s="64"/>
      <c r="E1287" s="15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</row>
    <row r="1288" spans="2:18" ht="15" x14ac:dyDescent="0.25">
      <c r="B1288" s="11"/>
      <c r="D1288" s="64"/>
      <c r="E1288" s="15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</row>
    <row r="1289" spans="2:18" ht="15" x14ac:dyDescent="0.25">
      <c r="B1289" s="11"/>
      <c r="D1289" s="64"/>
      <c r="E1289" s="15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</row>
    <row r="1290" spans="2:18" ht="15" x14ac:dyDescent="0.25">
      <c r="B1290" s="11"/>
      <c r="D1290" s="64"/>
      <c r="E1290" s="15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</row>
    <row r="1291" spans="2:18" ht="15" x14ac:dyDescent="0.25">
      <c r="B1291" s="11"/>
      <c r="D1291" s="64"/>
      <c r="E1291" s="15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</row>
    <row r="1292" spans="2:18" ht="15" x14ac:dyDescent="0.25">
      <c r="B1292" s="11"/>
      <c r="D1292" s="64"/>
      <c r="E1292" s="15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</row>
    <row r="1293" spans="2:18" ht="15" x14ac:dyDescent="0.25">
      <c r="B1293" s="11"/>
      <c r="D1293" s="64"/>
      <c r="E1293" s="15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</row>
    <row r="1294" spans="2:18" ht="15" x14ac:dyDescent="0.25">
      <c r="B1294" s="11"/>
      <c r="D1294" s="64"/>
      <c r="E1294" s="15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</row>
    <row r="1295" spans="2:18" ht="15" x14ac:dyDescent="0.25">
      <c r="B1295" s="11"/>
      <c r="D1295" s="64"/>
      <c r="E1295" s="15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</row>
    <row r="1296" spans="2:18" ht="15" x14ac:dyDescent="0.25">
      <c r="B1296" s="11"/>
      <c r="D1296" s="64"/>
      <c r="E1296" s="15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</row>
    <row r="1297" spans="2:18" ht="15" x14ac:dyDescent="0.25">
      <c r="B1297" s="11"/>
      <c r="D1297" s="64"/>
      <c r="E1297" s="15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</row>
    <row r="1298" spans="2:18" ht="15" x14ac:dyDescent="0.25">
      <c r="B1298" s="11"/>
      <c r="D1298" s="64"/>
      <c r="E1298" s="15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</row>
    <row r="1299" spans="2:18" ht="15" x14ac:dyDescent="0.25">
      <c r="B1299" s="11"/>
      <c r="D1299" s="64"/>
      <c r="E1299" s="15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</row>
    <row r="1300" spans="2:18" ht="15" x14ac:dyDescent="0.25">
      <c r="B1300" s="11"/>
      <c r="D1300" s="64"/>
      <c r="E1300" s="15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</row>
    <row r="1301" spans="2:18" ht="15" x14ac:dyDescent="0.25">
      <c r="B1301" s="11"/>
      <c r="D1301" s="64"/>
      <c r="E1301" s="15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</row>
    <row r="1302" spans="2:18" ht="15" x14ac:dyDescent="0.25">
      <c r="B1302" s="11"/>
      <c r="D1302" s="64"/>
      <c r="E1302" s="15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</row>
    <row r="1303" spans="2:18" ht="15" x14ac:dyDescent="0.25">
      <c r="B1303" s="11"/>
      <c r="D1303" s="64"/>
      <c r="E1303" s="15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</row>
    <row r="1304" spans="2:18" ht="15" x14ac:dyDescent="0.25">
      <c r="B1304" s="11"/>
      <c r="D1304" s="64"/>
      <c r="E1304" s="15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</row>
    <row r="1305" spans="2:18" ht="15" x14ac:dyDescent="0.25">
      <c r="B1305" s="11"/>
      <c r="D1305" s="64"/>
      <c r="E1305" s="15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</row>
    <row r="1306" spans="2:18" ht="15" x14ac:dyDescent="0.25">
      <c r="B1306" s="11"/>
      <c r="D1306" s="64"/>
      <c r="E1306" s="15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</row>
    <row r="1307" spans="2:18" ht="15" x14ac:dyDescent="0.25">
      <c r="B1307" s="11"/>
      <c r="D1307" s="64"/>
      <c r="E1307" s="15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</row>
    <row r="1308" spans="2:18" ht="15" x14ac:dyDescent="0.25">
      <c r="B1308" s="11"/>
      <c r="D1308" s="64"/>
      <c r="E1308" s="15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</row>
    <row r="1309" spans="2:18" ht="15" x14ac:dyDescent="0.25">
      <c r="B1309" s="11"/>
      <c r="D1309" s="64"/>
      <c r="E1309" s="15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</row>
    <row r="1310" spans="2:18" ht="15" x14ac:dyDescent="0.25">
      <c r="B1310" s="11"/>
      <c r="D1310" s="64"/>
      <c r="E1310" s="15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</row>
    <row r="1311" spans="2:18" ht="15" x14ac:dyDescent="0.25">
      <c r="B1311" s="11"/>
      <c r="D1311" s="64"/>
      <c r="E1311" s="15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</row>
    <row r="1312" spans="2:18" ht="15" x14ac:dyDescent="0.25">
      <c r="B1312" s="11"/>
      <c r="D1312" s="64"/>
      <c r="E1312" s="15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</row>
    <row r="1313" spans="2:18" ht="15" x14ac:dyDescent="0.25">
      <c r="B1313" s="11"/>
      <c r="D1313" s="64"/>
      <c r="E1313" s="15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</row>
    <row r="1314" spans="2:18" ht="15" x14ac:dyDescent="0.25">
      <c r="B1314" s="11"/>
      <c r="D1314" s="64"/>
      <c r="E1314" s="15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15" spans="2:18" ht="15" x14ac:dyDescent="0.25">
      <c r="B1315" s="11"/>
      <c r="D1315" s="64"/>
      <c r="E1315" s="15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</row>
    <row r="1316" spans="2:18" ht="15" x14ac:dyDescent="0.25">
      <c r="B1316" s="11"/>
      <c r="D1316" s="64"/>
      <c r="E1316" s="15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</row>
    <row r="1317" spans="2:18" ht="15" x14ac:dyDescent="0.25">
      <c r="B1317" s="11"/>
      <c r="D1317" s="64"/>
      <c r="E1317" s="15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</row>
    <row r="1318" spans="2:18" ht="15" x14ac:dyDescent="0.25">
      <c r="B1318" s="11"/>
      <c r="D1318" s="64"/>
      <c r="E1318" s="15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</row>
    <row r="1319" spans="2:18" ht="15" x14ac:dyDescent="0.25">
      <c r="B1319" s="11"/>
      <c r="D1319" s="64"/>
      <c r="E1319" s="15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</row>
    <row r="1320" spans="2:18" ht="15" x14ac:dyDescent="0.25">
      <c r="B1320" s="11"/>
      <c r="D1320" s="64"/>
      <c r="E1320" s="15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</row>
    <row r="1321" spans="2:18" ht="15" x14ac:dyDescent="0.25">
      <c r="B1321" s="11"/>
      <c r="D1321" s="64"/>
      <c r="E1321" s="15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</row>
    <row r="1322" spans="2:18" ht="15" x14ac:dyDescent="0.25">
      <c r="B1322" s="11"/>
      <c r="D1322" s="64"/>
      <c r="E1322" s="15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</row>
    <row r="1323" spans="2:18" ht="15" x14ac:dyDescent="0.25">
      <c r="B1323" s="11"/>
      <c r="D1323" s="64"/>
      <c r="E1323" s="15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</row>
    <row r="1324" spans="2:18" ht="15" x14ac:dyDescent="0.25">
      <c r="B1324" s="11"/>
      <c r="D1324" s="64"/>
      <c r="E1324" s="15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</row>
    <row r="1325" spans="2:18" ht="15" x14ac:dyDescent="0.25">
      <c r="B1325" s="11"/>
      <c r="D1325" s="64"/>
      <c r="E1325" s="15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</row>
    <row r="1326" spans="2:18" ht="15" x14ac:dyDescent="0.25">
      <c r="B1326" s="11"/>
      <c r="D1326" s="64"/>
      <c r="E1326" s="15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</row>
    <row r="1327" spans="2:18" ht="15" x14ac:dyDescent="0.25">
      <c r="B1327" s="11"/>
      <c r="D1327" s="64"/>
      <c r="E1327" s="15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</row>
    <row r="1328" spans="2:18" ht="15" x14ac:dyDescent="0.25">
      <c r="B1328" s="11"/>
      <c r="D1328" s="64"/>
      <c r="E1328" s="15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</row>
    <row r="1329" spans="2:18" ht="15" x14ac:dyDescent="0.25">
      <c r="B1329" s="11"/>
      <c r="D1329" s="64"/>
      <c r="E1329" s="15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</row>
    <row r="1330" spans="2:18" ht="15" x14ac:dyDescent="0.25">
      <c r="B1330" s="11"/>
      <c r="D1330" s="64"/>
      <c r="E1330" s="15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</row>
    <row r="1331" spans="2:18" ht="15" x14ac:dyDescent="0.25">
      <c r="B1331" s="11"/>
      <c r="D1331" s="64"/>
      <c r="E1331" s="15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</row>
    <row r="1332" spans="2:18" ht="15" x14ac:dyDescent="0.25">
      <c r="B1332" s="11"/>
      <c r="D1332" s="64"/>
      <c r="E1332" s="15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</row>
    <row r="1333" spans="2:18" ht="15" x14ac:dyDescent="0.25">
      <c r="B1333" s="11"/>
      <c r="D1333" s="64"/>
      <c r="E1333" s="15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</row>
    <row r="1334" spans="2:18" ht="15" x14ac:dyDescent="0.25">
      <c r="B1334" s="12"/>
      <c r="D1334" s="63"/>
      <c r="E1334" s="15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</row>
    <row r="1335" spans="2:18" ht="15" x14ac:dyDescent="0.25">
      <c r="B1335" s="11"/>
      <c r="D1335" s="64"/>
      <c r="E1335" s="15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</row>
    <row r="1336" spans="2:18" ht="15" x14ac:dyDescent="0.25">
      <c r="B1336" s="11"/>
      <c r="D1336" s="64"/>
      <c r="E1336" s="15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37" spans="2:18" ht="15" x14ac:dyDescent="0.25">
      <c r="B1337" s="11"/>
      <c r="D1337" s="64"/>
      <c r="E1337" s="15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</row>
    <row r="1338" spans="2:18" ht="15" x14ac:dyDescent="0.25">
      <c r="B1338" s="11"/>
      <c r="D1338" s="64"/>
      <c r="E1338" s="15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</row>
    <row r="1339" spans="2:18" ht="15" x14ac:dyDescent="0.25">
      <c r="B1339" s="11"/>
      <c r="D1339" s="64"/>
      <c r="E1339" s="15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</row>
    <row r="1340" spans="2:18" ht="15" x14ac:dyDescent="0.25">
      <c r="B1340" s="11"/>
      <c r="D1340" s="64"/>
      <c r="E1340" s="15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</row>
    <row r="1341" spans="2:18" ht="15" x14ac:dyDescent="0.25">
      <c r="B1341" s="11"/>
      <c r="D1341" s="64"/>
      <c r="E1341" s="15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</row>
    <row r="1342" spans="2:18" ht="15" x14ac:dyDescent="0.25">
      <c r="B1342" s="11"/>
      <c r="D1342" s="64"/>
      <c r="E1342" s="15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</row>
    <row r="1343" spans="2:18" ht="15" x14ac:dyDescent="0.25">
      <c r="B1343" s="11"/>
      <c r="D1343" s="64"/>
      <c r="E1343" s="15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</row>
    <row r="1344" spans="2:18" ht="15" x14ac:dyDescent="0.25">
      <c r="B1344" s="11"/>
      <c r="D1344" s="64"/>
      <c r="E1344" s="15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</row>
    <row r="1345" spans="2:18" ht="15" x14ac:dyDescent="0.25">
      <c r="B1345" s="11"/>
      <c r="D1345" s="64"/>
      <c r="E1345" s="15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</row>
    <row r="1346" spans="2:18" ht="15" x14ac:dyDescent="0.25">
      <c r="B1346" s="11"/>
      <c r="D1346" s="64"/>
      <c r="E1346" s="15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</row>
    <row r="1347" spans="2:18" ht="15" x14ac:dyDescent="0.25">
      <c r="B1347" s="11"/>
      <c r="D1347" s="64"/>
      <c r="E1347" s="15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</row>
    <row r="1348" spans="2:18" ht="15" x14ac:dyDescent="0.25">
      <c r="B1348" s="11"/>
      <c r="D1348" s="64"/>
      <c r="E1348" s="15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</row>
    <row r="1349" spans="2:18" ht="15" x14ac:dyDescent="0.25">
      <c r="B1349" s="11"/>
      <c r="D1349" s="64"/>
      <c r="E1349" s="15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</row>
    <row r="1350" spans="2:18" ht="15" x14ac:dyDescent="0.25">
      <c r="B1350" s="11"/>
      <c r="D1350" s="64"/>
      <c r="E1350" s="15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</row>
    <row r="1351" spans="2:18" ht="15" x14ac:dyDescent="0.25">
      <c r="B1351" s="11"/>
      <c r="D1351" s="64"/>
      <c r="E1351" s="15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</row>
    <row r="1352" spans="2:18" ht="15" x14ac:dyDescent="0.25">
      <c r="B1352" s="12"/>
      <c r="D1352" s="63"/>
      <c r="E1352" s="15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</row>
    <row r="1353" spans="2:18" ht="15" x14ac:dyDescent="0.25">
      <c r="B1353" s="11"/>
      <c r="D1353" s="64"/>
      <c r="E1353" s="15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</row>
    <row r="1354" spans="2:18" ht="15" x14ac:dyDescent="0.25">
      <c r="B1354" s="11"/>
      <c r="D1354" s="64"/>
      <c r="E1354" s="15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</row>
    <row r="1355" spans="2:18" ht="15" x14ac:dyDescent="0.25">
      <c r="B1355" s="11"/>
      <c r="D1355" s="64"/>
      <c r="E1355" s="15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</row>
    <row r="1356" spans="2:18" ht="15" x14ac:dyDescent="0.25">
      <c r="B1356" s="11"/>
      <c r="D1356" s="64"/>
      <c r="E1356" s="15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</row>
    <row r="1357" spans="2:18" ht="15" x14ac:dyDescent="0.25">
      <c r="B1357" s="11"/>
      <c r="D1357" s="64"/>
      <c r="E1357" s="15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</row>
    <row r="1358" spans="2:18" ht="15" x14ac:dyDescent="0.25">
      <c r="B1358" s="11"/>
      <c r="D1358" s="64"/>
      <c r="E1358" s="15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</row>
    <row r="1359" spans="2:18" ht="15" x14ac:dyDescent="0.25">
      <c r="B1359" s="11"/>
      <c r="D1359" s="64"/>
      <c r="E1359" s="15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</row>
    <row r="1360" spans="2:18" ht="15" x14ac:dyDescent="0.25">
      <c r="B1360" s="11"/>
      <c r="D1360" s="64"/>
      <c r="E1360" s="15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</row>
    <row r="1361" spans="2:18" ht="15" x14ac:dyDescent="0.25">
      <c r="B1361" s="11"/>
      <c r="D1361" s="64"/>
      <c r="E1361" s="15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</row>
    <row r="1362" spans="2:18" ht="15" x14ac:dyDescent="0.25">
      <c r="B1362" s="11"/>
      <c r="D1362" s="64"/>
      <c r="E1362" s="15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</row>
    <row r="1363" spans="2:18" ht="15" x14ac:dyDescent="0.25">
      <c r="B1363" s="11"/>
      <c r="D1363" s="64"/>
      <c r="E1363" s="15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</row>
    <row r="1364" spans="2:18" ht="15" x14ac:dyDescent="0.25">
      <c r="B1364" s="11"/>
      <c r="D1364" s="64"/>
      <c r="E1364" s="15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</row>
    <row r="1365" spans="2:18" ht="15" x14ac:dyDescent="0.25">
      <c r="B1365" s="11"/>
      <c r="D1365" s="64"/>
      <c r="E1365" s="15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</row>
    <row r="1366" spans="2:18" ht="15" x14ac:dyDescent="0.25">
      <c r="B1366" s="11"/>
      <c r="D1366" s="64"/>
      <c r="E1366" s="15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</row>
    <row r="1367" spans="2:18" ht="15" x14ac:dyDescent="0.25">
      <c r="B1367" s="11"/>
      <c r="D1367" s="64"/>
      <c r="E1367" s="15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</row>
    <row r="1368" spans="2:18" ht="15" x14ac:dyDescent="0.25">
      <c r="B1368" s="11"/>
      <c r="D1368" s="64"/>
      <c r="E1368" s="15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</row>
    <row r="1369" spans="2:18" ht="15" x14ac:dyDescent="0.25">
      <c r="B1369" s="11"/>
      <c r="D1369" s="64"/>
      <c r="E1369" s="15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</row>
    <row r="1370" spans="2:18" ht="15" x14ac:dyDescent="0.25">
      <c r="B1370" s="12"/>
      <c r="D1370" s="63"/>
      <c r="E1370" s="15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</row>
    <row r="1371" spans="2:18" ht="15" x14ac:dyDescent="0.25">
      <c r="B1371" s="11"/>
      <c r="D1371" s="64"/>
      <c r="E1371" s="15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</row>
    <row r="1372" spans="2:18" ht="15" x14ac:dyDescent="0.25">
      <c r="B1372" s="11"/>
      <c r="D1372" s="64"/>
      <c r="E1372" s="15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</row>
    <row r="1373" spans="2:18" ht="15" x14ac:dyDescent="0.25">
      <c r="B1373" s="11"/>
      <c r="D1373" s="64"/>
      <c r="E1373" s="15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</row>
    <row r="1374" spans="2:18" ht="15" x14ac:dyDescent="0.25">
      <c r="B1374" s="11"/>
      <c r="D1374" s="64"/>
      <c r="E1374" s="15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</row>
    <row r="1375" spans="2:18" ht="15" x14ac:dyDescent="0.25">
      <c r="B1375" s="11"/>
      <c r="D1375" s="64"/>
      <c r="E1375" s="15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</row>
    <row r="1376" spans="2:18" ht="15" x14ac:dyDescent="0.25">
      <c r="B1376" s="11"/>
      <c r="D1376" s="64"/>
      <c r="E1376" s="15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</row>
    <row r="1377" spans="2:18" ht="15" x14ac:dyDescent="0.25">
      <c r="B1377" s="11"/>
      <c r="D1377" s="64"/>
      <c r="E1377" s="15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</row>
    <row r="1378" spans="2:18" ht="15" x14ac:dyDescent="0.25">
      <c r="B1378" s="11"/>
      <c r="D1378" s="64"/>
      <c r="E1378" s="15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</row>
    <row r="1379" spans="2:18" ht="15" x14ac:dyDescent="0.25">
      <c r="B1379" s="11"/>
      <c r="D1379" s="64"/>
      <c r="E1379" s="15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</row>
    <row r="1380" spans="2:18" ht="15" x14ac:dyDescent="0.25">
      <c r="B1380" s="11"/>
      <c r="D1380" s="64"/>
      <c r="E1380" s="15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</row>
    <row r="1381" spans="2:18" ht="15" x14ac:dyDescent="0.25">
      <c r="B1381" s="11"/>
      <c r="D1381" s="64"/>
      <c r="E1381" s="15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</row>
    <row r="1382" spans="2:18" ht="15" x14ac:dyDescent="0.25">
      <c r="B1382" s="11"/>
      <c r="D1382" s="64"/>
      <c r="E1382" s="15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</row>
    <row r="1383" spans="2:18" ht="15" x14ac:dyDescent="0.25">
      <c r="B1383" s="11"/>
      <c r="D1383" s="64"/>
      <c r="E1383" s="15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</row>
    <row r="1384" spans="2:18" ht="15" x14ac:dyDescent="0.25">
      <c r="B1384" s="11"/>
      <c r="D1384" s="64"/>
      <c r="E1384" s="15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</row>
    <row r="1385" spans="2:18" ht="15" x14ac:dyDescent="0.25">
      <c r="B1385" s="12"/>
      <c r="D1385" s="63"/>
      <c r="E1385" s="15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</row>
    <row r="1386" spans="2:18" ht="15" x14ac:dyDescent="0.25">
      <c r="B1386" s="11"/>
      <c r="D1386" s="64"/>
      <c r="E1386" s="15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</row>
    <row r="1387" spans="2:18" ht="15" x14ac:dyDescent="0.25">
      <c r="B1387" s="11"/>
      <c r="D1387" s="64"/>
      <c r="E1387" s="15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</row>
    <row r="1388" spans="2:18" ht="15" x14ac:dyDescent="0.25">
      <c r="B1388" s="11"/>
      <c r="D1388" s="64"/>
      <c r="E1388" s="15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</row>
    <row r="1389" spans="2:18" ht="15" x14ac:dyDescent="0.25">
      <c r="B1389" s="11"/>
      <c r="D1389" s="64"/>
      <c r="E1389" s="15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</row>
    <row r="1390" spans="2:18" ht="15" x14ac:dyDescent="0.25">
      <c r="B1390" s="11"/>
      <c r="D1390" s="64"/>
      <c r="E1390" s="15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</row>
    <row r="1391" spans="2:18" ht="15" x14ac:dyDescent="0.25">
      <c r="B1391" s="11"/>
      <c r="D1391" s="64"/>
      <c r="E1391" s="15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</row>
    <row r="1392" spans="2:18" ht="15" x14ac:dyDescent="0.25">
      <c r="B1392" s="11"/>
      <c r="D1392" s="64"/>
      <c r="E1392" s="15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</row>
    <row r="1393" spans="2:18" ht="15" x14ac:dyDescent="0.25">
      <c r="B1393" s="11"/>
      <c r="D1393" s="64"/>
      <c r="E1393" s="15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</row>
    <row r="1394" spans="2:18" ht="15" x14ac:dyDescent="0.25">
      <c r="B1394" s="11"/>
      <c r="D1394" s="64"/>
      <c r="E1394" s="15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</row>
    <row r="1395" spans="2:18" ht="15" x14ac:dyDescent="0.25">
      <c r="B1395" s="11"/>
      <c r="D1395" s="64"/>
      <c r="E1395" s="15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</row>
    <row r="1396" spans="2:18" ht="15" x14ac:dyDescent="0.25">
      <c r="B1396" s="11"/>
      <c r="D1396" s="64"/>
      <c r="E1396" s="15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</row>
    <row r="1397" spans="2:18" ht="15" x14ac:dyDescent="0.25">
      <c r="B1397" s="11"/>
      <c r="D1397" s="64"/>
      <c r="E1397" s="15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</row>
    <row r="1398" spans="2:18" ht="15" x14ac:dyDescent="0.25">
      <c r="B1398" s="11"/>
      <c r="D1398" s="64"/>
      <c r="E1398" s="15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</row>
    <row r="1399" spans="2:18" ht="15" x14ac:dyDescent="0.25">
      <c r="B1399" s="11"/>
      <c r="D1399" s="64"/>
      <c r="E1399" s="15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</row>
    <row r="1400" spans="2:18" ht="15" x14ac:dyDescent="0.25">
      <c r="B1400" s="11"/>
      <c r="D1400" s="64"/>
      <c r="E1400" s="15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</row>
    <row r="1401" spans="2:18" ht="15" x14ac:dyDescent="0.25">
      <c r="B1401" s="11"/>
      <c r="D1401" s="64"/>
      <c r="E1401" s="15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</row>
    <row r="1402" spans="2:18" ht="15" x14ac:dyDescent="0.25">
      <c r="B1402" s="11"/>
      <c r="D1402" s="64"/>
      <c r="E1402" s="15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</row>
    <row r="1403" spans="2:18" ht="15" x14ac:dyDescent="0.25">
      <c r="B1403" s="11"/>
      <c r="D1403" s="64"/>
      <c r="E1403" s="15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</row>
    <row r="1404" spans="2:18" ht="15" x14ac:dyDescent="0.25">
      <c r="B1404" s="11"/>
      <c r="D1404" s="64"/>
      <c r="E1404" s="15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</row>
    <row r="1405" spans="2:18" ht="15" x14ac:dyDescent="0.25">
      <c r="B1405" s="11"/>
      <c r="D1405" s="64"/>
      <c r="E1405" s="15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</row>
    <row r="1406" spans="2:18" ht="15" x14ac:dyDescent="0.25">
      <c r="B1406" s="11"/>
      <c r="D1406" s="64"/>
      <c r="E1406" s="15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</row>
    <row r="1407" spans="2:18" ht="15" x14ac:dyDescent="0.25">
      <c r="B1407" s="11"/>
      <c r="D1407" s="64"/>
      <c r="E1407" s="15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</row>
    <row r="1408" spans="2:18" ht="15" x14ac:dyDescent="0.25">
      <c r="B1408" s="11"/>
      <c r="D1408" s="64"/>
      <c r="E1408" s="15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</row>
    <row r="1409" spans="2:18" ht="15" x14ac:dyDescent="0.25">
      <c r="B1409" s="11"/>
      <c r="D1409" s="64"/>
      <c r="E1409" s="15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</row>
    <row r="1410" spans="2:18" ht="15" x14ac:dyDescent="0.25">
      <c r="B1410" s="11"/>
      <c r="D1410" s="64"/>
      <c r="E1410" s="15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</row>
    <row r="1411" spans="2:18" ht="15" x14ac:dyDescent="0.25">
      <c r="B1411" s="11"/>
      <c r="D1411" s="64"/>
      <c r="E1411" s="15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</row>
    <row r="1412" spans="2:18" ht="15" x14ac:dyDescent="0.25">
      <c r="B1412" s="11"/>
      <c r="D1412" s="64"/>
      <c r="E1412" s="15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</row>
    <row r="1413" spans="2:18" ht="15" x14ac:dyDescent="0.25">
      <c r="B1413" s="11"/>
      <c r="D1413" s="64"/>
      <c r="E1413" s="15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</row>
    <row r="1414" spans="2:18" ht="15" x14ac:dyDescent="0.25">
      <c r="B1414" s="11"/>
      <c r="D1414" s="64"/>
      <c r="E1414" s="15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</row>
    <row r="1415" spans="2:18" ht="15" x14ac:dyDescent="0.25">
      <c r="B1415" s="11"/>
      <c r="D1415" s="64"/>
      <c r="E1415" s="15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</row>
    <row r="1416" spans="2:18" ht="15" x14ac:dyDescent="0.25">
      <c r="B1416" s="11"/>
      <c r="D1416" s="64"/>
      <c r="E1416" s="15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</row>
    <row r="1417" spans="2:18" ht="15" x14ac:dyDescent="0.25">
      <c r="B1417" s="11"/>
      <c r="D1417" s="64"/>
      <c r="E1417" s="15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</row>
    <row r="1418" spans="2:18" ht="15" x14ac:dyDescent="0.25">
      <c r="B1418" s="11"/>
      <c r="D1418" s="64"/>
      <c r="E1418" s="15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</row>
    <row r="1419" spans="2:18" ht="15" x14ac:dyDescent="0.25">
      <c r="B1419" s="11"/>
      <c r="D1419" s="64"/>
      <c r="E1419" s="15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</row>
    <row r="1420" spans="2:18" ht="15" x14ac:dyDescent="0.25">
      <c r="B1420" s="12"/>
      <c r="D1420" s="63"/>
      <c r="E1420" s="15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</row>
    <row r="1421" spans="2:18" ht="15" x14ac:dyDescent="0.25">
      <c r="B1421" s="11"/>
      <c r="D1421" s="64"/>
      <c r="E1421" s="15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</row>
    <row r="1422" spans="2:18" ht="15" x14ac:dyDescent="0.25">
      <c r="B1422" s="12"/>
      <c r="D1422" s="63"/>
      <c r="E1422" s="15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</row>
    <row r="1423" spans="2:18" ht="15" x14ac:dyDescent="0.25">
      <c r="B1423" s="11"/>
      <c r="D1423" s="64"/>
      <c r="E1423" s="15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</row>
    <row r="1424" spans="2:18" ht="15" x14ac:dyDescent="0.25">
      <c r="B1424" s="11"/>
      <c r="D1424" s="64"/>
      <c r="E1424" s="15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</row>
    <row r="1425" spans="2:18" ht="15" x14ac:dyDescent="0.25">
      <c r="B1425" s="11"/>
      <c r="D1425" s="64"/>
      <c r="E1425" s="15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</row>
    <row r="1426" spans="2:18" ht="15" x14ac:dyDescent="0.25">
      <c r="B1426" s="11"/>
      <c r="D1426" s="64"/>
      <c r="E1426" s="15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</row>
    <row r="1427" spans="2:18" ht="15" x14ac:dyDescent="0.25">
      <c r="B1427" s="11"/>
      <c r="D1427" s="64"/>
      <c r="E1427" s="15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</row>
    <row r="1428" spans="2:18" ht="15" x14ac:dyDescent="0.25">
      <c r="B1428" s="11"/>
      <c r="D1428" s="64"/>
      <c r="E1428" s="15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</row>
    <row r="1429" spans="2:18" ht="15" x14ac:dyDescent="0.25">
      <c r="B1429" s="12"/>
      <c r="D1429" s="63"/>
      <c r="E1429" s="15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</row>
    <row r="1430" spans="2:18" ht="15" x14ac:dyDescent="0.25">
      <c r="B1430" s="12"/>
      <c r="D1430" s="63"/>
      <c r="E1430" s="15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</row>
    <row r="1431" spans="2:18" ht="15" x14ac:dyDescent="0.25">
      <c r="B1431" s="11"/>
      <c r="D1431" s="64"/>
      <c r="E1431" s="15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</row>
    <row r="1432" spans="2:18" ht="15" x14ac:dyDescent="0.25">
      <c r="B1432" s="11"/>
      <c r="D1432" s="64"/>
      <c r="E1432" s="15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</row>
    <row r="1433" spans="2:18" ht="15" x14ac:dyDescent="0.25">
      <c r="B1433" s="11"/>
      <c r="D1433" s="64"/>
      <c r="E1433" s="15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</row>
    <row r="1434" spans="2:18" ht="15" x14ac:dyDescent="0.25">
      <c r="B1434" s="11"/>
      <c r="D1434" s="64"/>
      <c r="E1434" s="15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</row>
    <row r="1435" spans="2:18" ht="15" x14ac:dyDescent="0.25">
      <c r="B1435" s="11"/>
      <c r="D1435" s="64"/>
      <c r="E1435" s="15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</row>
    <row r="1436" spans="2:18" ht="15" x14ac:dyDescent="0.25">
      <c r="B1436" s="11"/>
      <c r="D1436" s="64"/>
      <c r="E1436" s="15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</row>
    <row r="1437" spans="2:18" ht="15" x14ac:dyDescent="0.25">
      <c r="B1437" s="11"/>
      <c r="D1437" s="64"/>
      <c r="E1437" s="15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</row>
    <row r="1438" spans="2:18" ht="15" x14ac:dyDescent="0.25">
      <c r="B1438" s="11"/>
      <c r="D1438" s="64"/>
      <c r="E1438" s="15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</row>
    <row r="1439" spans="2:18" ht="15" x14ac:dyDescent="0.25">
      <c r="B1439" s="12"/>
      <c r="D1439" s="63"/>
      <c r="E1439" s="15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</row>
    <row r="1440" spans="2:18" ht="15" x14ac:dyDescent="0.25">
      <c r="B1440" s="11"/>
      <c r="D1440" s="64"/>
      <c r="E1440" s="15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</row>
    <row r="1441" spans="2:18" ht="15" x14ac:dyDescent="0.25">
      <c r="B1441" s="11"/>
      <c r="D1441" s="64"/>
      <c r="E1441" s="15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</row>
    <row r="1442" spans="2:18" ht="15" x14ac:dyDescent="0.25">
      <c r="B1442" s="12"/>
      <c r="D1442" s="63"/>
      <c r="E1442" s="15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</row>
    <row r="1443" spans="2:18" ht="15" x14ac:dyDescent="0.25">
      <c r="B1443" s="11"/>
      <c r="D1443" s="64"/>
      <c r="E1443" s="15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</row>
    <row r="1444" spans="2:18" ht="15" x14ac:dyDescent="0.25">
      <c r="B1444" s="11"/>
      <c r="D1444" s="64"/>
      <c r="E1444" s="15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</row>
    <row r="1445" spans="2:18" ht="15" x14ac:dyDescent="0.25">
      <c r="B1445" s="11"/>
      <c r="D1445" s="64"/>
      <c r="E1445" s="15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</row>
    <row r="1446" spans="2:18" ht="15" x14ac:dyDescent="0.25">
      <c r="B1446" s="11"/>
      <c r="D1446" s="64"/>
      <c r="E1446" s="15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</row>
    <row r="1447" spans="2:18" ht="15" x14ac:dyDescent="0.25">
      <c r="B1447" s="11"/>
      <c r="D1447" s="64"/>
      <c r="E1447" s="15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</row>
    <row r="1448" spans="2:18" ht="15" x14ac:dyDescent="0.25">
      <c r="B1448" s="11"/>
      <c r="D1448" s="64"/>
      <c r="E1448" s="15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</row>
    <row r="1449" spans="2:18" ht="15" x14ac:dyDescent="0.25">
      <c r="B1449" s="11"/>
      <c r="D1449" s="64"/>
      <c r="E1449" s="15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</row>
    <row r="1450" spans="2:18" ht="15" x14ac:dyDescent="0.25">
      <c r="B1450" s="11"/>
      <c r="D1450" s="64"/>
      <c r="E1450" s="15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</row>
    <row r="1451" spans="2:18" ht="15" x14ac:dyDescent="0.25">
      <c r="B1451" s="11"/>
      <c r="D1451" s="64"/>
      <c r="E1451" s="15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</row>
    <row r="1452" spans="2:18" ht="15" x14ac:dyDescent="0.25">
      <c r="B1452" s="11"/>
      <c r="D1452" s="64"/>
      <c r="E1452" s="15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</row>
    <row r="1453" spans="2:18" ht="15" x14ac:dyDescent="0.25">
      <c r="B1453" s="11"/>
      <c r="D1453" s="64"/>
      <c r="E1453" s="15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</row>
    <row r="1454" spans="2:18" ht="15" x14ac:dyDescent="0.25">
      <c r="B1454" s="12"/>
      <c r="D1454" s="63"/>
      <c r="E1454" s="15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</row>
    <row r="1455" spans="2:18" ht="15" x14ac:dyDescent="0.25">
      <c r="B1455" s="11"/>
      <c r="D1455" s="64"/>
      <c r="E1455" s="15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</row>
    <row r="1456" spans="2:18" ht="15" x14ac:dyDescent="0.25">
      <c r="B1456" s="11"/>
      <c r="D1456" s="64"/>
      <c r="E1456" s="15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</row>
    <row r="1457" spans="2:18" ht="15" x14ac:dyDescent="0.25">
      <c r="B1457" s="11"/>
      <c r="D1457" s="64"/>
      <c r="E1457" s="15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</row>
    <row r="1458" spans="2:18" ht="15" x14ac:dyDescent="0.25">
      <c r="B1458" s="11"/>
      <c r="D1458" s="64"/>
      <c r="E1458" s="15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</row>
    <row r="1459" spans="2:18" ht="15" x14ac:dyDescent="0.25">
      <c r="B1459" s="11"/>
      <c r="D1459" s="64"/>
      <c r="E1459" s="15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</row>
    <row r="1460" spans="2:18" ht="15" x14ac:dyDescent="0.25">
      <c r="B1460" s="11"/>
      <c r="D1460" s="64"/>
      <c r="E1460" s="15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</row>
    <row r="1461" spans="2:18" ht="15" x14ac:dyDescent="0.25">
      <c r="B1461" s="11"/>
      <c r="D1461" s="64"/>
      <c r="E1461" s="15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</row>
    <row r="1462" spans="2:18" ht="15" x14ac:dyDescent="0.25">
      <c r="B1462" s="11"/>
      <c r="D1462" s="64"/>
      <c r="E1462" s="15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</row>
    <row r="1463" spans="2:18" ht="15" x14ac:dyDescent="0.25">
      <c r="B1463" s="12"/>
      <c r="D1463" s="63"/>
      <c r="E1463" s="15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</row>
    <row r="1464" spans="2:18" ht="15" x14ac:dyDescent="0.25">
      <c r="B1464" s="11"/>
      <c r="D1464" s="64"/>
      <c r="E1464" s="15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</row>
    <row r="1465" spans="2:18" ht="15" x14ac:dyDescent="0.25">
      <c r="B1465" s="11"/>
      <c r="D1465" s="64"/>
      <c r="E1465" s="15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</row>
    <row r="1466" spans="2:18" ht="15" x14ac:dyDescent="0.25">
      <c r="B1466" s="11"/>
      <c r="D1466" s="64"/>
      <c r="E1466" s="15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</row>
    <row r="1467" spans="2:18" ht="15" x14ac:dyDescent="0.25">
      <c r="B1467" s="12"/>
      <c r="D1467" s="63"/>
      <c r="E1467" s="15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</row>
    <row r="1468" spans="2:18" ht="15" x14ac:dyDescent="0.25">
      <c r="B1468" s="11"/>
      <c r="D1468" s="64"/>
      <c r="E1468" s="15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</row>
    <row r="1469" spans="2:18" ht="15" x14ac:dyDescent="0.25">
      <c r="B1469" s="11"/>
      <c r="D1469" s="64"/>
      <c r="E1469" s="15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</row>
    <row r="1470" spans="2:18" ht="15" x14ac:dyDescent="0.25">
      <c r="B1470" s="11"/>
      <c r="D1470" s="64"/>
      <c r="E1470" s="15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</row>
    <row r="1471" spans="2:18" ht="15" x14ac:dyDescent="0.25">
      <c r="B1471" s="11"/>
      <c r="D1471" s="64"/>
      <c r="E1471" s="15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</row>
    <row r="1472" spans="2:18" ht="15" x14ac:dyDescent="0.25">
      <c r="B1472" s="11"/>
      <c r="D1472" s="64"/>
      <c r="E1472" s="15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</row>
    <row r="1473" spans="2:18" ht="15" x14ac:dyDescent="0.25">
      <c r="B1473" s="11"/>
      <c r="D1473" s="64"/>
      <c r="E1473" s="15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</row>
    <row r="1474" spans="2:18" ht="15" x14ac:dyDescent="0.25">
      <c r="B1474" s="11"/>
      <c r="D1474" s="64"/>
      <c r="E1474" s="15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</row>
    <row r="1475" spans="2:18" ht="15" x14ac:dyDescent="0.25">
      <c r="B1475" s="11"/>
      <c r="D1475" s="64"/>
      <c r="E1475" s="15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</row>
    <row r="1476" spans="2:18" ht="15" x14ac:dyDescent="0.25">
      <c r="B1476" s="12"/>
      <c r="D1476" s="63"/>
      <c r="E1476" s="15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</row>
    <row r="1477" spans="2:18" ht="15" x14ac:dyDescent="0.25">
      <c r="B1477" s="11"/>
      <c r="D1477" s="64"/>
      <c r="E1477" s="15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</row>
    <row r="1478" spans="2:18" ht="15" x14ac:dyDescent="0.25">
      <c r="B1478" s="11"/>
      <c r="D1478" s="64"/>
      <c r="E1478" s="15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</row>
    <row r="1479" spans="2:18" ht="15" x14ac:dyDescent="0.25">
      <c r="B1479" s="11"/>
      <c r="D1479" s="64"/>
      <c r="E1479" s="15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</row>
    <row r="1480" spans="2:18" ht="15" x14ac:dyDescent="0.25">
      <c r="B1480" s="11"/>
      <c r="D1480" s="64"/>
      <c r="E1480" s="15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</row>
    <row r="1481" spans="2:18" ht="15" x14ac:dyDescent="0.25">
      <c r="B1481" s="11"/>
      <c r="D1481" s="64"/>
      <c r="E1481" s="15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</row>
    <row r="1482" spans="2:18" ht="15" x14ac:dyDescent="0.25">
      <c r="B1482" s="11"/>
      <c r="D1482" s="64"/>
      <c r="E1482" s="15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</row>
    <row r="1483" spans="2:18" ht="15" x14ac:dyDescent="0.25">
      <c r="B1483" s="11"/>
      <c r="D1483" s="64"/>
      <c r="E1483" s="15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</row>
    <row r="1484" spans="2:18" ht="15" x14ac:dyDescent="0.25">
      <c r="B1484" s="11"/>
      <c r="D1484" s="64"/>
      <c r="E1484" s="15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</row>
    <row r="1485" spans="2:18" ht="15" x14ac:dyDescent="0.25">
      <c r="B1485" s="11"/>
      <c r="D1485" s="64"/>
      <c r="E1485" s="15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</row>
    <row r="1486" spans="2:18" ht="15" x14ac:dyDescent="0.25">
      <c r="B1486" s="11"/>
      <c r="D1486" s="64"/>
      <c r="E1486" s="15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</row>
    <row r="1487" spans="2:18" ht="15" x14ac:dyDescent="0.25">
      <c r="B1487" s="11"/>
      <c r="D1487" s="64"/>
      <c r="E1487" s="15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</row>
    <row r="1488" spans="2:18" ht="15" x14ac:dyDescent="0.25">
      <c r="B1488" s="11"/>
      <c r="D1488" s="64"/>
      <c r="E1488" s="15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</row>
    <row r="1489" spans="2:18" ht="15" x14ac:dyDescent="0.25">
      <c r="B1489" s="11"/>
      <c r="D1489" s="64"/>
      <c r="E1489" s="15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</row>
    <row r="1490" spans="2:18" ht="15" x14ac:dyDescent="0.25">
      <c r="B1490" s="11"/>
      <c r="D1490" s="64"/>
      <c r="E1490" s="15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</row>
    <row r="1491" spans="2:18" ht="15" x14ac:dyDescent="0.25">
      <c r="B1491" s="11"/>
      <c r="D1491" s="64"/>
      <c r="E1491" s="15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</row>
    <row r="1492" spans="2:18" ht="15" x14ac:dyDescent="0.25">
      <c r="B1492" s="11"/>
      <c r="D1492" s="64"/>
      <c r="E1492" s="15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</row>
    <row r="1493" spans="2:18" ht="15" x14ac:dyDescent="0.25">
      <c r="B1493" s="11"/>
      <c r="D1493" s="64"/>
      <c r="E1493" s="15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</row>
    <row r="1494" spans="2:18" ht="15" x14ac:dyDescent="0.25">
      <c r="B1494" s="11"/>
      <c r="D1494" s="64"/>
      <c r="E1494" s="15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</row>
    <row r="1495" spans="2:18" ht="15" x14ac:dyDescent="0.25">
      <c r="B1495" s="11"/>
      <c r="D1495" s="64"/>
      <c r="E1495" s="15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</row>
    <row r="1496" spans="2:18" ht="15" x14ac:dyDescent="0.25">
      <c r="B1496" s="11"/>
      <c r="D1496" s="64"/>
      <c r="E1496" s="15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</row>
    <row r="1497" spans="2:18" ht="15" x14ac:dyDescent="0.25">
      <c r="B1497" s="11"/>
      <c r="D1497" s="64"/>
      <c r="E1497" s="15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</row>
    <row r="1498" spans="2:18" ht="15" x14ac:dyDescent="0.25">
      <c r="B1498" s="11"/>
      <c r="D1498" s="64"/>
      <c r="E1498" s="15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</row>
    <row r="1499" spans="2:18" ht="15" x14ac:dyDescent="0.25">
      <c r="B1499" s="11"/>
      <c r="D1499" s="64"/>
      <c r="E1499" s="15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</row>
    <row r="1500" spans="2:18" ht="15" x14ac:dyDescent="0.25">
      <c r="B1500" s="11"/>
      <c r="D1500" s="64"/>
      <c r="E1500" s="15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</row>
    <row r="1501" spans="2:18" ht="15" x14ac:dyDescent="0.25">
      <c r="B1501" s="11"/>
      <c r="D1501" s="64"/>
      <c r="E1501" s="15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</row>
    <row r="1502" spans="2:18" ht="15" x14ac:dyDescent="0.25">
      <c r="B1502" s="11"/>
      <c r="D1502" s="64"/>
      <c r="E1502" s="15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</row>
    <row r="1503" spans="2:18" ht="15" x14ac:dyDescent="0.25">
      <c r="B1503" s="11"/>
      <c r="D1503" s="64"/>
      <c r="E1503" s="15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</row>
    <row r="1504" spans="2:18" ht="15" x14ac:dyDescent="0.25">
      <c r="B1504" s="11"/>
      <c r="D1504" s="64"/>
      <c r="E1504" s="15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</row>
    <row r="1505" spans="2:18" ht="15" x14ac:dyDescent="0.25">
      <c r="B1505" s="11"/>
      <c r="D1505" s="64"/>
      <c r="E1505" s="15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</row>
    <row r="1506" spans="2:18" ht="15" x14ac:dyDescent="0.25">
      <c r="B1506" s="11"/>
      <c r="D1506" s="64"/>
      <c r="E1506" s="15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</row>
    <row r="1507" spans="2:18" ht="15" x14ac:dyDescent="0.25">
      <c r="B1507" s="11"/>
      <c r="D1507" s="64"/>
      <c r="E1507" s="15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</row>
    <row r="1508" spans="2:18" ht="15" x14ac:dyDescent="0.25">
      <c r="B1508" s="11"/>
      <c r="D1508" s="64"/>
      <c r="E1508" s="15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</row>
    <row r="1509" spans="2:18" ht="15" x14ac:dyDescent="0.25">
      <c r="B1509" s="11"/>
      <c r="D1509" s="64"/>
      <c r="E1509" s="15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</row>
    <row r="1510" spans="2:18" ht="15" x14ac:dyDescent="0.25">
      <c r="B1510" s="11"/>
      <c r="D1510" s="64"/>
      <c r="E1510" s="15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</row>
    <row r="1511" spans="2:18" ht="15" x14ac:dyDescent="0.25">
      <c r="B1511" s="11"/>
      <c r="D1511" s="64"/>
      <c r="E1511" s="15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</row>
    <row r="1512" spans="2:18" ht="15" x14ac:dyDescent="0.25">
      <c r="B1512" s="11"/>
      <c r="D1512" s="64"/>
      <c r="E1512" s="15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</row>
    <row r="1513" spans="2:18" ht="15" x14ac:dyDescent="0.25">
      <c r="B1513" s="11"/>
      <c r="D1513" s="64"/>
      <c r="E1513" s="15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</row>
    <row r="1514" spans="2:18" ht="15" x14ac:dyDescent="0.25">
      <c r="B1514" s="11"/>
      <c r="D1514" s="64"/>
      <c r="E1514" s="15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</row>
    <row r="1515" spans="2:18" ht="15" x14ac:dyDescent="0.25">
      <c r="B1515" s="11"/>
      <c r="D1515" s="64"/>
      <c r="E1515" s="15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</row>
    <row r="1516" spans="2:18" ht="15" x14ac:dyDescent="0.25">
      <c r="B1516" s="11"/>
      <c r="D1516" s="64"/>
      <c r="E1516" s="15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</row>
    <row r="1517" spans="2:18" ht="15" x14ac:dyDescent="0.25">
      <c r="B1517" s="11"/>
      <c r="D1517" s="64"/>
      <c r="E1517" s="15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</row>
    <row r="1518" spans="2:18" ht="15" x14ac:dyDescent="0.25">
      <c r="B1518" s="11"/>
      <c r="D1518" s="64"/>
      <c r="E1518" s="15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</row>
    <row r="1519" spans="2:18" ht="15" x14ac:dyDescent="0.25">
      <c r="B1519" s="11"/>
      <c r="D1519" s="64"/>
      <c r="E1519" s="15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</row>
    <row r="1520" spans="2:18" ht="15" x14ac:dyDescent="0.25">
      <c r="B1520" s="11"/>
      <c r="D1520" s="64"/>
      <c r="E1520" s="15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</row>
    <row r="1521" spans="2:18" ht="15" x14ac:dyDescent="0.25">
      <c r="B1521" s="11"/>
      <c r="D1521" s="64"/>
      <c r="E1521" s="15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</row>
    <row r="1522" spans="2:18" ht="15" x14ac:dyDescent="0.25">
      <c r="B1522" s="11"/>
      <c r="D1522" s="64"/>
      <c r="E1522" s="15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</row>
    <row r="1523" spans="2:18" ht="15" x14ac:dyDescent="0.25">
      <c r="B1523" s="11"/>
      <c r="D1523" s="64"/>
      <c r="E1523" s="15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</row>
    <row r="1524" spans="2:18" ht="15" x14ac:dyDescent="0.25">
      <c r="B1524" s="11"/>
      <c r="D1524" s="64"/>
      <c r="E1524" s="15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</row>
    <row r="1525" spans="2:18" ht="15" x14ac:dyDescent="0.25">
      <c r="B1525" s="11"/>
      <c r="D1525" s="64"/>
      <c r="E1525" s="15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</row>
    <row r="1526" spans="2:18" ht="15" x14ac:dyDescent="0.25">
      <c r="B1526" s="11"/>
      <c r="D1526" s="64"/>
      <c r="E1526" s="15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</row>
    <row r="1527" spans="2:18" ht="15" x14ac:dyDescent="0.25">
      <c r="B1527" s="11"/>
      <c r="D1527" s="64"/>
      <c r="E1527" s="15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</row>
    <row r="1528" spans="2:18" ht="15" x14ac:dyDescent="0.25">
      <c r="B1528" s="11"/>
      <c r="D1528" s="64"/>
      <c r="E1528" s="15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</row>
    <row r="1529" spans="2:18" ht="15" x14ac:dyDescent="0.25">
      <c r="B1529" s="11"/>
      <c r="D1529" s="64"/>
      <c r="E1529" s="15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</row>
    <row r="1530" spans="2:18" ht="15" x14ac:dyDescent="0.25">
      <c r="B1530" s="11"/>
      <c r="D1530" s="64"/>
      <c r="E1530" s="15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</row>
    <row r="1531" spans="2:18" ht="15" x14ac:dyDescent="0.25">
      <c r="B1531" s="11"/>
      <c r="D1531" s="64"/>
      <c r="E1531" s="15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</row>
    <row r="1532" spans="2:18" ht="15" x14ac:dyDescent="0.25">
      <c r="B1532" s="11"/>
      <c r="D1532" s="64"/>
      <c r="E1532" s="15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</row>
    <row r="1533" spans="2:18" ht="15" x14ac:dyDescent="0.25">
      <c r="B1533" s="12"/>
      <c r="D1533" s="63"/>
      <c r="E1533" s="15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</row>
    <row r="1534" spans="2:18" ht="15" x14ac:dyDescent="0.25">
      <c r="B1534" s="11"/>
      <c r="D1534" s="64"/>
      <c r="E1534" s="15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</row>
    <row r="1535" spans="2:18" ht="15" x14ac:dyDescent="0.25">
      <c r="B1535" s="11"/>
      <c r="D1535" s="64"/>
      <c r="E1535" s="15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</row>
    <row r="1536" spans="2:18" ht="15" x14ac:dyDescent="0.25">
      <c r="B1536" s="11"/>
      <c r="D1536" s="64"/>
      <c r="E1536" s="15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</row>
    <row r="1537" spans="2:18" ht="15" x14ac:dyDescent="0.25">
      <c r="B1537" s="11"/>
      <c r="D1537" s="64"/>
      <c r="E1537" s="15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</row>
    <row r="1538" spans="2:18" ht="15" x14ac:dyDescent="0.25">
      <c r="B1538" s="11"/>
      <c r="D1538" s="64"/>
      <c r="E1538" s="15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</row>
    <row r="1539" spans="2:18" ht="15" x14ac:dyDescent="0.25">
      <c r="B1539" s="11"/>
      <c r="D1539" s="64"/>
      <c r="E1539" s="15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</row>
    <row r="1540" spans="2:18" ht="15" x14ac:dyDescent="0.25">
      <c r="B1540" s="11"/>
      <c r="D1540" s="64"/>
      <c r="E1540" s="15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</row>
    <row r="1541" spans="2:18" ht="15" x14ac:dyDescent="0.25">
      <c r="B1541" s="11"/>
      <c r="D1541" s="64"/>
      <c r="E1541" s="15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</row>
    <row r="1542" spans="2:18" ht="15" x14ac:dyDescent="0.25">
      <c r="B1542" s="11"/>
      <c r="D1542" s="64"/>
      <c r="E1542" s="15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</row>
    <row r="1543" spans="2:18" ht="15" x14ac:dyDescent="0.25">
      <c r="B1543" s="11"/>
      <c r="D1543" s="64"/>
      <c r="E1543" s="15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</row>
    <row r="1544" spans="2:18" ht="15" x14ac:dyDescent="0.25">
      <c r="B1544" s="11"/>
      <c r="D1544" s="64"/>
      <c r="E1544" s="15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</row>
    <row r="1545" spans="2:18" ht="15" x14ac:dyDescent="0.25">
      <c r="B1545" s="11"/>
      <c r="D1545" s="64"/>
      <c r="E1545" s="15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</row>
    <row r="1546" spans="2:18" ht="15" x14ac:dyDescent="0.25">
      <c r="B1546" s="11"/>
      <c r="D1546" s="64"/>
      <c r="E1546" s="15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</row>
    <row r="1547" spans="2:18" ht="15" x14ac:dyDescent="0.25">
      <c r="B1547" s="11"/>
      <c r="D1547" s="64"/>
      <c r="E1547" s="15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</row>
    <row r="1548" spans="2:18" ht="15" x14ac:dyDescent="0.25">
      <c r="B1548" s="11"/>
      <c r="D1548" s="64"/>
      <c r="E1548" s="15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</row>
    <row r="1549" spans="2:18" ht="15" x14ac:dyDescent="0.25">
      <c r="B1549" s="11"/>
      <c r="D1549" s="64"/>
      <c r="E1549" s="15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</row>
    <row r="1550" spans="2:18" ht="15" x14ac:dyDescent="0.25">
      <c r="B1550" s="11"/>
      <c r="D1550" s="64"/>
      <c r="E1550" s="15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</row>
    <row r="1551" spans="2:18" ht="15" x14ac:dyDescent="0.25">
      <c r="B1551" s="11"/>
      <c r="D1551" s="64"/>
      <c r="E1551" s="15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</row>
    <row r="1552" spans="2:18" ht="15" x14ac:dyDescent="0.25">
      <c r="B1552" s="11"/>
      <c r="D1552" s="64"/>
      <c r="E1552" s="15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</row>
    <row r="1553" spans="2:18" ht="15" x14ac:dyDescent="0.25">
      <c r="B1553" s="11"/>
      <c r="D1553" s="64"/>
      <c r="E1553" s="15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</row>
    <row r="1554" spans="2:18" ht="15" x14ac:dyDescent="0.25">
      <c r="B1554" s="11"/>
      <c r="D1554" s="64"/>
      <c r="E1554" s="15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</row>
    <row r="1555" spans="2:18" ht="15" x14ac:dyDescent="0.25">
      <c r="B1555" s="11"/>
      <c r="D1555" s="64"/>
      <c r="E1555" s="15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</row>
    <row r="1556" spans="2:18" ht="15" x14ac:dyDescent="0.25">
      <c r="B1556" s="11"/>
      <c r="D1556" s="64"/>
      <c r="E1556" s="15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</row>
    <row r="1557" spans="2:18" ht="15" x14ac:dyDescent="0.25">
      <c r="B1557" s="11"/>
      <c r="D1557" s="64"/>
      <c r="E1557" s="15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</row>
    <row r="1558" spans="2:18" ht="15" x14ac:dyDescent="0.25">
      <c r="B1558" s="11"/>
      <c r="D1558" s="64"/>
      <c r="E1558" s="15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</row>
    <row r="1559" spans="2:18" ht="15" x14ac:dyDescent="0.25">
      <c r="B1559" s="11"/>
      <c r="D1559" s="64"/>
      <c r="E1559" s="15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</row>
    <row r="1560" spans="2:18" ht="15" x14ac:dyDescent="0.25">
      <c r="B1560" s="11"/>
      <c r="D1560" s="64"/>
      <c r="E1560" s="15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</row>
    <row r="1561" spans="2:18" ht="15" x14ac:dyDescent="0.25">
      <c r="B1561" s="11"/>
      <c r="D1561" s="64"/>
      <c r="E1561" s="15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</row>
    <row r="1562" spans="2:18" ht="15" x14ac:dyDescent="0.25">
      <c r="B1562" s="11"/>
      <c r="D1562" s="64"/>
      <c r="E1562" s="15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</row>
    <row r="1563" spans="2:18" ht="15" x14ac:dyDescent="0.25">
      <c r="B1563" s="11"/>
      <c r="D1563" s="64"/>
      <c r="E1563" s="15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</row>
    <row r="1564" spans="2:18" ht="15" x14ac:dyDescent="0.25">
      <c r="B1564" s="11"/>
      <c r="D1564" s="64"/>
      <c r="E1564" s="15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</row>
    <row r="1565" spans="2:18" ht="15" x14ac:dyDescent="0.25">
      <c r="B1565" s="12"/>
      <c r="D1565" s="63"/>
      <c r="E1565" s="15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</row>
    <row r="1566" spans="2:18" ht="15" x14ac:dyDescent="0.25">
      <c r="B1566" s="12"/>
      <c r="D1566" s="63"/>
      <c r="E1566" s="15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</row>
    <row r="1567" spans="2:18" ht="15" x14ac:dyDescent="0.25">
      <c r="B1567" s="11"/>
      <c r="D1567" s="64"/>
      <c r="E1567" s="15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</row>
    <row r="1568" spans="2:18" ht="15" x14ac:dyDescent="0.25">
      <c r="B1568" s="11"/>
      <c r="D1568" s="64"/>
      <c r="E1568" s="15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</row>
    <row r="1569" spans="2:18" ht="15" x14ac:dyDescent="0.25">
      <c r="B1569" s="11"/>
      <c r="D1569" s="64"/>
      <c r="E1569" s="15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</row>
    <row r="1570" spans="2:18" ht="15" x14ac:dyDescent="0.25">
      <c r="B1570" s="12"/>
      <c r="D1570" s="63"/>
      <c r="E1570" s="15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</row>
    <row r="1571" spans="2:18" ht="15" x14ac:dyDescent="0.25">
      <c r="B1571" s="11"/>
      <c r="D1571" s="64"/>
      <c r="E1571" s="15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</row>
    <row r="1572" spans="2:18" ht="15" x14ac:dyDescent="0.25">
      <c r="B1572" s="11"/>
      <c r="D1572" s="64"/>
      <c r="E1572" s="15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</row>
    <row r="1573" spans="2:18" ht="15" x14ac:dyDescent="0.25">
      <c r="B1573" s="11"/>
      <c r="D1573" s="64"/>
      <c r="E1573" s="15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</row>
    <row r="1574" spans="2:18" ht="15" x14ac:dyDescent="0.25">
      <c r="B1574" s="11"/>
      <c r="D1574" s="64"/>
      <c r="E1574" s="15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</row>
    <row r="1575" spans="2:18" ht="15" x14ac:dyDescent="0.25">
      <c r="B1575" s="12"/>
      <c r="D1575" s="63"/>
      <c r="E1575" s="15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</row>
    <row r="1576" spans="2:18" ht="15" x14ac:dyDescent="0.25">
      <c r="B1576" s="11"/>
      <c r="D1576" s="64"/>
      <c r="E1576" s="15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</row>
    <row r="1577" spans="2:18" ht="15" x14ac:dyDescent="0.25">
      <c r="B1577" s="11"/>
      <c r="D1577" s="64"/>
      <c r="E1577" s="15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</row>
    <row r="1578" spans="2:18" ht="15" x14ac:dyDescent="0.25">
      <c r="B1578" s="11"/>
      <c r="D1578" s="64"/>
      <c r="E1578" s="15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</row>
    <row r="1579" spans="2:18" ht="15" x14ac:dyDescent="0.25">
      <c r="B1579" s="11"/>
      <c r="D1579" s="64"/>
      <c r="E1579" s="15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</row>
    <row r="1580" spans="2:18" ht="15" x14ac:dyDescent="0.25">
      <c r="B1580" s="11"/>
      <c r="D1580" s="64"/>
      <c r="E1580" s="15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</row>
    <row r="1581" spans="2:18" ht="15" x14ac:dyDescent="0.25">
      <c r="B1581" s="11"/>
      <c r="D1581" s="64"/>
      <c r="E1581" s="15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</row>
    <row r="1582" spans="2:18" ht="15" x14ac:dyDescent="0.25">
      <c r="B1582" s="11"/>
      <c r="D1582" s="64"/>
      <c r="E1582" s="15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</row>
    <row r="1583" spans="2:18" ht="15" x14ac:dyDescent="0.25">
      <c r="B1583" s="11"/>
      <c r="D1583" s="64"/>
      <c r="E1583" s="15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</row>
    <row r="1584" spans="2:18" ht="15" x14ac:dyDescent="0.25">
      <c r="B1584" s="11"/>
      <c r="D1584" s="64"/>
      <c r="E1584" s="15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</row>
    <row r="1585" spans="2:18" ht="15" x14ac:dyDescent="0.25">
      <c r="B1585" s="11"/>
      <c r="D1585" s="64"/>
      <c r="E1585" s="15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</row>
    <row r="1586" spans="2:18" ht="15" x14ac:dyDescent="0.25">
      <c r="B1586" s="11"/>
      <c r="D1586" s="64"/>
      <c r="E1586" s="15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</row>
    <row r="1587" spans="2:18" ht="15" x14ac:dyDescent="0.25">
      <c r="B1587" s="12"/>
      <c r="D1587" s="63"/>
      <c r="E1587" s="15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</row>
    <row r="1588" spans="2:18" ht="15" x14ac:dyDescent="0.25">
      <c r="B1588" s="11"/>
      <c r="D1588" s="64"/>
      <c r="E1588" s="15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</row>
    <row r="1589" spans="2:18" ht="15" x14ac:dyDescent="0.25">
      <c r="B1589" s="11"/>
      <c r="D1589" s="64"/>
      <c r="E1589" s="15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</row>
    <row r="1590" spans="2:18" ht="15" x14ac:dyDescent="0.25">
      <c r="B1590" s="11"/>
      <c r="D1590" s="64"/>
      <c r="E1590" s="15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</row>
    <row r="1591" spans="2:18" ht="15" x14ac:dyDescent="0.25">
      <c r="B1591" s="11"/>
      <c r="D1591" s="64"/>
      <c r="E1591" s="15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</row>
    <row r="1592" spans="2:18" ht="15" x14ac:dyDescent="0.25">
      <c r="B1592" s="11"/>
      <c r="D1592" s="64"/>
      <c r="E1592" s="15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</row>
    <row r="1593" spans="2:18" ht="15" x14ac:dyDescent="0.25">
      <c r="B1593" s="11"/>
      <c r="D1593" s="64"/>
      <c r="E1593" s="15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</row>
    <row r="1594" spans="2:18" ht="15" x14ac:dyDescent="0.25">
      <c r="B1594" s="11"/>
      <c r="D1594" s="64"/>
      <c r="E1594" s="15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</row>
    <row r="1595" spans="2:18" ht="15" x14ac:dyDescent="0.25">
      <c r="B1595" s="11"/>
      <c r="D1595" s="64"/>
      <c r="E1595" s="15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</row>
    <row r="1596" spans="2:18" ht="15" x14ac:dyDescent="0.25">
      <c r="B1596" s="11"/>
      <c r="D1596" s="64"/>
      <c r="E1596" s="15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</row>
    <row r="1597" spans="2:18" ht="15" x14ac:dyDescent="0.25">
      <c r="B1597" s="11"/>
      <c r="D1597" s="64"/>
      <c r="E1597" s="15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</row>
    <row r="1598" spans="2:18" ht="15" x14ac:dyDescent="0.25">
      <c r="B1598" s="11"/>
      <c r="D1598" s="64"/>
      <c r="E1598" s="15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</row>
    <row r="1599" spans="2:18" ht="15" x14ac:dyDescent="0.25">
      <c r="B1599" s="11"/>
      <c r="D1599" s="64"/>
      <c r="E1599" s="15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</row>
    <row r="1600" spans="2:18" ht="15" x14ac:dyDescent="0.25">
      <c r="B1600" s="11"/>
      <c r="D1600" s="64"/>
      <c r="E1600" s="15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</row>
    <row r="1601" spans="2:18" ht="15" x14ac:dyDescent="0.25">
      <c r="B1601" s="12"/>
      <c r="D1601" s="63"/>
      <c r="E1601" s="15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</row>
    <row r="1602" spans="2:18" ht="15" x14ac:dyDescent="0.25">
      <c r="B1602" s="11"/>
      <c r="D1602" s="64"/>
      <c r="E1602" s="15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</row>
    <row r="1603" spans="2:18" ht="15" x14ac:dyDescent="0.25">
      <c r="B1603" s="11"/>
      <c r="D1603" s="64"/>
      <c r="E1603" s="15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</row>
    <row r="1604" spans="2:18" ht="15" x14ac:dyDescent="0.25">
      <c r="B1604" s="11"/>
      <c r="D1604" s="64"/>
      <c r="E1604" s="15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</row>
    <row r="1605" spans="2:18" ht="15" x14ac:dyDescent="0.25">
      <c r="B1605" s="11"/>
      <c r="D1605" s="64"/>
      <c r="E1605" s="15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</row>
    <row r="1606" spans="2:18" ht="15" x14ac:dyDescent="0.25">
      <c r="B1606" s="11"/>
      <c r="D1606" s="64"/>
      <c r="E1606" s="15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</row>
    <row r="1607" spans="2:18" ht="15" x14ac:dyDescent="0.25">
      <c r="B1607" s="11"/>
      <c r="D1607" s="64"/>
      <c r="E1607" s="15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</row>
    <row r="1608" spans="2:18" ht="15" x14ac:dyDescent="0.25">
      <c r="B1608" s="11"/>
      <c r="D1608" s="64"/>
      <c r="E1608" s="15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</row>
    <row r="1609" spans="2:18" ht="15" x14ac:dyDescent="0.25">
      <c r="B1609" s="11"/>
      <c r="D1609" s="64"/>
      <c r="E1609" s="15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</row>
    <row r="1610" spans="2:18" ht="15" x14ac:dyDescent="0.25">
      <c r="B1610" s="11"/>
      <c r="D1610" s="64"/>
      <c r="E1610" s="15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</row>
    <row r="1611" spans="2:18" ht="15" x14ac:dyDescent="0.25">
      <c r="B1611" s="11"/>
      <c r="D1611" s="64"/>
      <c r="E1611" s="15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</row>
    <row r="1612" spans="2:18" ht="15" x14ac:dyDescent="0.25">
      <c r="B1612" s="11"/>
      <c r="D1612" s="64"/>
      <c r="E1612" s="15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</row>
    <row r="1613" spans="2:18" ht="15" x14ac:dyDescent="0.25">
      <c r="B1613" s="12"/>
      <c r="D1613" s="63"/>
      <c r="E1613" s="15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</row>
    <row r="1614" spans="2:18" ht="15" x14ac:dyDescent="0.25">
      <c r="B1614" s="12"/>
      <c r="D1614" s="63"/>
      <c r="E1614" s="15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</row>
    <row r="1615" spans="2:18" ht="15" x14ac:dyDescent="0.25">
      <c r="B1615" s="11"/>
      <c r="D1615" s="64"/>
      <c r="E1615" s="15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</row>
    <row r="1616" spans="2:18" ht="15" x14ac:dyDescent="0.25">
      <c r="B1616" s="11"/>
      <c r="D1616" s="64"/>
      <c r="E1616" s="15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</row>
    <row r="1617" spans="2:18" ht="15" x14ac:dyDescent="0.25">
      <c r="B1617" s="11"/>
      <c r="D1617" s="64"/>
      <c r="E1617" s="15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</row>
    <row r="1618" spans="2:18" ht="15" x14ac:dyDescent="0.25">
      <c r="B1618" s="11"/>
      <c r="D1618" s="64"/>
      <c r="E1618" s="15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</row>
    <row r="1619" spans="2:18" ht="15" x14ac:dyDescent="0.25">
      <c r="B1619" s="11"/>
      <c r="D1619" s="64"/>
      <c r="E1619" s="15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</row>
    <row r="1620" spans="2:18" ht="15" x14ac:dyDescent="0.25">
      <c r="B1620" s="11"/>
      <c r="D1620" s="64"/>
      <c r="E1620" s="15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</row>
    <row r="1621" spans="2:18" ht="15" x14ac:dyDescent="0.25">
      <c r="B1621" s="11"/>
      <c r="D1621" s="64"/>
      <c r="E1621" s="15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</row>
    <row r="1622" spans="2:18" ht="15" x14ac:dyDescent="0.25">
      <c r="B1622" s="11"/>
      <c r="D1622" s="64"/>
      <c r="E1622" s="15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</row>
    <row r="1623" spans="2:18" ht="15" x14ac:dyDescent="0.25">
      <c r="B1623" s="11"/>
      <c r="D1623" s="64"/>
      <c r="E1623" s="15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</row>
    <row r="1624" spans="2:18" ht="15" x14ac:dyDescent="0.25">
      <c r="B1624" s="11"/>
      <c r="D1624" s="64"/>
      <c r="E1624" s="15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</row>
    <row r="1625" spans="2:18" ht="15" x14ac:dyDescent="0.25">
      <c r="B1625" s="11"/>
      <c r="D1625" s="64"/>
      <c r="E1625" s="15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</row>
    <row r="1626" spans="2:18" ht="15" x14ac:dyDescent="0.25">
      <c r="B1626" s="11"/>
      <c r="D1626" s="64"/>
      <c r="E1626" s="15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</row>
    <row r="1627" spans="2:18" ht="15" x14ac:dyDescent="0.25">
      <c r="B1627" s="11"/>
      <c r="D1627" s="64"/>
      <c r="E1627" s="15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</row>
    <row r="1628" spans="2:18" ht="15" x14ac:dyDescent="0.25">
      <c r="B1628" s="11"/>
      <c r="D1628" s="64"/>
      <c r="E1628" s="15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</row>
    <row r="1629" spans="2:18" ht="15" x14ac:dyDescent="0.25">
      <c r="B1629" s="11"/>
      <c r="D1629" s="64"/>
      <c r="E1629" s="15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</row>
    <row r="1630" spans="2:18" ht="15" x14ac:dyDescent="0.25">
      <c r="B1630" s="12"/>
      <c r="D1630" s="63"/>
      <c r="E1630" s="15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</row>
    <row r="1631" spans="2:18" ht="15" x14ac:dyDescent="0.25">
      <c r="B1631" s="11"/>
      <c r="D1631" s="64"/>
      <c r="E1631" s="15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</row>
    <row r="1632" spans="2:18" ht="15" x14ac:dyDescent="0.25">
      <c r="B1632" s="11"/>
      <c r="D1632" s="64"/>
      <c r="E1632" s="15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</row>
    <row r="1633" spans="2:18" ht="15" x14ac:dyDescent="0.25">
      <c r="B1633" s="11"/>
      <c r="D1633" s="64"/>
      <c r="E1633" s="15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</row>
    <row r="1634" spans="2:18" ht="15" x14ac:dyDescent="0.25">
      <c r="B1634" s="11"/>
      <c r="D1634" s="64"/>
      <c r="E1634" s="15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</row>
    <row r="1635" spans="2:18" ht="15" x14ac:dyDescent="0.25">
      <c r="B1635" s="11"/>
      <c r="D1635" s="64"/>
      <c r="E1635" s="15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</row>
    <row r="1636" spans="2:18" ht="15" x14ac:dyDescent="0.25">
      <c r="B1636" s="11"/>
      <c r="D1636" s="64"/>
      <c r="E1636" s="15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</row>
    <row r="1637" spans="2:18" ht="15" x14ac:dyDescent="0.25">
      <c r="B1637" s="11"/>
      <c r="D1637" s="64"/>
      <c r="E1637" s="15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</row>
    <row r="1638" spans="2:18" ht="15" x14ac:dyDescent="0.25">
      <c r="B1638" s="11"/>
      <c r="D1638" s="64"/>
      <c r="E1638" s="15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</row>
    <row r="1639" spans="2:18" ht="15" x14ac:dyDescent="0.25">
      <c r="B1639" s="11"/>
      <c r="D1639" s="64"/>
      <c r="E1639" s="15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</row>
    <row r="1640" spans="2:18" ht="15" x14ac:dyDescent="0.25">
      <c r="B1640" s="12"/>
      <c r="D1640" s="63"/>
      <c r="E1640" s="15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</row>
    <row r="1641" spans="2:18" ht="15" x14ac:dyDescent="0.25">
      <c r="B1641" s="12"/>
      <c r="D1641" s="63"/>
      <c r="E1641" s="15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</row>
    <row r="1642" spans="2:18" ht="15" x14ac:dyDescent="0.25">
      <c r="B1642" s="11"/>
      <c r="D1642" s="64"/>
      <c r="E1642" s="15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</row>
    <row r="1643" spans="2:18" ht="15" x14ac:dyDescent="0.25">
      <c r="B1643" s="11"/>
      <c r="D1643" s="64"/>
      <c r="E1643" s="15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</row>
    <row r="1644" spans="2:18" ht="15" x14ac:dyDescent="0.25">
      <c r="B1644" s="11"/>
      <c r="D1644" s="64"/>
      <c r="E1644" s="15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</row>
    <row r="1645" spans="2:18" ht="15" x14ac:dyDescent="0.25">
      <c r="B1645" s="11"/>
      <c r="D1645" s="64"/>
      <c r="E1645" s="15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</row>
    <row r="1646" spans="2:18" ht="15" x14ac:dyDescent="0.25">
      <c r="B1646" s="11"/>
      <c r="D1646" s="64"/>
      <c r="E1646" s="15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</row>
    <row r="1647" spans="2:18" ht="15" x14ac:dyDescent="0.25">
      <c r="B1647" s="11"/>
      <c r="D1647" s="64"/>
      <c r="E1647" s="15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</row>
    <row r="1648" spans="2:18" ht="15" x14ac:dyDescent="0.25">
      <c r="B1648" s="11"/>
      <c r="D1648" s="64"/>
      <c r="E1648" s="15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</row>
    <row r="1649" spans="2:18" ht="15" x14ac:dyDescent="0.25">
      <c r="B1649" s="11"/>
      <c r="D1649" s="64"/>
      <c r="E1649" s="15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</row>
    <row r="1650" spans="2:18" ht="15" x14ac:dyDescent="0.25">
      <c r="B1650" s="11"/>
      <c r="D1650" s="64"/>
      <c r="E1650" s="15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</row>
    <row r="1651" spans="2:18" ht="15" x14ac:dyDescent="0.25">
      <c r="B1651" s="11"/>
      <c r="D1651" s="64"/>
      <c r="E1651" s="15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</row>
    <row r="1652" spans="2:18" ht="15" x14ac:dyDescent="0.25">
      <c r="B1652" s="11"/>
      <c r="D1652" s="64"/>
      <c r="E1652" s="15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</row>
    <row r="1653" spans="2:18" ht="15" x14ac:dyDescent="0.25">
      <c r="B1653" s="12"/>
      <c r="D1653" s="63"/>
      <c r="E1653" s="15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</row>
    <row r="1654" spans="2:18" ht="15" x14ac:dyDescent="0.25">
      <c r="B1654" s="11"/>
      <c r="D1654" s="64"/>
      <c r="E1654" s="15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</row>
    <row r="1655" spans="2:18" ht="15" x14ac:dyDescent="0.25">
      <c r="B1655" s="11"/>
      <c r="D1655" s="64"/>
      <c r="E1655" s="15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</row>
    <row r="1656" spans="2:18" ht="15" x14ac:dyDescent="0.25">
      <c r="B1656" s="11"/>
      <c r="D1656" s="64"/>
      <c r="E1656" s="15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</row>
    <row r="1657" spans="2:18" ht="15" x14ac:dyDescent="0.25">
      <c r="B1657" s="12"/>
      <c r="D1657" s="63"/>
      <c r="E1657" s="15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</row>
    <row r="1658" spans="2:18" ht="15" x14ac:dyDescent="0.25">
      <c r="B1658" s="11"/>
      <c r="D1658" s="64"/>
      <c r="E1658" s="15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</row>
    <row r="1659" spans="2:18" ht="15" x14ac:dyDescent="0.25">
      <c r="B1659" s="11"/>
      <c r="D1659" s="64"/>
      <c r="E1659" s="15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</row>
    <row r="1660" spans="2:18" ht="15" x14ac:dyDescent="0.25">
      <c r="B1660" s="11"/>
      <c r="D1660" s="64"/>
      <c r="E1660" s="15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</row>
    <row r="1661" spans="2:18" ht="15" x14ac:dyDescent="0.25">
      <c r="B1661" s="11"/>
      <c r="D1661" s="64"/>
      <c r="E1661" s="15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</row>
    <row r="1662" spans="2:18" ht="15" x14ac:dyDescent="0.25">
      <c r="B1662" s="11"/>
      <c r="D1662" s="64"/>
      <c r="E1662" s="15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</row>
    <row r="1663" spans="2:18" ht="15" x14ac:dyDescent="0.25">
      <c r="B1663" s="12"/>
      <c r="D1663" s="63"/>
      <c r="E1663" s="15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</row>
    <row r="1664" spans="2:18" ht="15" x14ac:dyDescent="0.25">
      <c r="B1664" s="11"/>
      <c r="D1664" s="64"/>
      <c r="E1664" s="15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</row>
    <row r="1665" spans="2:18" ht="15" x14ac:dyDescent="0.25">
      <c r="B1665" s="11"/>
      <c r="D1665" s="64"/>
      <c r="E1665" s="15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</row>
    <row r="1666" spans="2:18" ht="15" x14ac:dyDescent="0.25">
      <c r="B1666" s="11"/>
      <c r="D1666" s="64"/>
      <c r="E1666" s="15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</row>
    <row r="1667" spans="2:18" ht="15" x14ac:dyDescent="0.25">
      <c r="B1667" s="11"/>
      <c r="D1667" s="64"/>
      <c r="E1667" s="15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</row>
    <row r="1668" spans="2:18" ht="15" x14ac:dyDescent="0.25">
      <c r="B1668" s="11"/>
      <c r="D1668" s="64"/>
      <c r="E1668" s="15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</row>
    <row r="1669" spans="2:18" ht="15" x14ac:dyDescent="0.25">
      <c r="B1669" s="11"/>
      <c r="D1669" s="64"/>
      <c r="E1669" s="15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</row>
    <row r="1670" spans="2:18" ht="15" x14ac:dyDescent="0.25">
      <c r="B1670" s="11"/>
      <c r="D1670" s="64"/>
      <c r="E1670" s="15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</row>
    <row r="1671" spans="2:18" ht="15" x14ac:dyDescent="0.25">
      <c r="B1671" s="11"/>
      <c r="D1671" s="64"/>
      <c r="E1671" s="15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</row>
    <row r="1672" spans="2:18" ht="15" x14ac:dyDescent="0.25">
      <c r="B1672" s="11"/>
      <c r="D1672" s="64"/>
      <c r="E1672" s="15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</row>
    <row r="1673" spans="2:18" ht="15" x14ac:dyDescent="0.25">
      <c r="B1673" s="11"/>
      <c r="D1673" s="64"/>
      <c r="E1673" s="15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</row>
    <row r="1674" spans="2:18" ht="15" x14ac:dyDescent="0.25">
      <c r="B1674" s="12"/>
      <c r="D1674" s="63"/>
      <c r="E1674" s="15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</row>
    <row r="1675" spans="2:18" ht="15" x14ac:dyDescent="0.25">
      <c r="B1675" s="11"/>
      <c r="D1675" s="64"/>
      <c r="E1675" s="15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</row>
    <row r="1676" spans="2:18" ht="15" x14ac:dyDescent="0.25">
      <c r="B1676" s="11"/>
      <c r="D1676" s="64"/>
      <c r="E1676" s="15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</row>
    <row r="1677" spans="2:18" ht="15" x14ac:dyDescent="0.25">
      <c r="B1677" s="11"/>
      <c r="D1677" s="64"/>
      <c r="E1677" s="15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</row>
    <row r="1678" spans="2:18" ht="15" x14ac:dyDescent="0.25">
      <c r="B1678" s="11"/>
      <c r="D1678" s="64"/>
      <c r="E1678" s="15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</row>
    <row r="1679" spans="2:18" ht="15" x14ac:dyDescent="0.25">
      <c r="B1679" s="11"/>
      <c r="D1679" s="64"/>
      <c r="E1679" s="15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</row>
    <row r="1680" spans="2:18" ht="15" x14ac:dyDescent="0.25">
      <c r="B1680" s="11"/>
      <c r="D1680" s="64"/>
      <c r="E1680" s="15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</row>
    <row r="1681" spans="2:18" ht="15" x14ac:dyDescent="0.25">
      <c r="B1681" s="11"/>
      <c r="D1681" s="64"/>
      <c r="E1681" s="15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</row>
    <row r="1682" spans="2:18" ht="15" x14ac:dyDescent="0.25">
      <c r="B1682" s="11"/>
      <c r="D1682" s="64"/>
      <c r="E1682" s="15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</row>
    <row r="1683" spans="2:18" ht="15" x14ac:dyDescent="0.25">
      <c r="B1683" s="11"/>
      <c r="D1683" s="64"/>
      <c r="E1683" s="15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</row>
    <row r="1684" spans="2:18" ht="15" x14ac:dyDescent="0.25">
      <c r="B1684" s="11"/>
      <c r="D1684" s="64"/>
      <c r="E1684" s="15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</row>
    <row r="1685" spans="2:18" ht="15" x14ac:dyDescent="0.25">
      <c r="B1685" s="11"/>
      <c r="D1685" s="64"/>
      <c r="E1685" s="15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</row>
    <row r="1686" spans="2:18" ht="15" x14ac:dyDescent="0.25">
      <c r="B1686" s="11"/>
      <c r="D1686" s="64"/>
      <c r="E1686" s="15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</row>
    <row r="1687" spans="2:18" ht="15" x14ac:dyDescent="0.25">
      <c r="B1687" s="11"/>
      <c r="D1687" s="64"/>
      <c r="E1687" s="15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</row>
    <row r="1688" spans="2:18" ht="15" x14ac:dyDescent="0.25">
      <c r="B1688" s="11"/>
      <c r="D1688" s="64"/>
      <c r="E1688" s="15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</row>
    <row r="1689" spans="2:18" ht="15" x14ac:dyDescent="0.25">
      <c r="B1689" s="11"/>
      <c r="D1689" s="64"/>
      <c r="E1689" s="15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</row>
    <row r="1690" spans="2:18" ht="15" x14ac:dyDescent="0.25">
      <c r="B1690" s="11"/>
      <c r="D1690" s="64"/>
      <c r="E1690" s="15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</row>
    <row r="1691" spans="2:18" ht="15" x14ac:dyDescent="0.25">
      <c r="B1691" s="11"/>
      <c r="D1691" s="64"/>
      <c r="E1691" s="15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</row>
    <row r="1692" spans="2:18" ht="15" x14ac:dyDescent="0.25">
      <c r="B1692" s="11"/>
      <c r="D1692" s="64"/>
      <c r="E1692" s="15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</row>
    <row r="1693" spans="2:18" ht="15" x14ac:dyDescent="0.25">
      <c r="B1693" s="11"/>
      <c r="D1693" s="64"/>
      <c r="E1693" s="15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</row>
    <row r="1694" spans="2:18" ht="15" x14ac:dyDescent="0.25">
      <c r="B1694" s="11"/>
      <c r="D1694" s="64"/>
      <c r="E1694" s="15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</row>
    <row r="1695" spans="2:18" ht="15" x14ac:dyDescent="0.25">
      <c r="B1695" s="11"/>
      <c r="D1695" s="64"/>
      <c r="E1695" s="15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</row>
    <row r="1696" spans="2:18" ht="15" x14ac:dyDescent="0.25">
      <c r="B1696" s="11"/>
      <c r="D1696" s="64"/>
      <c r="E1696" s="15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</row>
    <row r="1697" spans="2:18" ht="15" x14ac:dyDescent="0.25">
      <c r="B1697" s="11"/>
      <c r="D1697" s="64"/>
      <c r="E1697" s="15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</row>
    <row r="1698" spans="2:18" ht="15" x14ac:dyDescent="0.25">
      <c r="B1698" s="11"/>
      <c r="D1698" s="64"/>
      <c r="E1698" s="15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</row>
    <row r="1699" spans="2:18" ht="15" x14ac:dyDescent="0.25">
      <c r="B1699" s="11"/>
      <c r="D1699" s="64"/>
      <c r="E1699" s="15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</row>
    <row r="1700" spans="2:18" ht="15" x14ac:dyDescent="0.25">
      <c r="B1700" s="11"/>
      <c r="D1700" s="64"/>
      <c r="E1700" s="15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</row>
    <row r="1701" spans="2:18" ht="15" x14ac:dyDescent="0.25">
      <c r="B1701" s="11"/>
      <c r="D1701" s="64"/>
      <c r="E1701" s="15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</row>
    <row r="1702" spans="2:18" ht="15" x14ac:dyDescent="0.25">
      <c r="B1702" s="11"/>
      <c r="D1702" s="64"/>
      <c r="E1702" s="15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</row>
    <row r="1703" spans="2:18" ht="15" x14ac:dyDescent="0.25">
      <c r="B1703" s="11"/>
      <c r="D1703" s="64"/>
      <c r="E1703" s="15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</row>
    <row r="1704" spans="2:18" ht="15" x14ac:dyDescent="0.25">
      <c r="B1704" s="11"/>
      <c r="D1704" s="64"/>
      <c r="E1704" s="15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</row>
    <row r="1705" spans="2:18" ht="15" x14ac:dyDescent="0.25">
      <c r="B1705" s="11"/>
      <c r="D1705" s="64"/>
      <c r="E1705" s="15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</row>
    <row r="1706" spans="2:18" ht="15" x14ac:dyDescent="0.25">
      <c r="B1706" s="11"/>
      <c r="D1706" s="64"/>
      <c r="E1706" s="15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</row>
    <row r="1707" spans="2:18" ht="15" x14ac:dyDescent="0.25">
      <c r="B1707" s="11"/>
      <c r="D1707" s="64"/>
      <c r="E1707" s="15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</row>
    <row r="1708" spans="2:18" ht="15" x14ac:dyDescent="0.25">
      <c r="B1708" s="11"/>
      <c r="D1708" s="64"/>
      <c r="E1708" s="15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</row>
    <row r="1709" spans="2:18" ht="15" x14ac:dyDescent="0.25">
      <c r="B1709" s="11"/>
      <c r="D1709" s="64"/>
      <c r="E1709" s="15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</row>
    <row r="1710" spans="2:18" ht="15" x14ac:dyDescent="0.25">
      <c r="B1710" s="11"/>
      <c r="D1710" s="64"/>
      <c r="E1710" s="15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</row>
    <row r="1711" spans="2:18" ht="15" x14ac:dyDescent="0.25">
      <c r="B1711" s="11"/>
      <c r="D1711" s="64"/>
      <c r="E1711" s="15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</row>
    <row r="1712" spans="2:18" ht="15" x14ac:dyDescent="0.25">
      <c r="B1712" s="11"/>
      <c r="D1712" s="64"/>
      <c r="E1712" s="15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</row>
    <row r="1713" spans="2:18" ht="15" x14ac:dyDescent="0.25">
      <c r="B1713" s="12"/>
      <c r="D1713" s="63"/>
      <c r="E1713" s="15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</row>
    <row r="1714" spans="2:18" ht="15" x14ac:dyDescent="0.25">
      <c r="B1714" s="11"/>
      <c r="D1714" s="64"/>
      <c r="E1714" s="15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</row>
    <row r="1715" spans="2:18" ht="15" x14ac:dyDescent="0.25">
      <c r="B1715" s="11"/>
      <c r="D1715" s="64"/>
      <c r="E1715" s="15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</row>
    <row r="1716" spans="2:18" ht="15" x14ac:dyDescent="0.25">
      <c r="B1716" s="11"/>
      <c r="D1716" s="64"/>
      <c r="E1716" s="15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</row>
    <row r="1717" spans="2:18" ht="15" x14ac:dyDescent="0.25">
      <c r="B1717" s="11"/>
      <c r="D1717" s="64"/>
      <c r="E1717" s="15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</row>
    <row r="1718" spans="2:18" ht="15" x14ac:dyDescent="0.25">
      <c r="B1718" s="11"/>
      <c r="D1718" s="64"/>
      <c r="E1718" s="15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</row>
    <row r="1719" spans="2:18" ht="15" x14ac:dyDescent="0.25">
      <c r="B1719" s="12"/>
      <c r="D1719" s="63"/>
      <c r="E1719" s="15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</row>
    <row r="1720" spans="2:18" ht="15" x14ac:dyDescent="0.25">
      <c r="B1720" s="11"/>
      <c r="D1720" s="64"/>
      <c r="E1720" s="15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</row>
    <row r="1721" spans="2:18" ht="15" x14ac:dyDescent="0.25">
      <c r="B1721" s="11"/>
      <c r="D1721" s="64"/>
      <c r="E1721" s="15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</row>
    <row r="1722" spans="2:18" ht="15" x14ac:dyDescent="0.25">
      <c r="B1722" s="11"/>
      <c r="D1722" s="64"/>
      <c r="E1722" s="15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</row>
    <row r="1723" spans="2:18" ht="15" x14ac:dyDescent="0.25">
      <c r="B1723" s="11"/>
      <c r="D1723" s="64"/>
      <c r="E1723" s="15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</row>
    <row r="1724" spans="2:18" ht="15" x14ac:dyDescent="0.25">
      <c r="B1724" s="11"/>
      <c r="D1724" s="64"/>
      <c r="E1724" s="15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</row>
    <row r="1725" spans="2:18" ht="15" x14ac:dyDescent="0.25">
      <c r="B1725" s="12"/>
      <c r="D1725" s="63"/>
      <c r="E1725" s="15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</row>
    <row r="1726" spans="2:18" ht="15" x14ac:dyDescent="0.25">
      <c r="B1726" s="11"/>
      <c r="D1726" s="64"/>
      <c r="E1726" s="15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</row>
    <row r="1727" spans="2:18" ht="15" x14ac:dyDescent="0.25">
      <c r="B1727" s="12"/>
      <c r="D1727" s="63"/>
      <c r="E1727" s="15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</row>
    <row r="1728" spans="2:18" ht="15" x14ac:dyDescent="0.25">
      <c r="B1728" s="11"/>
      <c r="D1728" s="64"/>
      <c r="E1728" s="15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</row>
    <row r="1729" spans="2:18" ht="15" x14ac:dyDescent="0.25">
      <c r="B1729" s="11"/>
      <c r="D1729" s="64"/>
      <c r="E1729" s="15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</row>
    <row r="1730" spans="2:18" ht="15" x14ac:dyDescent="0.25">
      <c r="B1730" s="11"/>
      <c r="D1730" s="64"/>
      <c r="E1730" s="15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</row>
    <row r="1731" spans="2:18" ht="15" x14ac:dyDescent="0.25">
      <c r="B1731" s="11"/>
      <c r="D1731" s="64"/>
      <c r="E1731" s="15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</row>
    <row r="1732" spans="2:18" ht="15" x14ac:dyDescent="0.25">
      <c r="B1732" s="11"/>
      <c r="D1732" s="64"/>
      <c r="E1732" s="15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</row>
    <row r="1733" spans="2:18" ht="15" x14ac:dyDescent="0.25">
      <c r="B1733" s="11"/>
      <c r="D1733" s="64"/>
      <c r="E1733" s="15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</row>
    <row r="1734" spans="2:18" ht="15" x14ac:dyDescent="0.25">
      <c r="B1734" s="11"/>
      <c r="D1734" s="64"/>
      <c r="E1734" s="15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</row>
    <row r="1735" spans="2:18" ht="15" x14ac:dyDescent="0.25">
      <c r="B1735" s="11"/>
      <c r="D1735" s="64"/>
      <c r="E1735" s="15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</row>
    <row r="1736" spans="2:18" ht="15" x14ac:dyDescent="0.25">
      <c r="B1736" s="11"/>
      <c r="D1736" s="64"/>
      <c r="E1736" s="15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</row>
    <row r="1737" spans="2:18" ht="15" x14ac:dyDescent="0.25">
      <c r="B1737" s="11"/>
      <c r="D1737" s="64"/>
      <c r="E1737" s="15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</row>
    <row r="1738" spans="2:18" ht="15" x14ac:dyDescent="0.25">
      <c r="B1738" s="11"/>
      <c r="D1738" s="64"/>
      <c r="E1738" s="15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</row>
    <row r="1739" spans="2:18" ht="15" x14ac:dyDescent="0.25">
      <c r="B1739" s="11"/>
      <c r="D1739" s="64"/>
      <c r="E1739" s="15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</row>
    <row r="1740" spans="2:18" ht="15" x14ac:dyDescent="0.25">
      <c r="B1740" s="11"/>
      <c r="D1740" s="64"/>
      <c r="E1740" s="15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</row>
    <row r="1741" spans="2:18" ht="15" x14ac:dyDescent="0.25">
      <c r="B1741" s="11"/>
      <c r="D1741" s="64"/>
      <c r="E1741" s="15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</row>
    <row r="1742" spans="2:18" ht="15" x14ac:dyDescent="0.25">
      <c r="B1742" s="11"/>
      <c r="D1742" s="64"/>
      <c r="E1742" s="15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</row>
    <row r="1743" spans="2:18" ht="15" x14ac:dyDescent="0.25">
      <c r="B1743" s="11"/>
      <c r="D1743" s="64"/>
      <c r="E1743" s="15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</row>
    <row r="1744" spans="2:18" ht="15" x14ac:dyDescent="0.25">
      <c r="B1744" s="11"/>
      <c r="D1744" s="64"/>
      <c r="E1744" s="15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</row>
    <row r="1745" spans="2:18" ht="15" x14ac:dyDescent="0.25">
      <c r="B1745" s="11"/>
      <c r="D1745" s="64"/>
      <c r="E1745" s="15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</row>
    <row r="1746" spans="2:18" ht="15" x14ac:dyDescent="0.25">
      <c r="B1746" s="11"/>
      <c r="D1746" s="64"/>
      <c r="E1746" s="15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</row>
    <row r="1747" spans="2:18" ht="15" x14ac:dyDescent="0.25">
      <c r="B1747" s="11"/>
      <c r="D1747" s="64"/>
      <c r="E1747" s="15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</row>
    <row r="1748" spans="2:18" ht="15" x14ac:dyDescent="0.25">
      <c r="B1748" s="11"/>
      <c r="D1748" s="64"/>
      <c r="E1748" s="15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</row>
    <row r="1749" spans="2:18" ht="15" x14ac:dyDescent="0.25">
      <c r="B1749" s="11"/>
      <c r="D1749" s="64"/>
      <c r="E1749" s="15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</row>
    <row r="1750" spans="2:18" ht="15" x14ac:dyDescent="0.25">
      <c r="B1750" s="11"/>
      <c r="D1750" s="64"/>
      <c r="E1750" s="15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</row>
    <row r="1751" spans="2:18" ht="15" x14ac:dyDescent="0.25">
      <c r="B1751" s="11"/>
      <c r="D1751" s="64"/>
      <c r="E1751" s="15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</row>
    <row r="1752" spans="2:18" ht="15" x14ac:dyDescent="0.25">
      <c r="B1752" s="11"/>
      <c r="D1752" s="64"/>
      <c r="E1752" s="15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</row>
    <row r="1753" spans="2:18" ht="15" x14ac:dyDescent="0.25">
      <c r="B1753" s="11"/>
      <c r="D1753" s="64"/>
      <c r="E1753" s="15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</row>
    <row r="1754" spans="2:18" ht="15" x14ac:dyDescent="0.25">
      <c r="B1754" s="11"/>
      <c r="D1754" s="64"/>
      <c r="E1754" s="15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</row>
    <row r="1755" spans="2:18" ht="15" x14ac:dyDescent="0.25">
      <c r="B1755" s="11"/>
      <c r="D1755" s="64"/>
      <c r="E1755" s="15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</row>
    <row r="1756" spans="2:18" ht="15" x14ac:dyDescent="0.25">
      <c r="B1756" s="11"/>
      <c r="D1756" s="64"/>
      <c r="E1756" s="15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</row>
    <row r="1757" spans="2:18" ht="15" x14ac:dyDescent="0.25">
      <c r="B1757" s="11"/>
      <c r="D1757" s="64"/>
      <c r="E1757" s="15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</row>
    <row r="1758" spans="2:18" ht="15" x14ac:dyDescent="0.25">
      <c r="B1758" s="11"/>
      <c r="D1758" s="64"/>
      <c r="E1758" s="15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</row>
    <row r="1759" spans="2:18" ht="15" x14ac:dyDescent="0.25">
      <c r="B1759" s="11"/>
      <c r="D1759" s="64"/>
      <c r="E1759" s="15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</row>
    <row r="1760" spans="2:18" ht="15" x14ac:dyDescent="0.25">
      <c r="B1760" s="11"/>
      <c r="D1760" s="64"/>
      <c r="E1760" s="15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</row>
    <row r="1761" spans="2:18" ht="15" x14ac:dyDescent="0.25">
      <c r="B1761" s="11"/>
      <c r="D1761" s="64"/>
      <c r="E1761" s="15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</row>
    <row r="1762" spans="2:18" ht="15" x14ac:dyDescent="0.25">
      <c r="B1762" s="11"/>
      <c r="D1762" s="64"/>
      <c r="E1762" s="15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</row>
    <row r="1763" spans="2:18" ht="15" x14ac:dyDescent="0.25">
      <c r="B1763" s="12"/>
      <c r="D1763" s="63"/>
      <c r="E1763" s="15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</row>
    <row r="1764" spans="2:18" ht="15" x14ac:dyDescent="0.25">
      <c r="B1764" s="11"/>
      <c r="D1764" s="64"/>
      <c r="E1764" s="15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</row>
    <row r="1765" spans="2:18" ht="15" x14ac:dyDescent="0.25">
      <c r="B1765" s="12"/>
      <c r="D1765" s="63"/>
      <c r="E1765" s="15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</row>
    <row r="1766" spans="2:18" ht="15" x14ac:dyDescent="0.25">
      <c r="B1766" s="11"/>
      <c r="D1766" s="64"/>
      <c r="E1766" s="15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</row>
    <row r="1767" spans="2:18" ht="15" x14ac:dyDescent="0.25">
      <c r="B1767" s="11"/>
      <c r="D1767" s="64"/>
      <c r="E1767" s="15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</row>
    <row r="1768" spans="2:18" ht="15" x14ac:dyDescent="0.25">
      <c r="B1768" s="11"/>
      <c r="D1768" s="64"/>
      <c r="E1768" s="15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</row>
    <row r="1769" spans="2:18" ht="15" x14ac:dyDescent="0.25">
      <c r="B1769" s="11"/>
      <c r="D1769" s="64"/>
      <c r="E1769" s="15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</row>
    <row r="1770" spans="2:18" ht="15" x14ac:dyDescent="0.25">
      <c r="B1770" s="11"/>
      <c r="D1770" s="64"/>
      <c r="E1770" s="15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</row>
    <row r="1771" spans="2:18" ht="15" x14ac:dyDescent="0.25">
      <c r="B1771" s="11"/>
      <c r="D1771" s="64"/>
      <c r="E1771" s="15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</row>
    <row r="1772" spans="2:18" ht="15" x14ac:dyDescent="0.25">
      <c r="B1772" s="11"/>
      <c r="D1772" s="64"/>
      <c r="E1772" s="15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</row>
    <row r="1773" spans="2:18" ht="15" x14ac:dyDescent="0.25">
      <c r="B1773" s="11"/>
      <c r="D1773" s="64"/>
      <c r="E1773" s="15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</row>
    <row r="1774" spans="2:18" ht="15" x14ac:dyDescent="0.25">
      <c r="B1774" s="11"/>
      <c r="D1774" s="64"/>
      <c r="E1774" s="15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</row>
    <row r="1775" spans="2:18" ht="15" x14ac:dyDescent="0.25">
      <c r="B1775" s="12"/>
      <c r="D1775" s="63"/>
      <c r="E1775" s="15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</row>
    <row r="1776" spans="2:18" ht="15" x14ac:dyDescent="0.25">
      <c r="B1776" s="12"/>
      <c r="D1776" s="63"/>
      <c r="E1776" s="15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</row>
    <row r="1777" spans="2:18" ht="15" x14ac:dyDescent="0.25">
      <c r="B1777" s="12"/>
      <c r="D1777" s="63"/>
      <c r="E1777" s="15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</row>
    <row r="1778" spans="2:18" ht="15" x14ac:dyDescent="0.25">
      <c r="B1778" s="11"/>
      <c r="D1778" s="64"/>
      <c r="E1778" s="15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</row>
    <row r="1779" spans="2:18" ht="15" x14ac:dyDescent="0.25">
      <c r="B1779" s="11"/>
      <c r="D1779" s="64"/>
      <c r="E1779" s="15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</row>
    <row r="1780" spans="2:18" ht="15" x14ac:dyDescent="0.25">
      <c r="B1780" s="11"/>
      <c r="D1780" s="64"/>
      <c r="E1780" s="15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</row>
    <row r="1781" spans="2:18" ht="15" x14ac:dyDescent="0.25">
      <c r="B1781" s="11"/>
      <c r="D1781" s="64"/>
      <c r="E1781" s="15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</row>
    <row r="1782" spans="2:18" ht="15" x14ac:dyDescent="0.25">
      <c r="B1782" s="11"/>
      <c r="D1782" s="64"/>
      <c r="E1782" s="15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</row>
    <row r="1783" spans="2:18" ht="15" x14ac:dyDescent="0.25">
      <c r="B1783" s="11"/>
      <c r="D1783" s="64"/>
      <c r="E1783" s="15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</row>
    <row r="1784" spans="2:18" ht="15" x14ac:dyDescent="0.25">
      <c r="B1784" s="11"/>
      <c r="D1784" s="64"/>
      <c r="E1784" s="15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</row>
    <row r="1785" spans="2:18" ht="15" x14ac:dyDescent="0.25">
      <c r="B1785" s="12"/>
      <c r="D1785" s="63"/>
      <c r="E1785" s="15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</row>
    <row r="1786" spans="2:18" ht="15" x14ac:dyDescent="0.25">
      <c r="B1786" s="11"/>
      <c r="D1786" s="64"/>
      <c r="E1786" s="15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</row>
    <row r="1787" spans="2:18" ht="15" x14ac:dyDescent="0.25">
      <c r="B1787" s="12"/>
      <c r="D1787" s="63"/>
      <c r="E1787" s="15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</row>
    <row r="1788" spans="2:18" ht="15" x14ac:dyDescent="0.25">
      <c r="B1788" s="11"/>
      <c r="D1788" s="64"/>
      <c r="E1788" s="15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</row>
    <row r="1789" spans="2:18" ht="15" x14ac:dyDescent="0.25">
      <c r="B1789" s="11"/>
      <c r="D1789" s="64"/>
      <c r="E1789" s="15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</row>
    <row r="1790" spans="2:18" ht="15" x14ac:dyDescent="0.25">
      <c r="B1790" s="11"/>
      <c r="D1790" s="64"/>
      <c r="E1790" s="15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</row>
    <row r="1791" spans="2:18" ht="15" x14ac:dyDescent="0.25">
      <c r="B1791" s="11"/>
      <c r="D1791" s="64"/>
      <c r="E1791" s="15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</row>
    <row r="1792" spans="2:18" ht="15" x14ac:dyDescent="0.25">
      <c r="B1792" s="11"/>
      <c r="D1792" s="64"/>
      <c r="E1792" s="15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</row>
    <row r="1793" spans="2:18" ht="15" x14ac:dyDescent="0.25">
      <c r="B1793" s="11"/>
      <c r="D1793" s="64"/>
      <c r="E1793" s="15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</row>
    <row r="1794" spans="2:18" ht="15" x14ac:dyDescent="0.25">
      <c r="B1794" s="11"/>
      <c r="D1794" s="64"/>
      <c r="E1794" s="15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</row>
    <row r="1795" spans="2:18" ht="15" x14ac:dyDescent="0.25">
      <c r="B1795" s="11"/>
      <c r="D1795" s="64"/>
      <c r="E1795" s="15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</row>
    <row r="1796" spans="2:18" ht="15" x14ac:dyDescent="0.25">
      <c r="B1796" s="11"/>
      <c r="D1796" s="64"/>
      <c r="E1796" s="15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</row>
    <row r="1797" spans="2:18" ht="15" x14ac:dyDescent="0.25">
      <c r="B1797" s="11"/>
      <c r="D1797" s="64"/>
      <c r="E1797" s="15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</row>
    <row r="1798" spans="2:18" ht="15" x14ac:dyDescent="0.25">
      <c r="B1798" s="11"/>
      <c r="D1798" s="64"/>
      <c r="E1798" s="15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</row>
    <row r="1799" spans="2:18" ht="15" x14ac:dyDescent="0.25">
      <c r="B1799" s="11"/>
      <c r="D1799" s="64"/>
      <c r="E1799" s="15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</row>
    <row r="1800" spans="2:18" ht="15" x14ac:dyDescent="0.25">
      <c r="B1800" s="11"/>
      <c r="D1800" s="64"/>
      <c r="E1800" s="15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</row>
    <row r="1801" spans="2:18" ht="15" x14ac:dyDescent="0.25">
      <c r="B1801" s="11"/>
      <c r="D1801" s="64"/>
      <c r="E1801" s="15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</row>
    <row r="1802" spans="2:18" ht="15" x14ac:dyDescent="0.25">
      <c r="B1802" s="12"/>
      <c r="D1802" s="63"/>
      <c r="E1802" s="15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</row>
    <row r="1803" spans="2:18" ht="15" x14ac:dyDescent="0.25">
      <c r="B1803" s="12"/>
      <c r="D1803" s="63"/>
      <c r="E1803" s="15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</row>
    <row r="1804" spans="2:18" ht="15" x14ac:dyDescent="0.25">
      <c r="B1804" s="11"/>
      <c r="D1804" s="64"/>
      <c r="E1804" s="15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</row>
    <row r="1805" spans="2:18" ht="15" x14ac:dyDescent="0.25">
      <c r="B1805" s="11"/>
      <c r="D1805" s="64"/>
      <c r="E1805" s="15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</row>
    <row r="1806" spans="2:18" ht="15" x14ac:dyDescent="0.25">
      <c r="B1806" s="11"/>
      <c r="D1806" s="64"/>
      <c r="E1806" s="15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</row>
    <row r="1807" spans="2:18" ht="15" x14ac:dyDescent="0.25">
      <c r="B1807" s="11"/>
      <c r="D1807" s="64"/>
      <c r="E1807" s="15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</row>
    <row r="1808" spans="2:18" ht="15" x14ac:dyDescent="0.25">
      <c r="B1808" s="11"/>
      <c r="D1808" s="64"/>
      <c r="E1808" s="15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</row>
    <row r="1809" spans="2:18" ht="15" x14ac:dyDescent="0.25">
      <c r="B1809" s="12"/>
      <c r="D1809" s="63"/>
      <c r="E1809" s="15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</row>
    <row r="1810" spans="2:18" ht="15" x14ac:dyDescent="0.25">
      <c r="B1810" s="11"/>
      <c r="D1810" s="64"/>
      <c r="E1810" s="15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</row>
    <row r="1811" spans="2:18" ht="15" x14ac:dyDescent="0.25">
      <c r="B1811" s="11"/>
      <c r="D1811" s="64"/>
      <c r="E1811" s="15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</row>
    <row r="1812" spans="2:18" ht="15" x14ac:dyDescent="0.25">
      <c r="B1812" s="11"/>
      <c r="D1812" s="64"/>
      <c r="E1812" s="15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</row>
    <row r="1813" spans="2:18" ht="15" x14ac:dyDescent="0.25">
      <c r="B1813" s="11"/>
      <c r="D1813" s="64"/>
      <c r="E1813" s="15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</row>
    <row r="1814" spans="2:18" ht="15" x14ac:dyDescent="0.25">
      <c r="B1814" s="11"/>
      <c r="D1814" s="64"/>
      <c r="E1814" s="15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</row>
    <row r="1815" spans="2:18" ht="15" x14ac:dyDescent="0.25">
      <c r="B1815" s="11"/>
      <c r="D1815" s="64"/>
      <c r="E1815" s="15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</row>
    <row r="1816" spans="2:18" ht="15" x14ac:dyDescent="0.25">
      <c r="B1816" s="11"/>
      <c r="D1816" s="64"/>
      <c r="E1816" s="15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</row>
    <row r="1817" spans="2:18" ht="15" x14ac:dyDescent="0.25">
      <c r="B1817" s="11"/>
      <c r="D1817" s="64"/>
      <c r="E1817" s="15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</row>
    <row r="1818" spans="2:18" ht="15" x14ac:dyDescent="0.25">
      <c r="B1818" s="11"/>
      <c r="D1818" s="64"/>
      <c r="E1818" s="15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</row>
    <row r="1819" spans="2:18" ht="15" x14ac:dyDescent="0.25">
      <c r="B1819" s="11"/>
      <c r="D1819" s="64"/>
      <c r="E1819" s="15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</row>
    <row r="1820" spans="2:18" ht="15" x14ac:dyDescent="0.25">
      <c r="B1820" s="12"/>
      <c r="D1820" s="63"/>
      <c r="E1820" s="15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</row>
    <row r="1821" spans="2:18" ht="15" x14ac:dyDescent="0.25">
      <c r="B1821" s="11"/>
      <c r="D1821" s="64"/>
      <c r="E1821" s="15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</row>
    <row r="1822" spans="2:18" ht="15" x14ac:dyDescent="0.25">
      <c r="B1822" s="11"/>
      <c r="D1822" s="64"/>
      <c r="E1822" s="15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</row>
    <row r="1823" spans="2:18" ht="15" x14ac:dyDescent="0.25">
      <c r="B1823" s="11"/>
      <c r="D1823" s="64"/>
      <c r="E1823" s="15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</row>
    <row r="1824" spans="2:18" ht="15" x14ac:dyDescent="0.25">
      <c r="B1824" s="11"/>
      <c r="D1824" s="64"/>
      <c r="E1824" s="15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</row>
    <row r="1825" spans="2:18" ht="15" x14ac:dyDescent="0.25">
      <c r="B1825" s="11"/>
      <c r="D1825" s="64"/>
      <c r="E1825" s="15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</row>
    <row r="1826" spans="2:18" ht="15" x14ac:dyDescent="0.25">
      <c r="B1826" s="11"/>
      <c r="D1826" s="64"/>
      <c r="E1826" s="15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</row>
    <row r="1827" spans="2:18" ht="15" x14ac:dyDescent="0.25">
      <c r="B1827" s="11"/>
      <c r="D1827" s="64"/>
      <c r="E1827" s="15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</row>
    <row r="1828" spans="2:18" ht="15" x14ac:dyDescent="0.25">
      <c r="B1828" s="12"/>
      <c r="D1828" s="63"/>
      <c r="E1828" s="15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</row>
    <row r="1829" spans="2:18" ht="15" x14ac:dyDescent="0.25">
      <c r="B1829" s="12"/>
      <c r="D1829" s="63"/>
      <c r="E1829" s="15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</row>
    <row r="1830" spans="2:18" ht="15" x14ac:dyDescent="0.25">
      <c r="B1830" s="11"/>
      <c r="D1830" s="64"/>
      <c r="E1830" s="15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</row>
  </sheetData>
  <autoFilter ref="B1:F165" xr:uid="{2222C961-E5D4-4BC4-BBCB-64C8B5C61AE2}"/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A939-2370-4B20-BE1E-E9D4FC524054}">
  <sheetPr>
    <tabColor theme="7" tint="0.59999389629810485"/>
  </sheetPr>
  <dimension ref="A1:AA1825"/>
  <sheetViews>
    <sheetView zoomScaleNormal="100" workbookViewId="0">
      <pane ySplit="1" topLeftCell="A2" activePane="bottomLeft" state="frozen"/>
      <selection activeCell="O16" sqref="O16"/>
      <selection pane="bottomLeft" activeCell="L4" sqref="L4"/>
    </sheetView>
  </sheetViews>
  <sheetFormatPr defaultRowHeight="12.75" x14ac:dyDescent="0.2"/>
  <cols>
    <col min="1" max="1" width="16" bestFit="1" customWidth="1"/>
    <col min="2" max="2" width="14" bestFit="1" customWidth="1"/>
    <col min="3" max="3" width="7" bestFit="1" customWidth="1"/>
    <col min="4" max="4" width="44.140625" bestFit="1" customWidth="1"/>
    <col min="5" max="5" width="8.140625" style="2" bestFit="1" customWidth="1"/>
    <col min="6" max="6" width="16" bestFit="1" customWidth="1"/>
    <col min="7" max="7" width="38.5703125" bestFit="1" customWidth="1"/>
    <col min="8" max="8" width="26.85546875" bestFit="1" customWidth="1"/>
    <col min="9" max="9" width="5.140625" customWidth="1"/>
    <col min="10" max="10" width="22.5703125" bestFit="1" customWidth="1"/>
    <col min="11" max="11" width="26.28515625" bestFit="1" customWidth="1"/>
    <col min="12" max="12" width="24.85546875" bestFit="1" customWidth="1"/>
    <col min="13" max="13" width="10.5703125" bestFit="1" customWidth="1"/>
    <col min="14" max="14" width="14.85546875" bestFit="1" customWidth="1"/>
    <col min="15" max="15" width="14.85546875" customWidth="1"/>
    <col min="16" max="16" width="31.7109375" bestFit="1" customWidth="1"/>
    <col min="17" max="17" width="25.140625" bestFit="1" customWidth="1"/>
    <col min="18" max="18" width="5" bestFit="1" customWidth="1"/>
    <col min="19" max="19" width="21.5703125" bestFit="1" customWidth="1"/>
    <col min="20" max="20" width="12.85546875" bestFit="1" customWidth="1"/>
    <col min="21" max="21" width="28" bestFit="1" customWidth="1"/>
    <col min="23" max="23" width="32.7109375" bestFit="1" customWidth="1"/>
    <col min="24" max="24" width="13.28515625" bestFit="1" customWidth="1"/>
    <col min="26" max="26" width="12.85546875" bestFit="1" customWidth="1"/>
  </cols>
  <sheetData>
    <row r="1" spans="1:19" ht="15" x14ac:dyDescent="0.25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21" t="s">
        <v>125</v>
      </c>
      <c r="G1" s="28" t="s">
        <v>261</v>
      </c>
      <c r="H1" s="28" t="s">
        <v>131</v>
      </c>
      <c r="I1" s="29" t="s">
        <v>129</v>
      </c>
      <c r="J1" s="21" t="s">
        <v>111</v>
      </c>
      <c r="K1" s="21" t="s">
        <v>124</v>
      </c>
      <c r="L1" s="21" t="s">
        <v>123</v>
      </c>
      <c r="M1" s="21" t="s">
        <v>122</v>
      </c>
      <c r="N1" s="34" t="s">
        <v>121</v>
      </c>
      <c r="O1" s="70" t="s">
        <v>316</v>
      </c>
      <c r="P1" s="35" t="s">
        <v>120</v>
      </c>
      <c r="Q1" s="35" t="s">
        <v>119</v>
      </c>
      <c r="R1" s="36" t="s">
        <v>73</v>
      </c>
      <c r="S1" s="36" t="s">
        <v>118</v>
      </c>
    </row>
    <row r="2" spans="1:19" ht="15" x14ac:dyDescent="0.25">
      <c r="A2" s="30"/>
      <c r="B2" s="30" t="str">
        <f t="shared" ref="B2" si="0">LEFT(A2,8)</f>
        <v/>
      </c>
      <c r="C2" s="32">
        <f>_xlfn.NUMBERVALUE(MID(A2,10,1))</f>
        <v>0</v>
      </c>
      <c r="D2" s="62" t="str">
        <f>IFERROR(VLOOKUP(B2,Uvazky!B:D,3,0),"Nepritomne v zozname uvazkov")</f>
        <v>Nepritomne v zozname uvazkov</v>
      </c>
      <c r="E2" s="31">
        <f>SUMIF(Obraty_Vstup!F:F,A2,Obraty_Vstup!G:G)</f>
        <v>0</v>
      </c>
      <c r="F2" s="30">
        <f>IFERROR(VLOOKUP(A2,Obraty_Vstup!F:H,3,0),0)</f>
        <v>0</v>
      </c>
      <c r="G2" s="30">
        <f>600*100</f>
        <v>60000</v>
      </c>
      <c r="H2" s="30">
        <f>60*7.5*247</f>
        <v>111150</v>
      </c>
      <c r="I2" s="30"/>
      <c r="J2" s="33">
        <f>G2/H2</f>
        <v>0.53981106612685559</v>
      </c>
      <c r="K2" s="10">
        <f>J2-F2</f>
        <v>0.53981106612685559</v>
      </c>
      <c r="L2" s="10" t="e">
        <f ca="1">IF(K2&lt;=0,K2/F2*E2,-Q2)</f>
        <v>#N/A</v>
      </c>
      <c r="M2" s="6" t="str">
        <f t="shared" ref="M2" si="1">LEFT(N2,8)</f>
        <v/>
      </c>
      <c r="N2" s="6"/>
      <c r="O2" s="6" t="e">
        <f>VLOOKUP(M2,Uvazky!B:D,3,0)</f>
        <v>#N/A</v>
      </c>
      <c r="P2" s="32">
        <f>-K2</f>
        <v>-0.53981106612685559</v>
      </c>
      <c r="Q2" s="10" t="e">
        <f ca="1">IF(P2&lt;0,P2/(VLOOKUP(N2,Obraty_Vstup!F:H,3,0))*SUMIF(Obraty_Vstup!F:G,N2,Obraty_Vstup!G:G),-L2)</f>
        <v>#N/A</v>
      </c>
      <c r="R2" s="6"/>
      <c r="S2" s="6"/>
    </row>
    <row r="3" spans="1:19" x14ac:dyDescent="0.2">
      <c r="A3" t="s">
        <v>299</v>
      </c>
      <c r="B3" t="str">
        <f t="shared" ref="B3:B5" si="2">LEFT(A3,8)</f>
        <v>P-009-71</v>
      </c>
      <c r="C3">
        <f t="shared" ref="C3:C5" si="3">_xlfn.NUMBERVALUE(MID(A3,10,1))</f>
        <v>1</v>
      </c>
      <c r="D3" t="str">
        <f>IFERROR(VLOOKUP(B3,Uvazky!B:D,3,0),"Nepritomne v zozname uvazkov")</f>
        <v>Pôrodná sála</v>
      </c>
      <c r="E3">
        <f>SUMIF(Obraty_Vstup!F:F,A3,Obraty_Vstup!G:G)</f>
        <v>0</v>
      </c>
      <c r="G3">
        <f>600*100</f>
        <v>60000</v>
      </c>
      <c r="H3">
        <v>111150</v>
      </c>
      <c r="J3" s="41">
        <f>G3/H3</f>
        <v>0.53981106612685559</v>
      </c>
      <c r="K3">
        <f t="shared" ref="K3" si="4">J3-F3</f>
        <v>0.53981106612685559</v>
      </c>
      <c r="L3">
        <f t="shared" ref="L3:L4" ca="1" si="5">IF(K3&lt;=0,K3/F3*E3,-Q3)</f>
        <v>38849.802121492372</v>
      </c>
      <c r="M3" t="str">
        <f t="shared" ref="M3" si="6">LEFT(N3,8)</f>
        <v>1-009-01</v>
      </c>
      <c r="N3" t="s">
        <v>217</v>
      </c>
      <c r="O3" t="str">
        <f>VLOOKUP(M3,Uvazky!B:D,3,0)</f>
        <v>Gynekologicko-pôrodnícke odd.</v>
      </c>
      <c r="P3">
        <f>-K3</f>
        <v>-0.53981106612685559</v>
      </c>
      <c r="Q3">
        <f ca="1">IF(P3&lt;0,P3/(VLOOKUP(N3,Obraty_Vstup!F:H,3,0))*SUMIF(Obraty_Vstup!F:G,N3,Obraty_Vstup!G:G),-L3)</f>
        <v>-38849.802121492372</v>
      </c>
      <c r="R3" t="s">
        <v>94</v>
      </c>
    </row>
    <row r="4" spans="1:19" x14ac:dyDescent="0.2">
      <c r="A4" t="s">
        <v>317</v>
      </c>
      <c r="B4" t="str">
        <f t="shared" si="2"/>
        <v>P-009-71</v>
      </c>
      <c r="C4">
        <f t="shared" si="3"/>
        <v>2</v>
      </c>
      <c r="D4" t="str">
        <f>IFERROR(VLOOKUP(B4,Uvazky!B:D,3,0),"Nepritomne v zozname uvazkov")</f>
        <v>Pôrodná sála</v>
      </c>
      <c r="E4">
        <f>SUMIF(Obraty_Vstup!F:F,A4,Obraty_Vstup!G:G)</f>
        <v>0</v>
      </c>
      <c r="G4">
        <f>600*400</f>
        <v>240000</v>
      </c>
      <c r="H4">
        <v>111150</v>
      </c>
      <c r="J4" s="41">
        <f>G4/H4</f>
        <v>2.1592442645074224</v>
      </c>
      <c r="K4">
        <f t="shared" ref="K4" si="7">J4-F4</f>
        <v>2.1592442645074224</v>
      </c>
      <c r="L4">
        <f t="shared" ca="1" si="5"/>
        <v>34413.307592510704</v>
      </c>
      <c r="M4" t="str">
        <f t="shared" ref="M4" si="8">LEFT(N4,8)</f>
        <v>1-009-01</v>
      </c>
      <c r="N4" t="s">
        <v>219</v>
      </c>
      <c r="O4" t="str">
        <f>VLOOKUP(M4,Uvazky!B:D,3,0)</f>
        <v>Gynekologicko-pôrodnícke odd.</v>
      </c>
      <c r="P4">
        <f>-K4</f>
        <v>-2.1592442645074224</v>
      </c>
      <c r="Q4">
        <f ca="1">IF(P4&lt;0,P4/(VLOOKUP(N4,Obraty_Vstup!F:H,3,0))*SUMIF(Obraty_Vstup!F:G,N4,Obraty_Vstup!G:G),-L4)</f>
        <v>-34413.307592510704</v>
      </c>
      <c r="R4" t="s">
        <v>94</v>
      </c>
    </row>
    <row r="5" spans="1:19" ht="15" x14ac:dyDescent="0.25">
      <c r="A5" t="s">
        <v>318</v>
      </c>
      <c r="B5" t="str">
        <f t="shared" si="2"/>
        <v>P-009-71</v>
      </c>
      <c r="C5">
        <f t="shared" si="3"/>
        <v>3</v>
      </c>
      <c r="D5" t="str">
        <f>IFERROR(VLOOKUP(B5,Uvazky!B:D,3,0),"Nepritomne v zozname uvazkov")</f>
        <v>Pôrodná sála</v>
      </c>
      <c r="E5">
        <f>SUMIF(Obraty_Vstup!F:F,A5,Obraty_Vstup!G:G)</f>
        <v>0</v>
      </c>
      <c r="G5" s="14"/>
      <c r="J5" s="24"/>
    </row>
    <row r="6" spans="1:19" ht="15" x14ac:dyDescent="0.25">
      <c r="A6" s="14"/>
      <c r="B6" s="14"/>
      <c r="C6" s="14"/>
      <c r="D6" s="61"/>
      <c r="E6" s="14"/>
      <c r="G6" s="14"/>
      <c r="H6" s="14"/>
      <c r="I6" s="14"/>
      <c r="J6" s="14"/>
    </row>
    <row r="7" spans="1:19" ht="15" x14ac:dyDescent="0.25">
      <c r="A7" s="14"/>
      <c r="B7" s="14"/>
      <c r="C7" s="14"/>
      <c r="D7" s="61"/>
      <c r="E7" s="14"/>
      <c r="G7" s="14"/>
      <c r="H7" s="14"/>
      <c r="I7" s="14"/>
      <c r="J7" s="14"/>
    </row>
    <row r="8" spans="1:19" ht="15" x14ac:dyDescent="0.25">
      <c r="A8" s="14"/>
      <c r="B8" s="14"/>
      <c r="C8" s="14"/>
      <c r="D8" s="61"/>
      <c r="E8" s="14"/>
      <c r="G8" s="14"/>
      <c r="H8" s="14"/>
      <c r="I8" s="14"/>
      <c r="J8" s="14"/>
    </row>
    <row r="9" spans="1:19" ht="15" x14ac:dyDescent="0.25">
      <c r="A9" s="14"/>
      <c r="B9" s="14"/>
      <c r="C9" s="14"/>
      <c r="D9" s="61"/>
      <c r="E9" s="14"/>
      <c r="G9" s="14"/>
      <c r="H9" s="14"/>
      <c r="I9" s="14"/>
      <c r="J9" s="14"/>
    </row>
    <row r="10" spans="1:19" ht="15" x14ac:dyDescent="0.25">
      <c r="A10" s="14"/>
      <c r="B10" s="14"/>
      <c r="C10" s="14"/>
      <c r="D10" s="61"/>
      <c r="E10" s="14"/>
      <c r="G10" s="14"/>
      <c r="H10" s="14"/>
      <c r="I10" s="14"/>
      <c r="J10" s="14"/>
    </row>
    <row r="11" spans="1:19" ht="15" x14ac:dyDescent="0.25">
      <c r="A11" s="14"/>
      <c r="B11" s="14"/>
      <c r="C11" s="14"/>
      <c r="D11" s="61"/>
      <c r="E11" s="14"/>
      <c r="G11" s="14"/>
      <c r="H11" s="14"/>
      <c r="I11" s="14"/>
      <c r="J11" s="14"/>
    </row>
    <row r="12" spans="1:19" ht="15" x14ac:dyDescent="0.25">
      <c r="A12" s="14"/>
      <c r="B12" s="14"/>
      <c r="C12" s="14"/>
      <c r="D12" s="61"/>
      <c r="E12" s="14"/>
      <c r="G12" s="14"/>
      <c r="H12" s="14"/>
      <c r="I12" s="14"/>
      <c r="J12" s="14"/>
    </row>
    <row r="13" spans="1:19" ht="15" x14ac:dyDescent="0.25">
      <c r="A13" s="14"/>
      <c r="B13" s="14"/>
      <c r="C13" s="14"/>
      <c r="D13" s="61"/>
      <c r="E13" s="14"/>
      <c r="G13" s="14"/>
      <c r="H13" s="14"/>
      <c r="I13" s="14"/>
      <c r="J13" s="14"/>
    </row>
    <row r="14" spans="1:19" ht="15" x14ac:dyDescent="0.25">
      <c r="A14" s="14"/>
      <c r="B14" s="14"/>
      <c r="C14" s="14"/>
      <c r="D14" s="61"/>
      <c r="E14" s="14"/>
      <c r="G14" s="14"/>
      <c r="H14" s="14"/>
      <c r="I14" s="14"/>
      <c r="J14" s="14"/>
    </row>
    <row r="15" spans="1:19" ht="15" x14ac:dyDescent="0.25">
      <c r="A15" s="14"/>
      <c r="B15" s="14"/>
      <c r="C15" s="14"/>
      <c r="D15" s="61"/>
      <c r="E15" s="14"/>
      <c r="G15" s="14"/>
      <c r="H15" s="14"/>
      <c r="I15" s="14"/>
      <c r="J15" s="14"/>
    </row>
    <row r="16" spans="1:19" ht="15" x14ac:dyDescent="0.25">
      <c r="A16" s="14"/>
      <c r="B16" s="14"/>
      <c r="C16" s="14"/>
      <c r="D16" s="61"/>
      <c r="E16" s="14"/>
      <c r="G16" s="14"/>
      <c r="H16" s="14"/>
      <c r="I16" s="14"/>
      <c r="J16" s="14"/>
    </row>
    <row r="17" spans="1:10" ht="15" x14ac:dyDescent="0.25">
      <c r="A17" s="14"/>
      <c r="B17" s="14"/>
      <c r="C17" s="14"/>
      <c r="D17" s="61"/>
      <c r="E17" s="14"/>
      <c r="G17" s="14"/>
      <c r="H17" s="14"/>
      <c r="I17" s="14"/>
      <c r="J17" s="14"/>
    </row>
    <row r="18" spans="1:10" ht="15" x14ac:dyDescent="0.25">
      <c r="A18" s="14"/>
      <c r="B18" s="14"/>
      <c r="C18" s="14"/>
      <c r="D18" s="61"/>
      <c r="E18" s="14"/>
      <c r="G18" s="14"/>
      <c r="H18" s="14"/>
      <c r="I18" s="14"/>
      <c r="J18" s="14"/>
    </row>
    <row r="19" spans="1:10" ht="15" x14ac:dyDescent="0.25">
      <c r="A19" s="14"/>
      <c r="B19" s="14"/>
      <c r="C19" s="14"/>
      <c r="D19" s="61"/>
      <c r="E19" s="14"/>
      <c r="G19" s="14"/>
      <c r="H19" s="14"/>
      <c r="I19" s="14"/>
      <c r="J19" s="14"/>
    </row>
    <row r="20" spans="1:10" ht="15" x14ac:dyDescent="0.25">
      <c r="A20" s="14"/>
      <c r="B20" s="14"/>
      <c r="C20" s="14"/>
      <c r="D20" s="61"/>
      <c r="E20" s="14"/>
      <c r="G20" s="14"/>
      <c r="H20" s="14"/>
      <c r="I20" s="14"/>
      <c r="J20" s="14"/>
    </row>
    <row r="21" spans="1:10" ht="15" x14ac:dyDescent="0.25">
      <c r="A21" s="14"/>
      <c r="B21" s="14"/>
      <c r="C21" s="14"/>
      <c r="D21" s="61"/>
      <c r="E21" s="14"/>
      <c r="G21" s="14"/>
      <c r="H21" s="14"/>
      <c r="I21" s="14"/>
      <c r="J21" s="14"/>
    </row>
    <row r="22" spans="1:10" ht="15" x14ac:dyDescent="0.25">
      <c r="A22" s="14"/>
      <c r="B22" s="14"/>
      <c r="C22" s="14"/>
      <c r="D22" s="61"/>
      <c r="E22" s="14"/>
      <c r="G22" s="14"/>
      <c r="H22" s="14"/>
      <c r="I22" s="14"/>
      <c r="J22" s="14"/>
    </row>
    <row r="23" spans="1:10" ht="15" x14ac:dyDescent="0.25">
      <c r="A23" s="14"/>
      <c r="B23" s="14"/>
      <c r="C23" s="14"/>
      <c r="D23" s="61"/>
      <c r="E23" s="14"/>
      <c r="G23" s="14"/>
      <c r="H23" s="14"/>
      <c r="I23" s="14"/>
      <c r="J23" s="14"/>
    </row>
    <row r="24" spans="1:10" ht="15" x14ac:dyDescent="0.25">
      <c r="A24" s="14"/>
      <c r="B24" s="14"/>
      <c r="C24" s="14"/>
      <c r="D24" s="61"/>
      <c r="E24" s="14"/>
      <c r="G24" s="14"/>
      <c r="H24" s="14"/>
      <c r="I24" s="14"/>
      <c r="J24" s="14"/>
    </row>
    <row r="25" spans="1:10" ht="15" x14ac:dyDescent="0.25">
      <c r="A25" s="14"/>
      <c r="B25" s="14"/>
      <c r="C25" s="14"/>
      <c r="D25" s="61"/>
      <c r="E25" s="14"/>
      <c r="G25" s="14"/>
      <c r="H25" s="14"/>
      <c r="I25" s="14"/>
      <c r="J25" s="14"/>
    </row>
    <row r="26" spans="1:10" ht="15" x14ac:dyDescent="0.25">
      <c r="A26" s="14"/>
      <c r="B26" s="14"/>
      <c r="C26" s="14"/>
      <c r="D26" s="61"/>
      <c r="E26" s="14"/>
      <c r="G26" s="14"/>
      <c r="H26" s="14"/>
      <c r="I26" s="14"/>
      <c r="J26" s="14"/>
    </row>
    <row r="27" spans="1:10" ht="15" x14ac:dyDescent="0.25">
      <c r="A27" s="14"/>
      <c r="B27" s="14"/>
      <c r="C27" s="14"/>
      <c r="D27" s="61"/>
      <c r="E27" s="14"/>
      <c r="G27" s="14"/>
      <c r="H27" s="14"/>
      <c r="I27" s="14"/>
      <c r="J27" s="14"/>
    </row>
    <row r="28" spans="1:10" ht="15" x14ac:dyDescent="0.25">
      <c r="A28" s="14"/>
      <c r="B28" s="14"/>
      <c r="C28" s="14"/>
      <c r="D28" s="61"/>
      <c r="E28" s="14"/>
      <c r="G28" s="14"/>
      <c r="H28" s="14"/>
      <c r="I28" s="14"/>
      <c r="J28" s="14"/>
    </row>
    <row r="29" spans="1:10" ht="15" x14ac:dyDescent="0.25">
      <c r="A29" s="14"/>
      <c r="B29" s="14"/>
      <c r="C29" s="14"/>
      <c r="D29" s="61"/>
      <c r="E29" s="14"/>
      <c r="G29" s="14"/>
      <c r="H29" s="14"/>
      <c r="I29" s="14"/>
      <c r="J29" s="14"/>
    </row>
    <row r="30" spans="1:10" ht="15" x14ac:dyDescent="0.25">
      <c r="A30" s="14"/>
      <c r="B30" s="14"/>
      <c r="C30" s="14"/>
      <c r="D30" s="61"/>
      <c r="E30" s="14"/>
      <c r="G30" s="14"/>
      <c r="H30" s="14"/>
      <c r="I30" s="14"/>
      <c r="J30" s="14"/>
    </row>
    <row r="31" spans="1:10" ht="15" x14ac:dyDescent="0.25">
      <c r="A31" s="14"/>
      <c r="B31" s="14"/>
      <c r="C31" s="14"/>
      <c r="D31" s="61"/>
      <c r="E31" s="14"/>
      <c r="G31" s="14"/>
      <c r="H31" s="14"/>
      <c r="I31" s="14"/>
      <c r="J31" s="14"/>
    </row>
    <row r="32" spans="1:10" ht="15" x14ac:dyDescent="0.25">
      <c r="A32" s="14"/>
      <c r="B32" s="14"/>
      <c r="C32" s="14"/>
      <c r="D32" s="61"/>
      <c r="E32" s="14"/>
      <c r="G32" s="14"/>
      <c r="H32" s="14"/>
      <c r="I32" s="14"/>
      <c r="J32" s="14"/>
    </row>
    <row r="33" spans="1:10" ht="15" x14ac:dyDescent="0.25">
      <c r="A33" s="14"/>
      <c r="B33" s="14"/>
      <c r="C33" s="14"/>
      <c r="D33" s="61"/>
      <c r="E33" s="14"/>
      <c r="G33" s="14"/>
      <c r="H33" s="14"/>
      <c r="I33" s="14"/>
      <c r="J33" s="14"/>
    </row>
    <row r="34" spans="1:10" ht="15" x14ac:dyDescent="0.25">
      <c r="A34" s="14"/>
      <c r="B34" s="14"/>
      <c r="C34" s="14"/>
      <c r="D34" s="61"/>
      <c r="E34" s="14"/>
      <c r="G34" s="14"/>
      <c r="H34" s="14"/>
      <c r="I34" s="14"/>
      <c r="J34" s="14"/>
    </row>
    <row r="35" spans="1:10" ht="15" x14ac:dyDescent="0.25">
      <c r="A35" s="14"/>
      <c r="B35" s="14"/>
      <c r="C35" s="14"/>
      <c r="D35" s="61"/>
      <c r="E35" s="14"/>
      <c r="G35" s="14"/>
      <c r="H35" s="14"/>
      <c r="I35" s="14"/>
      <c r="J35" s="14"/>
    </row>
    <row r="36" spans="1:10" ht="15" x14ac:dyDescent="0.25">
      <c r="A36" s="14"/>
      <c r="B36" s="14"/>
      <c r="C36" s="14"/>
      <c r="D36" s="61"/>
      <c r="E36" s="14"/>
      <c r="G36" s="14"/>
      <c r="H36" s="14"/>
      <c r="I36" s="14"/>
      <c r="J36" s="14"/>
    </row>
    <row r="37" spans="1:10" ht="15" x14ac:dyDescent="0.25">
      <c r="A37" s="14"/>
      <c r="B37" s="14"/>
      <c r="C37" s="14"/>
      <c r="D37" s="61"/>
      <c r="E37" s="14"/>
      <c r="G37" s="14"/>
      <c r="H37" s="14"/>
      <c r="I37" s="14"/>
      <c r="J37" s="14"/>
    </row>
    <row r="38" spans="1:10" ht="15" x14ac:dyDescent="0.25">
      <c r="A38" s="14"/>
      <c r="B38" s="14"/>
      <c r="C38" s="14"/>
      <c r="D38" s="61"/>
      <c r="E38" s="14"/>
      <c r="G38" s="14"/>
      <c r="H38" s="14"/>
      <c r="I38" s="14"/>
      <c r="J38" s="14"/>
    </row>
    <row r="39" spans="1:10" ht="15" x14ac:dyDescent="0.25">
      <c r="A39" s="14"/>
      <c r="B39" s="14"/>
      <c r="C39" s="14"/>
      <c r="D39" s="61"/>
      <c r="E39" s="14"/>
      <c r="G39" s="14"/>
      <c r="H39" s="14"/>
      <c r="I39" s="14"/>
      <c r="J39" s="14"/>
    </row>
    <row r="40" spans="1:10" ht="15" x14ac:dyDescent="0.25">
      <c r="A40" s="14"/>
      <c r="B40" s="14"/>
      <c r="C40" s="14"/>
      <c r="D40" s="61"/>
      <c r="E40" s="14"/>
      <c r="G40" s="14"/>
      <c r="H40" s="14"/>
      <c r="I40" s="14"/>
      <c r="J40" s="14"/>
    </row>
    <row r="41" spans="1:10" ht="15" x14ac:dyDescent="0.25">
      <c r="A41" s="14"/>
      <c r="B41" s="14"/>
      <c r="C41" s="14"/>
      <c r="D41" s="61"/>
      <c r="E41" s="14"/>
      <c r="G41" s="14"/>
      <c r="H41" s="14"/>
      <c r="I41" s="14"/>
      <c r="J41" s="14"/>
    </row>
    <row r="42" spans="1:10" ht="15" x14ac:dyDescent="0.25">
      <c r="A42" s="14"/>
      <c r="B42" s="14"/>
      <c r="C42" s="14"/>
      <c r="D42" s="61"/>
      <c r="E42" s="14"/>
      <c r="G42" s="14"/>
      <c r="H42" s="14"/>
      <c r="I42" s="14"/>
      <c r="J42" s="14"/>
    </row>
    <row r="43" spans="1:10" ht="15" x14ac:dyDescent="0.25">
      <c r="A43" s="14"/>
      <c r="B43" s="14"/>
      <c r="C43" s="14"/>
      <c r="D43" s="61"/>
      <c r="E43" s="14"/>
      <c r="G43" s="14"/>
      <c r="H43" s="14"/>
      <c r="I43" s="14"/>
      <c r="J43" s="14"/>
    </row>
    <row r="44" spans="1:10" ht="15" x14ac:dyDescent="0.25">
      <c r="A44" s="14"/>
      <c r="B44" s="14"/>
      <c r="C44" s="14"/>
      <c r="D44" s="61"/>
      <c r="E44" s="14"/>
      <c r="G44" s="14"/>
      <c r="H44" s="14"/>
      <c r="I44" s="14"/>
      <c r="J44" s="14"/>
    </row>
    <row r="45" spans="1:10" ht="15" x14ac:dyDescent="0.25">
      <c r="A45" s="14"/>
      <c r="B45" s="14"/>
      <c r="C45" s="14"/>
      <c r="D45" s="61"/>
      <c r="E45" s="14"/>
      <c r="G45" s="14"/>
      <c r="H45" s="14"/>
      <c r="I45" s="14"/>
      <c r="J45" s="14"/>
    </row>
    <row r="46" spans="1:10" ht="15" x14ac:dyDescent="0.25">
      <c r="A46" s="14"/>
      <c r="B46" s="14"/>
      <c r="C46" s="14"/>
      <c r="D46" s="61"/>
      <c r="E46" s="14"/>
      <c r="G46" s="14"/>
      <c r="H46" s="14"/>
      <c r="I46" s="14"/>
      <c r="J46" s="14"/>
    </row>
    <row r="47" spans="1:10" ht="15" x14ac:dyDescent="0.25">
      <c r="A47" s="14"/>
      <c r="B47" s="14"/>
      <c r="C47" s="14"/>
      <c r="D47" s="61"/>
      <c r="E47" s="14"/>
      <c r="G47" s="14"/>
      <c r="H47" s="14"/>
      <c r="I47" s="14"/>
      <c r="J47" s="14"/>
    </row>
    <row r="48" spans="1:10" ht="15" x14ac:dyDescent="0.25">
      <c r="A48" s="14"/>
      <c r="B48" s="14"/>
      <c r="C48" s="14"/>
      <c r="D48" s="61"/>
      <c r="E48" s="14"/>
      <c r="G48" s="14"/>
      <c r="H48" s="14"/>
      <c r="I48" s="14"/>
      <c r="J48" s="14"/>
    </row>
    <row r="49" spans="1:10" ht="15" x14ac:dyDescent="0.25">
      <c r="A49" s="14"/>
      <c r="B49" s="14"/>
      <c r="C49" s="14"/>
      <c r="D49" s="61"/>
      <c r="E49" s="14"/>
      <c r="G49" s="14"/>
      <c r="H49" s="14"/>
      <c r="I49" s="14"/>
      <c r="J49" s="14"/>
    </row>
    <row r="50" spans="1:10" ht="15" x14ac:dyDescent="0.25">
      <c r="A50" s="14"/>
      <c r="B50" s="14"/>
      <c r="C50" s="14"/>
      <c r="D50" s="61"/>
      <c r="E50" s="14"/>
      <c r="G50" s="14"/>
      <c r="H50" s="14"/>
      <c r="I50" s="14"/>
      <c r="J50" s="14"/>
    </row>
    <row r="51" spans="1:10" ht="15" x14ac:dyDescent="0.25">
      <c r="A51" s="14"/>
      <c r="B51" s="14"/>
      <c r="C51" s="14"/>
      <c r="D51" s="61"/>
      <c r="E51" s="14"/>
      <c r="G51" s="14"/>
      <c r="H51" s="14"/>
      <c r="I51" s="14"/>
      <c r="J51" s="14"/>
    </row>
    <row r="52" spans="1:10" ht="15" x14ac:dyDescent="0.25">
      <c r="A52" s="14"/>
      <c r="B52" s="14"/>
      <c r="C52" s="14"/>
      <c r="D52" s="61"/>
      <c r="E52" s="14"/>
      <c r="G52" s="14"/>
      <c r="H52" s="14"/>
      <c r="I52" s="14"/>
      <c r="J52" s="14"/>
    </row>
    <row r="53" spans="1:10" ht="15" x14ac:dyDescent="0.25">
      <c r="A53" s="14"/>
      <c r="B53" s="14"/>
      <c r="C53" s="14"/>
      <c r="D53" s="61"/>
      <c r="E53" s="14"/>
      <c r="G53" s="14"/>
      <c r="H53" s="14"/>
      <c r="I53" s="14"/>
      <c r="J53" s="14"/>
    </row>
    <row r="54" spans="1:10" ht="15" x14ac:dyDescent="0.25">
      <c r="A54" s="14"/>
      <c r="B54" s="14"/>
      <c r="C54" s="14"/>
      <c r="D54" s="61"/>
      <c r="E54" s="14"/>
      <c r="G54" s="14"/>
      <c r="H54" s="14"/>
      <c r="I54" s="14"/>
      <c r="J54" s="14"/>
    </row>
    <row r="55" spans="1:10" ht="15" x14ac:dyDescent="0.25">
      <c r="A55" s="14"/>
      <c r="B55" s="14"/>
      <c r="C55" s="14"/>
      <c r="D55" s="61"/>
      <c r="E55" s="14"/>
      <c r="G55" s="14"/>
      <c r="H55" s="14"/>
      <c r="I55" s="14"/>
      <c r="J55" s="14"/>
    </row>
    <row r="56" spans="1:10" ht="15" x14ac:dyDescent="0.25">
      <c r="A56" s="14"/>
      <c r="B56" s="14"/>
      <c r="C56" s="14"/>
      <c r="D56" s="61"/>
      <c r="E56" s="14"/>
      <c r="G56" s="14"/>
      <c r="H56" s="14"/>
      <c r="I56" s="14"/>
      <c r="J56" s="14"/>
    </row>
    <row r="57" spans="1:10" ht="15" x14ac:dyDescent="0.25">
      <c r="A57" s="14"/>
      <c r="B57" s="14"/>
      <c r="C57" s="14"/>
      <c r="D57" s="61"/>
      <c r="E57" s="14"/>
      <c r="G57" s="14"/>
      <c r="H57" s="14"/>
      <c r="I57" s="14"/>
      <c r="J57" s="14"/>
    </row>
    <row r="58" spans="1:10" ht="15" x14ac:dyDescent="0.25">
      <c r="A58" s="14"/>
      <c r="B58" s="14"/>
      <c r="C58" s="14"/>
      <c r="D58" s="61"/>
      <c r="E58" s="14"/>
      <c r="G58" s="14"/>
      <c r="H58" s="14"/>
      <c r="I58" s="14"/>
      <c r="J58" s="14"/>
    </row>
    <row r="59" spans="1:10" ht="15" x14ac:dyDescent="0.25">
      <c r="A59" s="14"/>
      <c r="B59" s="14"/>
      <c r="C59" s="14"/>
      <c r="D59" s="61"/>
      <c r="E59" s="14"/>
      <c r="G59" s="14"/>
      <c r="H59" s="14"/>
      <c r="I59" s="14"/>
      <c r="J59" s="14"/>
    </row>
    <row r="60" spans="1:10" ht="15" x14ac:dyDescent="0.25">
      <c r="A60" s="14"/>
      <c r="B60" s="14"/>
      <c r="C60" s="14"/>
      <c r="D60" s="61"/>
      <c r="E60" s="14"/>
      <c r="G60" s="14"/>
      <c r="H60" s="14"/>
      <c r="I60" s="14"/>
      <c r="J60" s="14"/>
    </row>
    <row r="61" spans="1:10" ht="15" x14ac:dyDescent="0.25">
      <c r="A61" s="14"/>
      <c r="B61" s="14"/>
      <c r="C61" s="14"/>
      <c r="D61" s="61"/>
      <c r="E61" s="14"/>
      <c r="G61" s="14"/>
      <c r="H61" s="14"/>
      <c r="I61" s="14"/>
      <c r="J61" s="14"/>
    </row>
    <row r="62" spans="1:10" ht="15" x14ac:dyDescent="0.25">
      <c r="A62" s="14"/>
      <c r="B62" s="14"/>
      <c r="C62" s="14"/>
      <c r="D62" s="61"/>
      <c r="E62" s="14"/>
      <c r="G62" s="14"/>
      <c r="H62" s="14"/>
      <c r="I62" s="14"/>
      <c r="J62" s="14"/>
    </row>
    <row r="63" spans="1:10" ht="15" x14ac:dyDescent="0.25">
      <c r="A63" s="14"/>
      <c r="B63" s="14"/>
      <c r="C63" s="14"/>
      <c r="D63" s="61"/>
      <c r="E63" s="14"/>
      <c r="G63" s="14"/>
      <c r="H63" s="14"/>
      <c r="I63" s="14"/>
      <c r="J63" s="14"/>
    </row>
    <row r="64" spans="1:10" ht="15" x14ac:dyDescent="0.25">
      <c r="A64" s="14"/>
      <c r="B64" s="14"/>
      <c r="C64" s="14"/>
      <c r="D64" s="61"/>
      <c r="E64" s="14"/>
      <c r="G64" s="14"/>
      <c r="H64" s="14"/>
      <c r="I64" s="14"/>
      <c r="J64" s="14"/>
    </row>
    <row r="65" spans="1:10" ht="15" x14ac:dyDescent="0.25">
      <c r="A65" s="14"/>
      <c r="B65" s="14"/>
      <c r="C65" s="14"/>
      <c r="D65" s="61"/>
      <c r="E65" s="14"/>
      <c r="G65" s="14"/>
      <c r="H65" s="14"/>
      <c r="I65" s="14"/>
      <c r="J65" s="14"/>
    </row>
    <row r="66" spans="1:10" ht="15" x14ac:dyDescent="0.25">
      <c r="A66" s="14"/>
      <c r="B66" s="14"/>
      <c r="C66" s="14"/>
      <c r="D66" s="61"/>
      <c r="E66" s="14"/>
      <c r="G66" s="14"/>
      <c r="H66" s="14"/>
      <c r="I66" s="14"/>
      <c r="J66" s="14"/>
    </row>
    <row r="67" spans="1:10" ht="15" x14ac:dyDescent="0.25">
      <c r="A67" s="14"/>
      <c r="B67" s="14"/>
      <c r="C67" s="14"/>
      <c r="D67" s="61"/>
      <c r="E67" s="14"/>
      <c r="G67" s="14"/>
      <c r="H67" s="14"/>
      <c r="I67" s="14"/>
      <c r="J67" s="14"/>
    </row>
    <row r="68" spans="1:10" ht="15" x14ac:dyDescent="0.25">
      <c r="A68" s="14"/>
      <c r="B68" s="14"/>
      <c r="C68" s="14"/>
      <c r="D68" s="61"/>
      <c r="E68" s="14"/>
      <c r="G68" s="14"/>
      <c r="H68" s="14"/>
      <c r="I68" s="14"/>
      <c r="J68" s="14"/>
    </row>
    <row r="69" spans="1:10" ht="15" x14ac:dyDescent="0.25">
      <c r="A69" s="14"/>
      <c r="B69" s="14"/>
      <c r="C69" s="14"/>
      <c r="D69" s="61"/>
      <c r="E69" s="14"/>
      <c r="G69" s="14"/>
      <c r="H69" s="14"/>
      <c r="I69" s="14"/>
      <c r="J69" s="14"/>
    </row>
    <row r="70" spans="1:10" ht="15" x14ac:dyDescent="0.25">
      <c r="A70" s="14"/>
      <c r="B70" s="14"/>
      <c r="C70" s="14"/>
      <c r="D70" s="61"/>
      <c r="E70" s="14"/>
      <c r="G70" s="14"/>
      <c r="H70" s="14"/>
      <c r="I70" s="14"/>
      <c r="J70" s="14"/>
    </row>
    <row r="71" spans="1:10" ht="15" x14ac:dyDescent="0.25">
      <c r="A71" s="14"/>
      <c r="B71" s="14"/>
      <c r="C71" s="14"/>
      <c r="D71" s="61"/>
      <c r="E71" s="14"/>
      <c r="G71" s="14"/>
      <c r="H71" s="14"/>
      <c r="I71" s="14"/>
      <c r="J71" s="14"/>
    </row>
    <row r="72" spans="1:10" ht="15" x14ac:dyDescent="0.25">
      <c r="A72" s="14"/>
      <c r="B72" s="14"/>
      <c r="C72" s="14"/>
      <c r="D72" s="61"/>
      <c r="E72" s="14"/>
      <c r="G72" s="14"/>
      <c r="H72" s="14"/>
      <c r="I72" s="14"/>
      <c r="J72" s="14"/>
    </row>
    <row r="73" spans="1:10" ht="15" x14ac:dyDescent="0.25">
      <c r="A73" s="14"/>
      <c r="B73" s="14"/>
      <c r="C73" s="14"/>
      <c r="D73" s="61"/>
      <c r="E73" s="14"/>
      <c r="G73" s="14"/>
      <c r="H73" s="14"/>
      <c r="I73" s="14"/>
      <c r="J73" s="14"/>
    </row>
    <row r="74" spans="1:10" ht="15" x14ac:dyDescent="0.25">
      <c r="A74" s="14"/>
      <c r="B74" s="14"/>
      <c r="C74" s="14"/>
      <c r="D74" s="61"/>
      <c r="E74" s="14"/>
      <c r="G74" s="14"/>
      <c r="H74" s="14"/>
      <c r="I74" s="14"/>
      <c r="J74" s="14"/>
    </row>
    <row r="75" spans="1:10" ht="15" x14ac:dyDescent="0.25">
      <c r="A75" s="14"/>
      <c r="B75" s="14"/>
      <c r="C75" s="14"/>
      <c r="D75" s="61"/>
      <c r="E75" s="14"/>
      <c r="G75" s="14"/>
      <c r="H75" s="14"/>
      <c r="I75" s="14"/>
      <c r="J75" s="14"/>
    </row>
    <row r="76" spans="1:10" ht="15" x14ac:dyDescent="0.25">
      <c r="A76" s="14"/>
      <c r="B76" s="14"/>
      <c r="C76" s="14"/>
      <c r="D76" s="61"/>
      <c r="E76" s="14"/>
      <c r="G76" s="14"/>
      <c r="H76" s="14"/>
      <c r="I76" s="14"/>
      <c r="J76" s="14"/>
    </row>
    <row r="77" spans="1:10" ht="15" x14ac:dyDescent="0.25">
      <c r="A77" s="14"/>
      <c r="B77" s="14"/>
      <c r="C77" s="14"/>
      <c r="D77" s="61"/>
      <c r="E77" s="14"/>
      <c r="G77" s="14"/>
      <c r="H77" s="14"/>
      <c r="I77" s="14"/>
      <c r="J77" s="14"/>
    </row>
    <row r="78" spans="1:10" ht="15" x14ac:dyDescent="0.25">
      <c r="A78" s="14"/>
      <c r="B78" s="14"/>
      <c r="C78" s="14"/>
      <c r="D78" s="61"/>
      <c r="E78" s="14"/>
      <c r="G78" s="14"/>
      <c r="H78" s="14"/>
      <c r="I78" s="14"/>
      <c r="J78" s="14"/>
    </row>
    <row r="79" spans="1:10" ht="15" x14ac:dyDescent="0.25">
      <c r="A79" s="14"/>
      <c r="B79" s="14"/>
      <c r="C79" s="14"/>
      <c r="D79" s="61"/>
      <c r="E79" s="14"/>
      <c r="G79" s="14"/>
      <c r="H79" s="14"/>
      <c r="I79" s="14"/>
      <c r="J79" s="14"/>
    </row>
    <row r="80" spans="1:10" ht="15" x14ac:dyDescent="0.25">
      <c r="A80" s="14"/>
      <c r="B80" s="14"/>
      <c r="C80" s="14"/>
      <c r="D80" s="61"/>
      <c r="E80" s="14"/>
      <c r="G80" s="14"/>
      <c r="H80" s="14"/>
      <c r="I80" s="14"/>
      <c r="J80" s="14"/>
    </row>
    <row r="81" spans="1:10" ht="15" x14ac:dyDescent="0.25">
      <c r="A81" s="14"/>
      <c r="B81" s="14"/>
      <c r="C81" s="14"/>
      <c r="D81" s="61"/>
      <c r="E81" s="14"/>
      <c r="G81" s="14"/>
      <c r="H81" s="14"/>
      <c r="I81" s="14"/>
      <c r="J81" s="14"/>
    </row>
    <row r="82" spans="1:10" ht="15" x14ac:dyDescent="0.25">
      <c r="A82" s="14"/>
      <c r="B82" s="14"/>
      <c r="C82" s="14"/>
      <c r="D82" s="61"/>
      <c r="E82" s="14"/>
      <c r="G82" s="14"/>
      <c r="H82" s="14"/>
      <c r="I82" s="14"/>
      <c r="J82" s="14"/>
    </row>
    <row r="83" spans="1:10" ht="15" x14ac:dyDescent="0.25">
      <c r="A83" s="14"/>
      <c r="B83" s="14"/>
      <c r="C83" s="14"/>
      <c r="D83" s="61"/>
      <c r="E83" s="14"/>
      <c r="G83" s="14"/>
      <c r="H83" s="14"/>
      <c r="I83" s="14"/>
      <c r="J83" s="14"/>
    </row>
    <row r="84" spans="1:10" ht="15" x14ac:dyDescent="0.25">
      <c r="A84" s="14"/>
      <c r="B84" s="14"/>
      <c r="C84" s="14"/>
      <c r="D84" s="61"/>
      <c r="E84" s="14"/>
      <c r="G84" s="14"/>
      <c r="H84" s="14"/>
      <c r="I84" s="14"/>
      <c r="J84" s="14"/>
    </row>
    <row r="85" spans="1:10" ht="15" x14ac:dyDescent="0.25">
      <c r="A85" s="14"/>
      <c r="B85" s="14"/>
      <c r="C85" s="14"/>
      <c r="D85" s="61"/>
      <c r="E85" s="14"/>
      <c r="G85" s="14"/>
      <c r="H85" s="14"/>
      <c r="I85" s="14"/>
      <c r="J85" s="14"/>
    </row>
    <row r="86" spans="1:10" ht="15" x14ac:dyDescent="0.25">
      <c r="A86" s="14"/>
      <c r="B86" s="14"/>
      <c r="C86" s="14"/>
      <c r="D86" s="61"/>
      <c r="E86" s="14"/>
      <c r="G86" s="14"/>
      <c r="H86" s="14"/>
      <c r="I86" s="14"/>
      <c r="J86" s="14"/>
    </row>
    <row r="87" spans="1:10" ht="15" x14ac:dyDescent="0.25">
      <c r="A87" s="14"/>
      <c r="B87" s="14"/>
      <c r="C87" s="14"/>
      <c r="D87" s="61"/>
      <c r="E87" s="14"/>
      <c r="G87" s="14"/>
      <c r="H87" s="14"/>
      <c r="I87" s="14"/>
      <c r="J87" s="14"/>
    </row>
    <row r="88" spans="1:10" ht="15" x14ac:dyDescent="0.25">
      <c r="A88" s="14"/>
      <c r="B88" s="14"/>
      <c r="C88" s="14"/>
      <c r="D88" s="61"/>
      <c r="E88" s="14"/>
      <c r="G88" s="14"/>
      <c r="H88" s="14"/>
      <c r="I88" s="14"/>
      <c r="J88" s="14"/>
    </row>
    <row r="89" spans="1:10" ht="15" x14ac:dyDescent="0.25">
      <c r="A89" s="14"/>
      <c r="B89" s="14"/>
      <c r="C89" s="14"/>
      <c r="D89" s="61"/>
      <c r="E89" s="14"/>
      <c r="G89" s="14"/>
      <c r="H89" s="14"/>
      <c r="I89" s="14"/>
      <c r="J89" s="14"/>
    </row>
    <row r="90" spans="1:10" ht="15" x14ac:dyDescent="0.25">
      <c r="A90" s="14"/>
      <c r="B90" s="14"/>
      <c r="C90" s="14"/>
      <c r="D90" s="61"/>
      <c r="E90" s="14"/>
      <c r="G90" s="14"/>
      <c r="H90" s="14"/>
      <c r="I90" s="14"/>
      <c r="J90" s="14"/>
    </row>
    <row r="91" spans="1:10" ht="15" x14ac:dyDescent="0.25">
      <c r="A91" s="14"/>
      <c r="B91" s="14"/>
      <c r="C91" s="14"/>
      <c r="D91" s="61"/>
      <c r="E91" s="14"/>
      <c r="G91" s="14"/>
      <c r="H91" s="14"/>
      <c r="I91" s="14"/>
      <c r="J91" s="14"/>
    </row>
    <row r="92" spans="1:10" ht="15" x14ac:dyDescent="0.25">
      <c r="A92" s="14"/>
      <c r="B92" s="14"/>
      <c r="C92" s="14"/>
      <c r="D92" s="61"/>
      <c r="E92" s="14"/>
      <c r="G92" s="14"/>
      <c r="H92" s="14"/>
      <c r="I92" s="14"/>
      <c r="J92" s="14"/>
    </row>
    <row r="93" spans="1:10" ht="15" x14ac:dyDescent="0.25">
      <c r="A93" s="14"/>
      <c r="B93" s="14"/>
      <c r="C93" s="14"/>
      <c r="D93" s="61"/>
      <c r="E93" s="14"/>
      <c r="G93" s="14"/>
      <c r="H93" s="14"/>
      <c r="I93" s="14"/>
      <c r="J93" s="14"/>
    </row>
    <row r="94" spans="1:10" ht="15" x14ac:dyDescent="0.25">
      <c r="A94" s="14"/>
      <c r="B94" s="14"/>
      <c r="C94" s="14"/>
      <c r="D94" s="61"/>
      <c r="E94" s="14"/>
      <c r="G94" s="14"/>
      <c r="H94" s="14"/>
      <c r="I94" s="14"/>
      <c r="J94" s="14"/>
    </row>
    <row r="95" spans="1:10" ht="15" x14ac:dyDescent="0.25">
      <c r="A95" s="14"/>
      <c r="B95" s="14"/>
      <c r="C95" s="14"/>
      <c r="D95" s="61"/>
      <c r="E95" s="14"/>
      <c r="G95" s="14"/>
      <c r="H95" s="14"/>
      <c r="I95" s="14"/>
      <c r="J95" s="14"/>
    </row>
    <row r="96" spans="1:10" ht="15" x14ac:dyDescent="0.25">
      <c r="A96" s="14"/>
      <c r="B96" s="14"/>
      <c r="C96" s="14"/>
      <c r="D96" s="61"/>
      <c r="E96" s="14"/>
      <c r="G96" s="14"/>
      <c r="H96" s="14"/>
      <c r="I96" s="14"/>
      <c r="J96" s="14"/>
    </row>
    <row r="97" spans="1:10" ht="15" x14ac:dyDescent="0.25">
      <c r="A97" s="14"/>
      <c r="B97" s="14"/>
      <c r="C97" s="14"/>
      <c r="D97" s="61"/>
      <c r="E97" s="14"/>
      <c r="G97" s="14"/>
      <c r="H97" s="14"/>
      <c r="I97" s="14"/>
      <c r="J97" s="14"/>
    </row>
    <row r="98" spans="1:10" ht="15" x14ac:dyDescent="0.25">
      <c r="A98" s="14"/>
      <c r="B98" s="14"/>
      <c r="C98" s="14"/>
      <c r="D98" s="61"/>
      <c r="E98" s="14"/>
      <c r="G98" s="14"/>
      <c r="H98" s="14"/>
      <c r="I98" s="14"/>
      <c r="J98" s="14"/>
    </row>
    <row r="99" spans="1:10" ht="15" x14ac:dyDescent="0.25">
      <c r="A99" s="14"/>
      <c r="B99" s="14"/>
      <c r="C99" s="14"/>
      <c r="D99" s="61"/>
      <c r="E99" s="14"/>
      <c r="G99" s="14"/>
      <c r="H99" s="14"/>
      <c r="I99" s="14"/>
      <c r="J99" s="14"/>
    </row>
    <row r="100" spans="1:10" ht="15" x14ac:dyDescent="0.25">
      <c r="A100" s="14"/>
      <c r="B100" s="14"/>
      <c r="C100" s="14"/>
      <c r="D100" s="61"/>
      <c r="E100" s="14"/>
      <c r="G100" s="14"/>
      <c r="H100" s="14"/>
      <c r="I100" s="14"/>
      <c r="J100" s="14"/>
    </row>
    <row r="101" spans="1:10" ht="15" x14ac:dyDescent="0.25">
      <c r="A101" s="14"/>
      <c r="B101" s="14"/>
      <c r="C101" s="14"/>
      <c r="D101" s="61"/>
      <c r="E101" s="14"/>
      <c r="G101" s="14"/>
      <c r="H101" s="14"/>
      <c r="I101" s="14"/>
      <c r="J101" s="14"/>
    </row>
    <row r="102" spans="1:10" ht="15" x14ac:dyDescent="0.25">
      <c r="A102" s="14"/>
      <c r="B102" s="14"/>
      <c r="C102" s="14"/>
      <c r="D102" s="61"/>
      <c r="E102" s="14"/>
      <c r="G102" s="14"/>
      <c r="H102" s="14"/>
      <c r="I102" s="14"/>
      <c r="J102" s="14"/>
    </row>
    <row r="103" spans="1:10" ht="15" x14ac:dyDescent="0.25">
      <c r="A103" s="14"/>
      <c r="B103" s="14"/>
      <c r="C103" s="14"/>
      <c r="D103" s="61"/>
      <c r="E103" s="14"/>
      <c r="G103" s="14"/>
      <c r="H103" s="14"/>
      <c r="I103" s="14"/>
      <c r="J103" s="14"/>
    </row>
    <row r="104" spans="1:10" ht="15" x14ac:dyDescent="0.25">
      <c r="A104" s="14"/>
      <c r="B104" s="14"/>
      <c r="C104" s="14"/>
      <c r="D104" s="61"/>
      <c r="E104" s="14"/>
      <c r="G104" s="14"/>
      <c r="H104" s="14"/>
      <c r="I104" s="14"/>
      <c r="J104" s="14"/>
    </row>
    <row r="105" spans="1:10" ht="15" x14ac:dyDescent="0.25">
      <c r="A105" s="14"/>
      <c r="B105" s="14"/>
      <c r="C105" s="14"/>
      <c r="D105" s="61"/>
      <c r="E105" s="14"/>
      <c r="G105" s="14"/>
      <c r="H105" s="14"/>
      <c r="I105" s="14"/>
      <c r="J105" s="14"/>
    </row>
    <row r="106" spans="1:10" ht="15" x14ac:dyDescent="0.25">
      <c r="A106" s="14"/>
      <c r="B106" s="14"/>
      <c r="C106" s="14"/>
      <c r="D106" s="61"/>
      <c r="E106" s="14"/>
      <c r="G106" s="14"/>
      <c r="H106" s="14"/>
      <c r="I106" s="14"/>
      <c r="J106" s="14"/>
    </row>
    <row r="107" spans="1:10" ht="15" x14ac:dyDescent="0.25">
      <c r="A107" s="14"/>
      <c r="B107" s="14"/>
      <c r="C107" s="14"/>
      <c r="D107" s="61"/>
      <c r="E107" s="14"/>
      <c r="G107" s="14"/>
      <c r="H107" s="14"/>
      <c r="I107" s="14"/>
      <c r="J107" s="14"/>
    </row>
    <row r="108" spans="1:10" ht="15" x14ac:dyDescent="0.25">
      <c r="A108" s="14"/>
      <c r="B108" s="14"/>
      <c r="C108" s="14"/>
      <c r="D108" s="61"/>
      <c r="E108" s="14"/>
      <c r="G108" s="14"/>
      <c r="H108" s="14"/>
      <c r="I108" s="14"/>
      <c r="J108" s="14"/>
    </row>
    <row r="109" spans="1:10" ht="15" x14ac:dyDescent="0.25">
      <c r="A109" s="14"/>
      <c r="B109" s="14"/>
      <c r="C109" s="14"/>
      <c r="D109" s="61"/>
      <c r="E109" s="14"/>
      <c r="G109" s="14"/>
      <c r="H109" s="14"/>
      <c r="I109" s="14"/>
      <c r="J109" s="14"/>
    </row>
    <row r="110" spans="1:10" ht="15" x14ac:dyDescent="0.25">
      <c r="A110" s="14"/>
      <c r="B110" s="14"/>
      <c r="C110" s="14"/>
      <c r="D110" s="61"/>
      <c r="E110" s="14"/>
      <c r="G110" s="14"/>
      <c r="H110" s="14"/>
      <c r="I110" s="14"/>
      <c r="J110" s="14"/>
    </row>
    <row r="111" spans="1:10" ht="15" x14ac:dyDescent="0.25">
      <c r="A111" s="14"/>
      <c r="B111" s="14"/>
      <c r="C111" s="14"/>
      <c r="D111" s="61"/>
      <c r="E111" s="14"/>
      <c r="G111" s="14"/>
      <c r="H111" s="14"/>
      <c r="I111" s="14"/>
      <c r="J111" s="14"/>
    </row>
    <row r="112" spans="1:10" ht="15" x14ac:dyDescent="0.25">
      <c r="A112" s="14"/>
      <c r="B112" s="14"/>
      <c r="C112" s="14"/>
      <c r="D112" s="61"/>
      <c r="E112" s="14"/>
      <c r="G112" s="14"/>
      <c r="H112" s="14"/>
      <c r="I112" s="14"/>
      <c r="J112" s="14"/>
    </row>
    <row r="113" spans="1:10" ht="15" x14ac:dyDescent="0.25">
      <c r="A113" s="14"/>
      <c r="B113" s="14"/>
      <c r="C113" s="14"/>
      <c r="D113" s="61"/>
      <c r="E113" s="14"/>
      <c r="G113" s="14"/>
      <c r="H113" s="14"/>
      <c r="I113" s="14"/>
      <c r="J113" s="14"/>
    </row>
    <row r="114" spans="1:10" ht="15" x14ac:dyDescent="0.25">
      <c r="A114" s="14"/>
      <c r="B114" s="14"/>
      <c r="C114" s="14"/>
      <c r="D114" s="61"/>
      <c r="E114" s="14"/>
      <c r="G114" s="14"/>
      <c r="H114" s="14"/>
      <c r="I114" s="14"/>
      <c r="J114" s="14"/>
    </row>
    <row r="115" spans="1:10" ht="15" x14ac:dyDescent="0.25">
      <c r="A115" s="14"/>
      <c r="B115" s="14"/>
      <c r="C115" s="14"/>
      <c r="D115" s="61"/>
      <c r="E115" s="14"/>
      <c r="G115" s="14"/>
      <c r="H115" s="14"/>
      <c r="I115" s="14"/>
      <c r="J115" s="14"/>
    </row>
    <row r="116" spans="1:10" ht="15" x14ac:dyDescent="0.25">
      <c r="A116" s="14"/>
      <c r="B116" s="14"/>
      <c r="C116" s="14"/>
      <c r="D116" s="61"/>
      <c r="E116" s="14"/>
      <c r="G116" s="14"/>
      <c r="H116" s="14"/>
      <c r="I116" s="14"/>
      <c r="J116" s="14"/>
    </row>
    <row r="117" spans="1:10" ht="15" x14ac:dyDescent="0.25">
      <c r="A117" s="14"/>
      <c r="B117" s="14"/>
      <c r="C117" s="14"/>
      <c r="D117" s="61"/>
      <c r="E117" s="14"/>
      <c r="G117" s="14"/>
      <c r="H117" s="14"/>
      <c r="I117" s="14"/>
      <c r="J117" s="14"/>
    </row>
    <row r="118" spans="1:10" ht="15" x14ac:dyDescent="0.25">
      <c r="A118" s="14"/>
      <c r="B118" s="14"/>
      <c r="C118" s="14"/>
      <c r="D118" s="61"/>
      <c r="E118" s="14"/>
      <c r="G118" s="14"/>
      <c r="H118" s="14"/>
      <c r="I118" s="14"/>
      <c r="J118" s="14"/>
    </row>
    <row r="119" spans="1:10" ht="15" x14ac:dyDescent="0.25">
      <c r="A119" s="14"/>
      <c r="B119" s="14"/>
      <c r="C119" s="14"/>
      <c r="D119" s="61"/>
      <c r="E119" s="14"/>
      <c r="G119" s="14"/>
      <c r="H119" s="14"/>
      <c r="I119" s="14"/>
      <c r="J119" s="14"/>
    </row>
    <row r="120" spans="1:10" ht="15" x14ac:dyDescent="0.25">
      <c r="A120" s="14"/>
      <c r="B120" s="14"/>
      <c r="C120" s="14"/>
      <c r="D120" s="61"/>
      <c r="E120" s="14"/>
      <c r="G120" s="14"/>
      <c r="H120" s="14"/>
      <c r="I120" s="14"/>
      <c r="J120" s="14"/>
    </row>
    <row r="121" spans="1:10" ht="15" x14ac:dyDescent="0.25">
      <c r="A121" s="14"/>
      <c r="B121" s="14"/>
      <c r="C121" s="14"/>
      <c r="D121" s="61"/>
      <c r="E121" s="14"/>
      <c r="G121" s="14"/>
      <c r="H121" s="14"/>
      <c r="I121" s="14"/>
      <c r="J121" s="14"/>
    </row>
    <row r="122" spans="1:10" ht="15" x14ac:dyDescent="0.25">
      <c r="A122" s="14"/>
      <c r="B122" s="14"/>
      <c r="C122" s="14"/>
      <c r="D122" s="61"/>
      <c r="E122" s="14"/>
      <c r="G122" s="14"/>
      <c r="H122" s="14"/>
      <c r="I122" s="14"/>
      <c r="J122" s="14"/>
    </row>
    <row r="123" spans="1:10" ht="15" x14ac:dyDescent="0.25">
      <c r="A123" s="14"/>
      <c r="B123" s="14"/>
      <c r="C123" s="14"/>
      <c r="D123" s="61"/>
      <c r="E123" s="14"/>
      <c r="G123" s="14"/>
      <c r="H123" s="14"/>
      <c r="I123" s="14"/>
      <c r="J123" s="14"/>
    </row>
    <row r="124" spans="1:10" ht="15" x14ac:dyDescent="0.25">
      <c r="A124" s="14"/>
      <c r="B124" s="14"/>
      <c r="C124" s="14"/>
      <c r="D124" s="61"/>
      <c r="E124" s="14"/>
      <c r="G124" s="14"/>
      <c r="H124" s="14"/>
      <c r="I124" s="14"/>
      <c r="J124" s="14"/>
    </row>
    <row r="125" spans="1:10" ht="15" x14ac:dyDescent="0.25">
      <c r="A125" s="14"/>
      <c r="B125" s="14"/>
      <c r="C125" s="14"/>
      <c r="D125" s="61"/>
      <c r="E125" s="14"/>
      <c r="G125" s="14"/>
      <c r="H125" s="14"/>
      <c r="I125" s="14"/>
      <c r="J125" s="14"/>
    </row>
    <row r="126" spans="1:10" ht="15" x14ac:dyDescent="0.25">
      <c r="A126" s="14"/>
      <c r="B126" s="14"/>
      <c r="C126" s="14"/>
      <c r="D126" s="61"/>
      <c r="E126" s="14"/>
      <c r="G126" s="14"/>
      <c r="H126" s="14"/>
      <c r="I126" s="14"/>
      <c r="J126" s="14"/>
    </row>
    <row r="127" spans="1:10" ht="15" x14ac:dyDescent="0.25">
      <c r="A127" s="14"/>
      <c r="B127" s="14"/>
      <c r="C127" s="14"/>
      <c r="D127" s="61"/>
      <c r="E127" s="14"/>
      <c r="G127" s="14"/>
      <c r="H127" s="14"/>
      <c r="I127" s="14"/>
      <c r="J127" s="14"/>
    </row>
    <row r="128" spans="1:10" ht="15" x14ac:dyDescent="0.25">
      <c r="A128" s="14"/>
      <c r="B128" s="14"/>
      <c r="C128" s="14"/>
      <c r="D128" s="61"/>
      <c r="E128" s="14"/>
      <c r="G128" s="14"/>
      <c r="H128" s="14"/>
      <c r="I128" s="14"/>
      <c r="J128" s="14"/>
    </row>
    <row r="129" spans="1:15" ht="15" x14ac:dyDescent="0.25">
      <c r="A129" s="14"/>
      <c r="B129" s="14"/>
      <c r="C129" s="14"/>
      <c r="D129" s="61"/>
      <c r="E129" s="14"/>
      <c r="G129" s="14"/>
      <c r="H129" s="14"/>
      <c r="I129" s="14"/>
      <c r="J129" s="14"/>
    </row>
    <row r="130" spans="1:15" ht="15" x14ac:dyDescent="0.25">
      <c r="A130" s="14"/>
      <c r="B130" s="14"/>
      <c r="C130" s="14"/>
      <c r="D130" s="61"/>
      <c r="E130" s="14"/>
      <c r="G130" s="14"/>
      <c r="H130" s="14"/>
      <c r="I130" s="14"/>
      <c r="J130" s="14"/>
      <c r="N130" s="19"/>
      <c r="O130" s="19"/>
    </row>
    <row r="131" spans="1:15" ht="15" x14ac:dyDescent="0.25">
      <c r="A131" s="14"/>
      <c r="B131" s="14"/>
      <c r="C131" s="14"/>
      <c r="D131" s="61"/>
      <c r="E131" s="14"/>
      <c r="G131" s="14"/>
      <c r="H131" s="14"/>
      <c r="I131" s="14"/>
      <c r="J131" s="14"/>
    </row>
    <row r="132" spans="1:15" ht="15" x14ac:dyDescent="0.25">
      <c r="A132" s="14"/>
      <c r="B132" s="14"/>
      <c r="C132" s="14"/>
      <c r="D132" s="61"/>
      <c r="E132" s="14"/>
      <c r="G132" s="14"/>
      <c r="H132" s="14"/>
      <c r="I132" s="14"/>
      <c r="J132" s="14"/>
    </row>
    <row r="133" spans="1:15" ht="15" x14ac:dyDescent="0.25">
      <c r="A133" s="14"/>
      <c r="B133" s="14"/>
      <c r="C133" s="14"/>
      <c r="D133" s="61"/>
      <c r="E133" s="14"/>
      <c r="G133" s="14"/>
      <c r="H133" s="14"/>
      <c r="I133" s="14"/>
      <c r="J133" s="14"/>
    </row>
    <row r="134" spans="1:15" ht="15" x14ac:dyDescent="0.25">
      <c r="A134" s="14"/>
      <c r="B134" s="14"/>
      <c r="C134" s="14"/>
      <c r="D134" s="61"/>
      <c r="E134" s="14"/>
      <c r="G134" s="14"/>
      <c r="H134" s="14"/>
      <c r="I134" s="14"/>
      <c r="J134" s="14"/>
    </row>
    <row r="135" spans="1:15" ht="15" x14ac:dyDescent="0.25">
      <c r="A135" s="14"/>
      <c r="B135" s="14"/>
      <c r="C135" s="14"/>
      <c r="D135" s="61"/>
      <c r="E135" s="14"/>
      <c r="G135" s="14"/>
      <c r="H135" s="14"/>
      <c r="I135" s="14"/>
      <c r="J135" s="14"/>
    </row>
    <row r="136" spans="1:15" ht="15" x14ac:dyDescent="0.25">
      <c r="A136" s="14"/>
      <c r="B136" s="14"/>
      <c r="C136" s="14"/>
      <c r="D136" s="61"/>
      <c r="E136" s="14"/>
      <c r="G136" s="14"/>
      <c r="H136" s="14"/>
      <c r="I136" s="14"/>
      <c r="J136" s="14"/>
    </row>
    <row r="137" spans="1:15" ht="15" x14ac:dyDescent="0.25">
      <c r="A137" s="14"/>
      <c r="B137" s="14"/>
      <c r="C137" s="14"/>
      <c r="D137" s="61"/>
      <c r="E137" s="14"/>
      <c r="G137" s="14"/>
      <c r="H137" s="14"/>
      <c r="I137" s="14"/>
      <c r="J137" s="14"/>
    </row>
    <row r="138" spans="1:15" ht="15" x14ac:dyDescent="0.25">
      <c r="A138" s="14"/>
      <c r="B138" s="14"/>
      <c r="C138" s="14"/>
      <c r="D138" s="61"/>
      <c r="E138" s="14"/>
      <c r="G138" s="14"/>
      <c r="H138" s="14"/>
      <c r="I138" s="14"/>
      <c r="J138" s="14"/>
    </row>
    <row r="139" spans="1:15" ht="15" x14ac:dyDescent="0.25">
      <c r="A139" s="14"/>
      <c r="B139" s="14"/>
      <c r="C139" s="14"/>
      <c r="D139" s="61"/>
      <c r="E139" s="14"/>
      <c r="G139" s="14"/>
      <c r="H139" s="14"/>
      <c r="I139" s="14"/>
      <c r="J139" s="14"/>
    </row>
    <row r="140" spans="1:15" ht="15" x14ac:dyDescent="0.25">
      <c r="A140" s="14"/>
      <c r="B140" s="14"/>
      <c r="C140" s="14"/>
      <c r="D140" s="61"/>
      <c r="E140" s="14"/>
      <c r="G140" s="14"/>
      <c r="H140" s="14"/>
      <c r="I140" s="14"/>
      <c r="J140" s="14"/>
    </row>
    <row r="141" spans="1:15" ht="15" x14ac:dyDescent="0.25">
      <c r="A141" s="14"/>
      <c r="B141" s="14"/>
      <c r="C141" s="14"/>
      <c r="D141" s="61"/>
      <c r="E141" s="14"/>
      <c r="G141" s="14"/>
      <c r="H141" s="14"/>
      <c r="I141" s="14"/>
      <c r="J141" s="14"/>
    </row>
    <row r="142" spans="1:15" ht="15" x14ac:dyDescent="0.25">
      <c r="A142" s="14"/>
      <c r="B142" s="14"/>
      <c r="C142" s="14"/>
      <c r="D142" s="61"/>
      <c r="E142" s="14"/>
      <c r="G142" s="14"/>
      <c r="H142" s="14"/>
      <c r="I142" s="14"/>
      <c r="J142" s="14"/>
    </row>
    <row r="143" spans="1:15" ht="15" x14ac:dyDescent="0.25">
      <c r="A143" s="14"/>
      <c r="B143" s="14"/>
      <c r="C143" s="14"/>
      <c r="D143" s="61"/>
      <c r="E143" s="14"/>
      <c r="G143" s="14"/>
      <c r="H143" s="14"/>
      <c r="I143" s="14"/>
      <c r="J143" s="14"/>
    </row>
    <row r="144" spans="1:15" ht="15" x14ac:dyDescent="0.25">
      <c r="A144" s="14"/>
      <c r="B144" s="14"/>
      <c r="C144" s="14"/>
      <c r="D144" s="61"/>
      <c r="E144" s="14"/>
      <c r="G144" s="14"/>
      <c r="H144" s="14"/>
      <c r="I144" s="14"/>
      <c r="J144" s="14"/>
    </row>
    <row r="145" spans="1:10" ht="15" x14ac:dyDescent="0.25">
      <c r="A145" s="14"/>
      <c r="B145" s="14"/>
      <c r="C145" s="14"/>
      <c r="D145" s="61"/>
      <c r="E145" s="14"/>
      <c r="G145" s="14"/>
      <c r="H145" s="14"/>
      <c r="I145" s="14"/>
      <c r="J145" s="14"/>
    </row>
    <row r="146" spans="1:10" ht="15" x14ac:dyDescent="0.25">
      <c r="A146" s="14"/>
      <c r="B146" s="14"/>
      <c r="C146" s="14"/>
      <c r="D146" s="61"/>
      <c r="E146" s="14"/>
      <c r="G146" s="14"/>
      <c r="H146" s="14"/>
      <c r="I146" s="14"/>
      <c r="J146" s="14"/>
    </row>
    <row r="147" spans="1:10" ht="15" x14ac:dyDescent="0.25">
      <c r="A147" s="14"/>
      <c r="B147" s="14"/>
      <c r="C147" s="14"/>
      <c r="D147" s="61"/>
      <c r="E147" s="14"/>
      <c r="G147" s="14"/>
      <c r="H147" s="14"/>
      <c r="I147" s="14"/>
      <c r="J147" s="14"/>
    </row>
    <row r="148" spans="1:10" ht="15" x14ac:dyDescent="0.25">
      <c r="A148" s="14"/>
      <c r="B148" s="14"/>
      <c r="C148" s="14"/>
      <c r="D148" s="61"/>
      <c r="E148" s="14"/>
      <c r="G148" s="14"/>
      <c r="H148" s="14"/>
      <c r="I148" s="14"/>
      <c r="J148" s="14"/>
    </row>
    <row r="149" spans="1:10" ht="15" x14ac:dyDescent="0.25">
      <c r="A149" s="14"/>
      <c r="B149" s="14"/>
      <c r="C149" s="14"/>
      <c r="D149" s="61"/>
      <c r="E149" s="14"/>
      <c r="G149" s="14"/>
      <c r="H149" s="14"/>
      <c r="I149" s="14"/>
      <c r="J149" s="14"/>
    </row>
    <row r="150" spans="1:10" ht="15" x14ac:dyDescent="0.25">
      <c r="A150" s="14"/>
      <c r="B150" s="14"/>
      <c r="C150" s="14"/>
      <c r="D150" s="61"/>
      <c r="E150" s="14"/>
      <c r="G150" s="14"/>
      <c r="H150" s="14"/>
      <c r="I150" s="14"/>
      <c r="J150" s="14"/>
    </row>
    <row r="151" spans="1:10" ht="15" x14ac:dyDescent="0.25">
      <c r="A151" s="14"/>
      <c r="B151" s="14"/>
      <c r="C151" s="14"/>
      <c r="D151" s="61"/>
      <c r="E151" s="14"/>
      <c r="G151" s="14"/>
      <c r="H151" s="14"/>
      <c r="I151" s="14"/>
      <c r="J151" s="14"/>
    </row>
    <row r="152" spans="1:10" ht="15" x14ac:dyDescent="0.25">
      <c r="A152" s="14"/>
      <c r="B152" s="14"/>
      <c r="C152" s="14"/>
      <c r="D152" s="61"/>
      <c r="E152" s="14"/>
      <c r="G152" s="14"/>
      <c r="H152" s="14"/>
      <c r="I152" s="14"/>
      <c r="J152" s="14"/>
    </row>
    <row r="153" spans="1:10" ht="15" x14ac:dyDescent="0.25">
      <c r="A153" s="14"/>
      <c r="B153" s="14"/>
      <c r="C153" s="14"/>
      <c r="D153" s="61"/>
      <c r="E153" s="14"/>
      <c r="G153" s="14"/>
      <c r="H153" s="14"/>
      <c r="I153" s="14"/>
      <c r="J153" s="14"/>
    </row>
    <row r="154" spans="1:10" ht="15" x14ac:dyDescent="0.25">
      <c r="A154" s="14"/>
      <c r="B154" s="14"/>
      <c r="C154" s="14"/>
      <c r="D154" s="61"/>
      <c r="E154" s="14"/>
      <c r="G154" s="14"/>
      <c r="H154" s="14"/>
      <c r="I154" s="14"/>
      <c r="J154" s="14"/>
    </row>
    <row r="155" spans="1:10" ht="15" x14ac:dyDescent="0.25">
      <c r="A155" s="14"/>
      <c r="B155" s="14"/>
      <c r="C155" s="14"/>
      <c r="D155" s="61"/>
      <c r="E155" s="14"/>
      <c r="G155" s="14"/>
      <c r="H155" s="14"/>
      <c r="I155" s="14"/>
      <c r="J155" s="14"/>
    </row>
    <row r="156" spans="1:10" ht="15" x14ac:dyDescent="0.25">
      <c r="A156" s="14"/>
      <c r="B156" s="14"/>
      <c r="C156" s="14"/>
      <c r="D156" s="61"/>
      <c r="E156" s="14"/>
      <c r="G156" s="14"/>
      <c r="H156" s="14"/>
      <c r="I156" s="14"/>
      <c r="J156" s="14"/>
    </row>
    <row r="157" spans="1:10" ht="15" x14ac:dyDescent="0.25">
      <c r="A157" s="14"/>
      <c r="B157" s="14"/>
      <c r="C157" s="14"/>
      <c r="D157" s="61"/>
      <c r="E157" s="14"/>
      <c r="G157" s="14"/>
      <c r="H157" s="14"/>
      <c r="I157" s="14"/>
      <c r="J157" s="14"/>
    </row>
    <row r="158" spans="1:10" ht="15" x14ac:dyDescent="0.25">
      <c r="A158" s="14"/>
      <c r="B158" s="14"/>
      <c r="C158" s="14"/>
      <c r="D158" s="61"/>
      <c r="E158" s="14"/>
      <c r="G158" s="14"/>
      <c r="H158" s="14"/>
      <c r="I158" s="14"/>
      <c r="J158" s="14"/>
    </row>
    <row r="159" spans="1:10" ht="15" x14ac:dyDescent="0.25">
      <c r="A159" s="14"/>
      <c r="B159" s="14"/>
      <c r="C159" s="14"/>
      <c r="D159" s="61"/>
      <c r="E159" s="14"/>
      <c r="G159" s="14"/>
      <c r="H159" s="14"/>
      <c r="I159" s="14"/>
      <c r="J159" s="14"/>
    </row>
    <row r="160" spans="1:10" ht="15" x14ac:dyDescent="0.25">
      <c r="A160" s="14"/>
      <c r="B160" s="14"/>
      <c r="C160" s="14"/>
      <c r="D160" s="61"/>
      <c r="E160" s="14"/>
      <c r="G160" s="14"/>
      <c r="H160" s="14"/>
      <c r="I160" s="14"/>
      <c r="J160" s="14"/>
    </row>
    <row r="161" spans="2:12" ht="15" x14ac:dyDescent="0.25">
      <c r="B161" s="11"/>
      <c r="D161" s="64"/>
      <c r="E161" s="15"/>
      <c r="F161" s="11"/>
      <c r="G161" s="11"/>
      <c r="H161" s="11"/>
      <c r="I161" s="11"/>
      <c r="J161" s="11"/>
      <c r="K161" s="11"/>
      <c r="L161" s="11"/>
    </row>
    <row r="162" spans="2:12" ht="15" x14ac:dyDescent="0.25">
      <c r="B162" s="11"/>
      <c r="D162" s="64"/>
      <c r="E162" s="15"/>
      <c r="F162" s="11"/>
      <c r="G162" s="11"/>
      <c r="H162" s="11"/>
      <c r="I162" s="11"/>
      <c r="J162" s="11"/>
      <c r="K162" s="11"/>
      <c r="L162" s="11"/>
    </row>
    <row r="163" spans="2:12" ht="15" x14ac:dyDescent="0.25">
      <c r="B163" s="11"/>
      <c r="D163" s="64"/>
      <c r="E163" s="15"/>
      <c r="F163" s="11"/>
      <c r="G163" s="11"/>
      <c r="H163" s="11"/>
      <c r="I163" s="11"/>
      <c r="J163" s="11"/>
      <c r="K163" s="11"/>
      <c r="L163" s="11"/>
    </row>
    <row r="164" spans="2:12" ht="15" x14ac:dyDescent="0.25">
      <c r="B164" s="11"/>
      <c r="D164" s="64"/>
      <c r="E164" s="15"/>
      <c r="F164" s="11"/>
      <c r="G164" s="11"/>
      <c r="H164" s="11"/>
      <c r="I164" s="11"/>
      <c r="J164" s="11"/>
      <c r="K164" s="11"/>
      <c r="L164" s="11"/>
    </row>
    <row r="165" spans="2:12" ht="15" x14ac:dyDescent="0.25">
      <c r="B165" s="11"/>
      <c r="D165" s="64"/>
      <c r="E165" s="15"/>
      <c r="F165" s="11"/>
      <c r="G165" s="11"/>
      <c r="H165" s="11"/>
      <c r="I165" s="11"/>
      <c r="J165" s="11"/>
      <c r="K165" s="11"/>
      <c r="L165" s="11"/>
    </row>
    <row r="166" spans="2:12" ht="15" x14ac:dyDescent="0.25">
      <c r="B166" s="11"/>
      <c r="D166" s="64"/>
      <c r="E166" s="15"/>
      <c r="F166" s="11"/>
      <c r="G166" s="11"/>
      <c r="H166" s="11"/>
      <c r="I166" s="11"/>
      <c r="J166" s="11"/>
      <c r="K166" s="11"/>
      <c r="L166" s="11"/>
    </row>
    <row r="167" spans="2:12" ht="15" x14ac:dyDescent="0.25">
      <c r="B167" s="11"/>
      <c r="D167" s="64"/>
      <c r="E167" s="15"/>
      <c r="F167" s="11"/>
      <c r="G167" s="11"/>
      <c r="H167" s="11"/>
      <c r="I167" s="11"/>
      <c r="J167" s="11"/>
      <c r="K167" s="11"/>
      <c r="L167" s="11"/>
    </row>
    <row r="168" spans="2:12" ht="15" x14ac:dyDescent="0.25">
      <c r="B168" s="11"/>
      <c r="D168" s="64"/>
      <c r="E168" s="15"/>
      <c r="F168" s="11"/>
      <c r="G168" s="11"/>
      <c r="H168" s="11"/>
      <c r="I168" s="11"/>
      <c r="J168" s="11"/>
      <c r="K168" s="11"/>
      <c r="L168" s="11"/>
    </row>
    <row r="169" spans="2:12" ht="15" x14ac:dyDescent="0.25">
      <c r="B169" s="11"/>
      <c r="D169" s="64"/>
      <c r="E169" s="15"/>
      <c r="F169" s="11"/>
      <c r="G169" s="11"/>
      <c r="H169" s="11"/>
      <c r="I169" s="11"/>
      <c r="J169" s="11"/>
      <c r="K169" s="11"/>
      <c r="L169" s="11"/>
    </row>
    <row r="170" spans="2:12" ht="15" x14ac:dyDescent="0.25">
      <c r="B170" s="11"/>
      <c r="D170" s="64"/>
      <c r="E170" s="15"/>
      <c r="F170" s="11"/>
      <c r="G170" s="11"/>
      <c r="H170" s="11"/>
      <c r="I170" s="11"/>
      <c r="J170" s="11"/>
      <c r="K170" s="11"/>
      <c r="L170" s="11"/>
    </row>
    <row r="171" spans="2:12" ht="15" x14ac:dyDescent="0.25">
      <c r="B171" s="11"/>
      <c r="D171" s="64"/>
      <c r="E171" s="15"/>
      <c r="F171" s="11"/>
      <c r="G171" s="11"/>
      <c r="H171" s="11"/>
      <c r="I171" s="11"/>
      <c r="J171" s="11"/>
      <c r="K171" s="11"/>
      <c r="L171" s="11"/>
    </row>
    <row r="172" spans="2:12" ht="15" x14ac:dyDescent="0.25">
      <c r="B172" s="11"/>
      <c r="D172" s="64"/>
      <c r="E172" s="15"/>
      <c r="F172" s="11"/>
      <c r="G172" s="11"/>
      <c r="H172" s="11"/>
      <c r="I172" s="11"/>
      <c r="J172" s="11"/>
      <c r="K172" s="11"/>
      <c r="L172" s="11"/>
    </row>
    <row r="173" spans="2:12" ht="15" x14ac:dyDescent="0.25">
      <c r="B173" s="11"/>
      <c r="D173" s="64"/>
      <c r="E173" s="15"/>
      <c r="F173" s="11"/>
      <c r="G173" s="11"/>
      <c r="H173" s="11"/>
      <c r="I173" s="11"/>
      <c r="J173" s="11"/>
      <c r="K173" s="11"/>
      <c r="L173" s="11"/>
    </row>
    <row r="174" spans="2:12" ht="15" x14ac:dyDescent="0.25">
      <c r="B174" s="11"/>
      <c r="D174" s="64"/>
      <c r="E174" s="15"/>
      <c r="F174" s="11"/>
      <c r="G174" s="11"/>
      <c r="H174" s="11"/>
      <c r="I174" s="11"/>
      <c r="J174" s="11"/>
      <c r="K174" s="11"/>
      <c r="L174" s="11"/>
    </row>
    <row r="175" spans="2:12" ht="15" x14ac:dyDescent="0.25">
      <c r="B175" s="11"/>
      <c r="D175" s="64"/>
      <c r="E175" s="15"/>
      <c r="F175" s="11"/>
      <c r="G175" s="11"/>
      <c r="H175" s="11"/>
      <c r="I175" s="11"/>
      <c r="J175" s="11"/>
      <c r="K175" s="11"/>
      <c r="L175" s="11"/>
    </row>
    <row r="176" spans="2:12" ht="15" x14ac:dyDescent="0.25">
      <c r="B176" s="12"/>
      <c r="D176" s="63"/>
      <c r="E176" s="15"/>
      <c r="F176" s="12"/>
      <c r="G176" s="12"/>
      <c r="H176" s="12"/>
      <c r="I176" s="12"/>
      <c r="J176" s="12"/>
      <c r="K176" s="12"/>
      <c r="L176" s="12"/>
    </row>
    <row r="177" spans="2:12" ht="15" x14ac:dyDescent="0.25">
      <c r="B177" s="11"/>
      <c r="D177" s="64"/>
      <c r="E177" s="15"/>
      <c r="F177" s="11"/>
      <c r="G177" s="11"/>
      <c r="H177" s="11"/>
      <c r="I177" s="11"/>
      <c r="J177" s="11"/>
      <c r="K177" s="11"/>
      <c r="L177" s="11"/>
    </row>
    <row r="178" spans="2:12" ht="15" x14ac:dyDescent="0.25">
      <c r="B178" s="11"/>
      <c r="D178" s="64"/>
      <c r="E178" s="15"/>
      <c r="F178" s="11"/>
      <c r="G178" s="11"/>
      <c r="H178" s="11"/>
      <c r="I178" s="11"/>
      <c r="J178" s="11"/>
      <c r="K178" s="11"/>
      <c r="L178" s="11"/>
    </row>
    <row r="179" spans="2:12" ht="15" x14ac:dyDescent="0.25">
      <c r="B179" s="11"/>
      <c r="D179" s="64"/>
      <c r="E179" s="15"/>
      <c r="F179" s="11"/>
      <c r="G179" s="11"/>
      <c r="H179" s="11"/>
      <c r="I179" s="11"/>
      <c r="J179" s="11"/>
      <c r="K179" s="11"/>
      <c r="L179" s="11"/>
    </row>
    <row r="180" spans="2:12" ht="15" x14ac:dyDescent="0.25">
      <c r="B180" s="11"/>
      <c r="D180" s="64"/>
      <c r="E180" s="15"/>
      <c r="F180" s="11"/>
      <c r="G180" s="11"/>
      <c r="H180" s="11"/>
      <c r="I180" s="11"/>
      <c r="J180" s="11"/>
      <c r="K180" s="11"/>
      <c r="L180" s="11"/>
    </row>
    <row r="181" spans="2:12" ht="15" x14ac:dyDescent="0.25">
      <c r="B181" s="11"/>
      <c r="D181" s="64"/>
      <c r="E181" s="15"/>
      <c r="F181" s="11"/>
      <c r="G181" s="11"/>
      <c r="H181" s="11"/>
      <c r="I181" s="11"/>
      <c r="J181" s="11"/>
      <c r="K181" s="11"/>
      <c r="L181" s="11"/>
    </row>
    <row r="182" spans="2:12" ht="15" x14ac:dyDescent="0.25">
      <c r="B182" s="11"/>
      <c r="D182" s="64"/>
      <c r="E182" s="15"/>
      <c r="F182" s="11"/>
      <c r="G182" s="11"/>
      <c r="H182" s="11"/>
      <c r="I182" s="11"/>
      <c r="J182" s="11"/>
      <c r="K182" s="11"/>
      <c r="L182" s="11"/>
    </row>
    <row r="183" spans="2:12" ht="15" x14ac:dyDescent="0.25">
      <c r="B183" s="11"/>
      <c r="D183" s="64"/>
      <c r="E183" s="15"/>
      <c r="F183" s="11"/>
      <c r="G183" s="11"/>
      <c r="H183" s="11"/>
      <c r="I183" s="11"/>
      <c r="J183" s="11"/>
      <c r="K183" s="11"/>
      <c r="L183" s="11"/>
    </row>
    <row r="184" spans="2:12" ht="15" x14ac:dyDescent="0.25">
      <c r="B184" s="11"/>
      <c r="D184" s="64"/>
      <c r="E184" s="15"/>
      <c r="F184" s="11"/>
      <c r="G184" s="11"/>
      <c r="H184" s="11"/>
      <c r="I184" s="11"/>
      <c r="J184" s="11"/>
      <c r="K184" s="11"/>
      <c r="L184" s="11"/>
    </row>
    <row r="185" spans="2:12" ht="15" x14ac:dyDescent="0.25">
      <c r="B185" s="11"/>
      <c r="D185" s="64"/>
      <c r="E185" s="15"/>
      <c r="F185" s="11"/>
      <c r="G185" s="11"/>
      <c r="H185" s="11"/>
      <c r="I185" s="11"/>
      <c r="J185" s="11"/>
      <c r="K185" s="11"/>
      <c r="L185" s="11"/>
    </row>
    <row r="186" spans="2:12" ht="15" x14ac:dyDescent="0.25">
      <c r="B186" s="11"/>
      <c r="D186" s="64"/>
      <c r="E186" s="15"/>
      <c r="F186" s="11"/>
      <c r="G186" s="11"/>
      <c r="H186" s="11"/>
      <c r="I186" s="11"/>
      <c r="J186" s="11"/>
      <c r="K186" s="11"/>
      <c r="L186" s="11"/>
    </row>
    <row r="187" spans="2:12" ht="15" x14ac:dyDescent="0.25">
      <c r="B187" s="11"/>
      <c r="D187" s="64"/>
      <c r="E187" s="15"/>
      <c r="F187" s="11"/>
      <c r="G187" s="11"/>
      <c r="H187" s="11"/>
      <c r="I187" s="11"/>
      <c r="J187" s="11"/>
      <c r="K187" s="11"/>
      <c r="L187" s="11"/>
    </row>
    <row r="188" spans="2:12" ht="15" x14ac:dyDescent="0.25">
      <c r="B188" s="12"/>
      <c r="D188" s="63"/>
      <c r="E188" s="15"/>
      <c r="F188" s="12"/>
      <c r="G188" s="12"/>
      <c r="H188" s="12"/>
      <c r="I188" s="12"/>
      <c r="J188" s="12"/>
      <c r="K188" s="12"/>
      <c r="L188" s="12"/>
    </row>
    <row r="189" spans="2:12" ht="15" x14ac:dyDescent="0.25">
      <c r="B189" s="11"/>
      <c r="D189" s="64"/>
      <c r="E189" s="15"/>
      <c r="F189" s="11"/>
      <c r="G189" s="11"/>
      <c r="H189" s="11"/>
      <c r="I189" s="11"/>
      <c r="J189" s="11"/>
      <c r="K189" s="11"/>
      <c r="L189" s="11"/>
    </row>
    <row r="190" spans="2:12" ht="15" x14ac:dyDescent="0.25">
      <c r="B190" s="11"/>
      <c r="D190" s="64"/>
      <c r="E190" s="15"/>
      <c r="F190" s="11"/>
      <c r="G190" s="11"/>
      <c r="H190" s="11"/>
      <c r="I190" s="11"/>
      <c r="J190" s="11"/>
      <c r="K190" s="11"/>
      <c r="L190" s="11"/>
    </row>
    <row r="191" spans="2:12" ht="15" x14ac:dyDescent="0.25">
      <c r="B191" s="11"/>
      <c r="D191" s="64"/>
      <c r="E191" s="15"/>
      <c r="F191" s="11"/>
      <c r="G191" s="11"/>
      <c r="H191" s="11"/>
      <c r="I191" s="11"/>
      <c r="J191" s="11"/>
      <c r="K191" s="11"/>
      <c r="L191" s="11"/>
    </row>
    <row r="192" spans="2:12" ht="15" x14ac:dyDescent="0.25">
      <c r="B192" s="11"/>
      <c r="D192" s="64"/>
      <c r="E192" s="15"/>
      <c r="F192" s="11"/>
      <c r="G192" s="11"/>
      <c r="H192" s="11"/>
      <c r="I192" s="11"/>
      <c r="J192" s="11"/>
      <c r="K192" s="11"/>
      <c r="L192" s="11"/>
    </row>
    <row r="193" spans="1:27" ht="15" x14ac:dyDescent="0.25">
      <c r="B193" s="11"/>
      <c r="D193" s="64"/>
      <c r="E193" s="15"/>
      <c r="F193" s="11"/>
      <c r="G193" s="11"/>
      <c r="H193" s="11"/>
      <c r="I193" s="11"/>
      <c r="J193" s="11"/>
      <c r="K193" s="11"/>
      <c r="L193" s="11"/>
    </row>
    <row r="194" spans="1:27" ht="15" x14ac:dyDescent="0.25">
      <c r="B194" s="12"/>
      <c r="D194" s="63"/>
      <c r="E194" s="15"/>
      <c r="F194" s="12"/>
      <c r="G194" s="12"/>
      <c r="H194" s="12"/>
      <c r="I194" s="12"/>
      <c r="J194" s="12"/>
      <c r="K194" s="12"/>
      <c r="L194" s="12"/>
    </row>
    <row r="195" spans="1:27" ht="15" x14ac:dyDescent="0.25">
      <c r="B195" s="11"/>
      <c r="D195" s="64"/>
      <c r="E195" s="15"/>
      <c r="F195" s="11"/>
      <c r="G195" s="11"/>
      <c r="H195" s="11"/>
      <c r="I195" s="11"/>
      <c r="J195" s="11"/>
      <c r="K195" s="11"/>
      <c r="L195" s="11"/>
    </row>
    <row r="196" spans="1:27" ht="15" x14ac:dyDescent="0.25">
      <c r="B196" s="12"/>
      <c r="D196" s="63"/>
      <c r="E196" s="15"/>
      <c r="F196" s="12"/>
      <c r="G196" s="12"/>
      <c r="H196" s="12"/>
      <c r="I196" s="12"/>
      <c r="J196" s="12"/>
      <c r="K196" s="12"/>
      <c r="L196" s="12"/>
    </row>
    <row r="197" spans="1:27" ht="15" x14ac:dyDescent="0.25">
      <c r="B197" s="11"/>
      <c r="D197" s="64"/>
      <c r="E197" s="15"/>
      <c r="F197" s="11"/>
      <c r="G197" s="11"/>
      <c r="H197" s="11"/>
      <c r="I197" s="11"/>
      <c r="J197" s="11"/>
      <c r="K197" s="11"/>
      <c r="L197" s="11"/>
    </row>
    <row r="198" spans="1:27" ht="15" x14ac:dyDescent="0.25">
      <c r="B198" s="11"/>
      <c r="D198" s="64"/>
      <c r="E198" s="15"/>
      <c r="F198" s="11"/>
      <c r="G198" s="11"/>
      <c r="H198" s="11"/>
      <c r="I198" s="11"/>
      <c r="J198" s="11"/>
      <c r="K198" s="11"/>
      <c r="L198" s="11"/>
    </row>
    <row r="199" spans="1:27" ht="15" x14ac:dyDescent="0.25">
      <c r="B199" s="11"/>
      <c r="D199" s="64"/>
      <c r="E199" s="15"/>
      <c r="F199" s="11"/>
      <c r="G199" s="11"/>
      <c r="H199" s="11"/>
      <c r="I199" s="11"/>
      <c r="J199" s="11"/>
      <c r="K199" s="11"/>
      <c r="L199" s="11"/>
    </row>
    <row r="200" spans="1:27" ht="15" x14ac:dyDescent="0.25">
      <c r="B200" s="11"/>
      <c r="D200" s="64"/>
      <c r="E200" s="15"/>
      <c r="F200" s="11"/>
      <c r="G200" s="11"/>
      <c r="H200" s="11"/>
      <c r="I200" s="11"/>
      <c r="J200" s="11"/>
      <c r="K200" s="11"/>
      <c r="L200" s="11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ht="15" x14ac:dyDescent="0.25">
      <c r="B201" s="11"/>
      <c r="D201" s="64"/>
      <c r="E201" s="15"/>
      <c r="F201" s="11"/>
      <c r="G201" s="11"/>
      <c r="H201" s="11"/>
      <c r="I201" s="11"/>
      <c r="J201" s="11"/>
      <c r="K201" s="11"/>
      <c r="L201" s="11"/>
    </row>
    <row r="202" spans="1:27" s="19" customFormat="1" ht="15" x14ac:dyDescent="0.25">
      <c r="A202"/>
      <c r="B202" s="11"/>
      <c r="C202"/>
      <c r="D202" s="64"/>
      <c r="E202" s="15"/>
      <c r="F202" s="11"/>
      <c r="G202" s="11"/>
      <c r="H202" s="11"/>
      <c r="I202" s="11"/>
      <c r="J202" s="11"/>
      <c r="K202" s="11"/>
      <c r="L202" s="11"/>
      <c r="M202"/>
      <c r="N202"/>
      <c r="O202"/>
      <c r="Q202"/>
      <c r="R202"/>
      <c r="S202"/>
      <c r="T202"/>
      <c r="U202"/>
      <c r="V202"/>
      <c r="W202"/>
      <c r="X202"/>
      <c r="Y202"/>
      <c r="Z202"/>
      <c r="AA202"/>
    </row>
    <row r="203" spans="1:27" ht="15" x14ac:dyDescent="0.25">
      <c r="B203" s="12"/>
      <c r="D203" s="63"/>
      <c r="E203" s="15"/>
      <c r="F203" s="12"/>
      <c r="G203" s="12"/>
      <c r="H203" s="12"/>
      <c r="I203" s="12"/>
      <c r="J203" s="12"/>
      <c r="K203" s="12"/>
      <c r="L203" s="12"/>
    </row>
    <row r="204" spans="1:27" ht="15" x14ac:dyDescent="0.25">
      <c r="B204" s="11"/>
      <c r="D204" s="64"/>
      <c r="E204" s="15"/>
      <c r="F204" s="11"/>
      <c r="G204" s="11"/>
      <c r="H204" s="11"/>
      <c r="I204" s="11"/>
      <c r="J204" s="11"/>
      <c r="K204" s="11"/>
      <c r="L204" s="11"/>
    </row>
    <row r="205" spans="1:27" ht="15" x14ac:dyDescent="0.25">
      <c r="B205" s="11"/>
      <c r="D205" s="64"/>
      <c r="E205" s="15"/>
      <c r="F205" s="11"/>
      <c r="G205" s="11"/>
      <c r="H205" s="11"/>
      <c r="I205" s="11"/>
      <c r="J205" s="11"/>
      <c r="K205" s="11"/>
      <c r="L205" s="11"/>
    </row>
    <row r="206" spans="1:27" ht="15" x14ac:dyDescent="0.25">
      <c r="B206" s="11"/>
      <c r="D206" s="64"/>
      <c r="E206" s="15"/>
      <c r="F206" s="11"/>
      <c r="G206" s="11"/>
      <c r="H206" s="11"/>
      <c r="I206" s="11"/>
      <c r="J206" s="11"/>
      <c r="K206" s="11"/>
      <c r="L206" s="11"/>
    </row>
    <row r="207" spans="1:27" ht="15" x14ac:dyDescent="0.25">
      <c r="B207" s="11"/>
      <c r="D207" s="64"/>
      <c r="E207" s="15"/>
      <c r="F207" s="11"/>
      <c r="G207" s="11"/>
      <c r="H207" s="11"/>
      <c r="I207" s="11"/>
      <c r="J207" s="11"/>
      <c r="K207" s="11"/>
      <c r="L207" s="11"/>
    </row>
    <row r="208" spans="1:27" ht="15" x14ac:dyDescent="0.25">
      <c r="B208" s="11"/>
      <c r="D208" s="64"/>
      <c r="E208" s="15"/>
      <c r="F208" s="11"/>
      <c r="G208" s="11"/>
      <c r="H208" s="11"/>
      <c r="I208" s="11"/>
      <c r="J208" s="11"/>
      <c r="K208" s="11"/>
      <c r="L208" s="11"/>
    </row>
    <row r="209" spans="2:12" ht="15" x14ac:dyDescent="0.25">
      <c r="B209" s="11"/>
      <c r="D209" s="64"/>
      <c r="E209" s="15"/>
      <c r="F209" s="11"/>
      <c r="G209" s="11"/>
      <c r="H209" s="11"/>
      <c r="I209" s="11"/>
      <c r="J209" s="11"/>
      <c r="K209" s="11"/>
      <c r="L209" s="11"/>
    </row>
    <row r="210" spans="2:12" ht="15" x14ac:dyDescent="0.25">
      <c r="B210" s="11"/>
      <c r="D210" s="64"/>
      <c r="E210" s="15"/>
      <c r="F210" s="11"/>
      <c r="G210" s="11"/>
      <c r="H210" s="11"/>
      <c r="I210" s="11"/>
      <c r="J210" s="11"/>
      <c r="K210" s="11"/>
      <c r="L210" s="11"/>
    </row>
    <row r="211" spans="2:12" ht="15" x14ac:dyDescent="0.25">
      <c r="B211" s="11"/>
      <c r="D211" s="64"/>
      <c r="E211" s="15"/>
      <c r="F211" s="11"/>
      <c r="G211" s="11"/>
      <c r="H211" s="11"/>
      <c r="I211" s="11"/>
      <c r="J211" s="11"/>
      <c r="K211" s="11"/>
      <c r="L211" s="11"/>
    </row>
    <row r="212" spans="2:12" ht="15" x14ac:dyDescent="0.25">
      <c r="B212" s="11"/>
      <c r="D212" s="64"/>
      <c r="E212" s="15"/>
      <c r="F212" s="11"/>
      <c r="G212" s="11"/>
      <c r="H212" s="11"/>
      <c r="I212" s="11"/>
      <c r="J212" s="11"/>
      <c r="K212" s="11"/>
      <c r="L212" s="11"/>
    </row>
    <row r="213" spans="2:12" ht="15" x14ac:dyDescent="0.25">
      <c r="B213" s="11"/>
      <c r="D213" s="64"/>
      <c r="E213" s="15"/>
      <c r="F213" s="11"/>
      <c r="G213" s="11"/>
      <c r="H213" s="11"/>
      <c r="I213" s="11"/>
      <c r="J213" s="11"/>
      <c r="K213" s="11"/>
      <c r="L213" s="11"/>
    </row>
    <row r="214" spans="2:12" ht="15" x14ac:dyDescent="0.25">
      <c r="B214" s="11"/>
      <c r="D214" s="64"/>
      <c r="E214" s="15"/>
      <c r="F214" s="11"/>
      <c r="G214" s="11"/>
      <c r="H214" s="11"/>
      <c r="I214" s="11"/>
      <c r="J214" s="11"/>
      <c r="K214" s="11"/>
      <c r="L214" s="11"/>
    </row>
    <row r="215" spans="2:12" ht="15" x14ac:dyDescent="0.25">
      <c r="B215" s="11"/>
      <c r="D215" s="64"/>
      <c r="E215" s="15"/>
      <c r="F215" s="11"/>
      <c r="G215" s="11"/>
      <c r="H215" s="11"/>
      <c r="I215" s="11"/>
      <c r="J215" s="11"/>
      <c r="K215" s="11"/>
      <c r="L215" s="11"/>
    </row>
    <row r="216" spans="2:12" ht="15" x14ac:dyDescent="0.25">
      <c r="B216" s="11"/>
      <c r="D216" s="64"/>
      <c r="E216" s="15"/>
      <c r="F216" s="11"/>
      <c r="G216" s="11"/>
      <c r="H216" s="11"/>
      <c r="I216" s="11"/>
      <c r="J216" s="11"/>
      <c r="K216" s="11"/>
      <c r="L216" s="11"/>
    </row>
    <row r="217" spans="2:12" ht="15" x14ac:dyDescent="0.25">
      <c r="B217" s="11"/>
      <c r="D217" s="64"/>
      <c r="E217" s="15"/>
      <c r="F217" s="11"/>
      <c r="G217" s="11"/>
      <c r="H217" s="11"/>
      <c r="I217" s="11"/>
      <c r="J217" s="11"/>
      <c r="K217" s="11"/>
      <c r="L217" s="11"/>
    </row>
    <row r="218" spans="2:12" ht="15" x14ac:dyDescent="0.25">
      <c r="B218" s="11"/>
      <c r="D218" s="64"/>
      <c r="E218" s="15"/>
      <c r="F218" s="11"/>
      <c r="G218" s="11"/>
      <c r="H218" s="11"/>
      <c r="I218" s="11"/>
      <c r="J218" s="11"/>
      <c r="K218" s="11"/>
      <c r="L218" s="11"/>
    </row>
    <row r="219" spans="2:12" ht="15" x14ac:dyDescent="0.25">
      <c r="B219" s="11"/>
      <c r="D219" s="64"/>
      <c r="E219" s="15"/>
      <c r="F219" s="11"/>
      <c r="G219" s="11"/>
      <c r="H219" s="11"/>
      <c r="I219" s="11"/>
      <c r="J219" s="11"/>
      <c r="K219" s="11"/>
      <c r="L219" s="11"/>
    </row>
    <row r="220" spans="2:12" ht="15" x14ac:dyDescent="0.25">
      <c r="B220" s="11"/>
      <c r="D220" s="64"/>
      <c r="E220" s="15"/>
      <c r="F220" s="11"/>
      <c r="G220" s="11"/>
      <c r="H220" s="11"/>
      <c r="I220" s="11"/>
      <c r="J220" s="11"/>
      <c r="K220" s="11"/>
      <c r="L220" s="11"/>
    </row>
    <row r="221" spans="2:12" ht="15" x14ac:dyDescent="0.25">
      <c r="B221" s="11"/>
      <c r="D221" s="64"/>
      <c r="E221" s="15"/>
      <c r="F221" s="11"/>
      <c r="G221" s="11"/>
      <c r="H221" s="11"/>
      <c r="I221" s="11"/>
      <c r="J221" s="11"/>
      <c r="K221" s="11"/>
      <c r="L221" s="11"/>
    </row>
    <row r="222" spans="2:12" ht="15" x14ac:dyDescent="0.25">
      <c r="B222" s="11"/>
      <c r="D222" s="64"/>
      <c r="E222" s="15"/>
      <c r="F222" s="11"/>
      <c r="G222" s="11"/>
      <c r="H222" s="11"/>
      <c r="I222" s="11"/>
      <c r="J222" s="11"/>
      <c r="K222" s="11"/>
      <c r="L222" s="11"/>
    </row>
    <row r="223" spans="2:12" ht="15" x14ac:dyDescent="0.25">
      <c r="B223" s="11"/>
      <c r="D223" s="64"/>
      <c r="E223" s="15"/>
      <c r="F223" s="11"/>
      <c r="G223" s="11"/>
      <c r="H223" s="11"/>
      <c r="I223" s="11"/>
      <c r="J223" s="11"/>
      <c r="K223" s="11"/>
      <c r="L223" s="11"/>
    </row>
    <row r="224" spans="2:12" ht="15" x14ac:dyDescent="0.25">
      <c r="B224" s="11"/>
      <c r="D224" s="64"/>
      <c r="E224" s="15"/>
      <c r="F224" s="11"/>
      <c r="G224" s="11"/>
      <c r="H224" s="11"/>
      <c r="I224" s="11"/>
      <c r="J224" s="11"/>
      <c r="K224" s="11"/>
      <c r="L224" s="11"/>
    </row>
    <row r="225" spans="2:12" ht="15" x14ac:dyDescent="0.25">
      <c r="B225" s="11"/>
      <c r="D225" s="64"/>
      <c r="E225" s="15"/>
      <c r="F225" s="11"/>
      <c r="G225" s="11"/>
      <c r="H225" s="11"/>
      <c r="I225" s="11"/>
      <c r="J225" s="11"/>
      <c r="K225" s="11"/>
      <c r="L225" s="11"/>
    </row>
    <row r="226" spans="2:12" ht="15" x14ac:dyDescent="0.25">
      <c r="B226" s="11"/>
      <c r="D226" s="64"/>
      <c r="E226" s="15"/>
      <c r="F226" s="11"/>
      <c r="G226" s="11"/>
      <c r="H226" s="11"/>
      <c r="I226" s="11"/>
      <c r="J226" s="11"/>
      <c r="K226" s="11"/>
      <c r="L226" s="11"/>
    </row>
    <row r="227" spans="2:12" ht="15" x14ac:dyDescent="0.25">
      <c r="B227" s="11"/>
      <c r="D227" s="64"/>
      <c r="E227" s="15"/>
      <c r="F227" s="11"/>
      <c r="G227" s="11"/>
      <c r="H227" s="11"/>
      <c r="I227" s="11"/>
      <c r="J227" s="11"/>
      <c r="K227" s="11"/>
      <c r="L227" s="11"/>
    </row>
    <row r="228" spans="2:12" ht="15" x14ac:dyDescent="0.25">
      <c r="B228" s="12"/>
      <c r="D228" s="63"/>
      <c r="E228" s="15"/>
      <c r="F228" s="12"/>
      <c r="G228" s="12"/>
      <c r="H228" s="12"/>
      <c r="I228" s="12"/>
      <c r="J228" s="12"/>
      <c r="K228" s="12"/>
      <c r="L228" s="12"/>
    </row>
    <row r="229" spans="2:12" ht="15" x14ac:dyDescent="0.25">
      <c r="B229" s="11"/>
      <c r="D229" s="64"/>
      <c r="E229" s="15"/>
      <c r="F229" s="11"/>
      <c r="G229" s="11"/>
      <c r="H229" s="11"/>
      <c r="I229" s="11"/>
      <c r="J229" s="11"/>
      <c r="K229" s="11"/>
      <c r="L229" s="11"/>
    </row>
    <row r="230" spans="2:12" ht="15" x14ac:dyDescent="0.25">
      <c r="B230" s="11"/>
      <c r="D230" s="64"/>
      <c r="E230" s="15"/>
      <c r="F230" s="11"/>
      <c r="G230" s="11"/>
      <c r="H230" s="11"/>
      <c r="I230" s="11"/>
      <c r="J230" s="11"/>
      <c r="K230" s="11"/>
      <c r="L230" s="11"/>
    </row>
    <row r="231" spans="2:12" ht="15" x14ac:dyDescent="0.25">
      <c r="B231" s="11"/>
      <c r="D231" s="64"/>
      <c r="E231" s="15"/>
      <c r="F231" s="11"/>
      <c r="G231" s="11"/>
      <c r="H231" s="11"/>
      <c r="I231" s="11"/>
      <c r="J231" s="11"/>
      <c r="K231" s="11"/>
      <c r="L231" s="11"/>
    </row>
    <row r="232" spans="2:12" ht="15" x14ac:dyDescent="0.25">
      <c r="B232" s="11"/>
      <c r="D232" s="64"/>
      <c r="E232" s="15"/>
      <c r="F232" s="11"/>
      <c r="G232" s="11"/>
      <c r="H232" s="11"/>
      <c r="I232" s="11"/>
      <c r="J232" s="11"/>
      <c r="K232" s="11"/>
      <c r="L232" s="11"/>
    </row>
    <row r="233" spans="2:12" ht="15" x14ac:dyDescent="0.25">
      <c r="B233" s="11"/>
      <c r="D233" s="64"/>
      <c r="E233" s="15"/>
      <c r="F233" s="11"/>
      <c r="G233" s="11"/>
      <c r="H233" s="11"/>
      <c r="I233" s="11"/>
      <c r="J233" s="11"/>
      <c r="K233" s="11"/>
      <c r="L233" s="11"/>
    </row>
    <row r="234" spans="2:12" ht="15" x14ac:dyDescent="0.25">
      <c r="B234" s="11"/>
      <c r="D234" s="64"/>
      <c r="E234" s="15"/>
      <c r="F234" s="11"/>
      <c r="G234" s="11"/>
      <c r="H234" s="11"/>
      <c r="I234" s="11"/>
      <c r="J234" s="11"/>
      <c r="K234" s="11"/>
      <c r="L234" s="11"/>
    </row>
    <row r="235" spans="2:12" ht="15" x14ac:dyDescent="0.25">
      <c r="B235" s="11"/>
      <c r="D235" s="64"/>
      <c r="E235" s="15"/>
      <c r="F235" s="11"/>
      <c r="G235" s="11"/>
      <c r="H235" s="11"/>
      <c r="I235" s="11"/>
      <c r="J235" s="11"/>
      <c r="K235" s="11"/>
      <c r="L235" s="11"/>
    </row>
    <row r="236" spans="2:12" ht="15" x14ac:dyDescent="0.25">
      <c r="B236" s="11"/>
      <c r="D236" s="64"/>
      <c r="E236" s="15"/>
      <c r="F236" s="11"/>
      <c r="G236" s="11"/>
      <c r="H236" s="11"/>
      <c r="I236" s="11"/>
      <c r="J236" s="11"/>
      <c r="K236" s="11"/>
      <c r="L236" s="11"/>
    </row>
    <row r="237" spans="2:12" ht="15" x14ac:dyDescent="0.25">
      <c r="B237" s="11"/>
      <c r="D237" s="64"/>
      <c r="E237" s="15"/>
      <c r="F237" s="11"/>
      <c r="G237" s="11"/>
      <c r="H237" s="11"/>
      <c r="I237" s="11"/>
      <c r="J237" s="11"/>
      <c r="K237" s="11"/>
      <c r="L237" s="11"/>
    </row>
    <row r="238" spans="2:12" ht="15" x14ac:dyDescent="0.25">
      <c r="B238" s="11"/>
      <c r="D238" s="64"/>
      <c r="E238" s="15"/>
      <c r="F238" s="11"/>
      <c r="G238" s="11"/>
      <c r="H238" s="11"/>
      <c r="I238" s="11"/>
      <c r="J238" s="11"/>
      <c r="K238" s="11"/>
      <c r="L238" s="11"/>
    </row>
    <row r="239" spans="2:12" ht="15" x14ac:dyDescent="0.25">
      <c r="B239" s="11"/>
      <c r="D239" s="64"/>
      <c r="E239" s="15"/>
      <c r="F239" s="11"/>
      <c r="G239" s="11"/>
      <c r="H239" s="11"/>
      <c r="I239" s="11"/>
      <c r="J239" s="11"/>
      <c r="K239" s="11"/>
      <c r="L239" s="11"/>
    </row>
    <row r="240" spans="2:12" ht="15" x14ac:dyDescent="0.25">
      <c r="B240" s="11"/>
      <c r="D240" s="64"/>
      <c r="E240" s="15"/>
      <c r="F240" s="11"/>
      <c r="G240" s="11"/>
      <c r="H240" s="11"/>
      <c r="I240" s="11"/>
      <c r="J240" s="11"/>
      <c r="K240" s="11"/>
      <c r="L240" s="11"/>
    </row>
    <row r="241" spans="2:12" ht="15" x14ac:dyDescent="0.25">
      <c r="B241" s="11"/>
      <c r="D241" s="64"/>
      <c r="E241" s="15"/>
      <c r="F241" s="11"/>
      <c r="G241" s="11"/>
      <c r="H241" s="11"/>
      <c r="I241" s="11"/>
      <c r="J241" s="11"/>
      <c r="K241" s="11"/>
      <c r="L241" s="11"/>
    </row>
    <row r="242" spans="2:12" ht="15" x14ac:dyDescent="0.25">
      <c r="B242" s="11"/>
      <c r="D242" s="64"/>
      <c r="E242" s="15"/>
      <c r="F242" s="11"/>
      <c r="G242" s="11"/>
      <c r="H242" s="11"/>
      <c r="I242" s="11"/>
      <c r="J242" s="11"/>
      <c r="K242" s="11"/>
      <c r="L242" s="11"/>
    </row>
    <row r="243" spans="2:12" ht="15" x14ac:dyDescent="0.25">
      <c r="B243" s="11"/>
      <c r="D243" s="64"/>
      <c r="E243" s="15"/>
      <c r="F243" s="11"/>
      <c r="G243" s="11"/>
      <c r="H243" s="11"/>
      <c r="I243" s="11"/>
      <c r="J243" s="11"/>
      <c r="K243" s="11"/>
      <c r="L243" s="11"/>
    </row>
    <row r="244" spans="2:12" ht="15" x14ac:dyDescent="0.25">
      <c r="B244" s="11"/>
      <c r="D244" s="64"/>
      <c r="E244" s="15"/>
      <c r="F244" s="11"/>
      <c r="G244" s="11"/>
      <c r="H244" s="11"/>
      <c r="I244" s="11"/>
      <c r="J244" s="11"/>
      <c r="K244" s="11"/>
      <c r="L244" s="11"/>
    </row>
    <row r="245" spans="2:12" ht="15" x14ac:dyDescent="0.25">
      <c r="B245" s="11"/>
      <c r="D245" s="64"/>
      <c r="E245" s="15"/>
      <c r="F245" s="11"/>
      <c r="G245" s="11"/>
      <c r="H245" s="11"/>
      <c r="I245" s="11"/>
      <c r="J245" s="11"/>
      <c r="K245" s="11"/>
      <c r="L245" s="11"/>
    </row>
    <row r="246" spans="2:12" ht="15" x14ac:dyDescent="0.25">
      <c r="B246" s="11"/>
      <c r="D246" s="64"/>
      <c r="E246" s="15"/>
      <c r="F246" s="11"/>
      <c r="G246" s="11"/>
      <c r="H246" s="11"/>
      <c r="I246" s="11"/>
      <c r="J246" s="11"/>
      <c r="K246" s="11"/>
      <c r="L246" s="11"/>
    </row>
    <row r="247" spans="2:12" ht="15" x14ac:dyDescent="0.25">
      <c r="B247" s="11"/>
      <c r="D247" s="64"/>
      <c r="E247" s="15"/>
      <c r="F247" s="11"/>
      <c r="G247" s="11"/>
      <c r="H247" s="11"/>
      <c r="I247" s="11"/>
      <c r="J247" s="11"/>
      <c r="K247" s="11"/>
      <c r="L247" s="11"/>
    </row>
    <row r="248" spans="2:12" ht="15" x14ac:dyDescent="0.25">
      <c r="B248" s="11"/>
      <c r="D248" s="64"/>
      <c r="E248" s="15"/>
      <c r="F248" s="11"/>
      <c r="G248" s="11"/>
      <c r="H248" s="11"/>
      <c r="I248" s="11"/>
      <c r="J248" s="11"/>
      <c r="K248" s="11"/>
      <c r="L248" s="11"/>
    </row>
    <row r="249" spans="2:12" ht="15" x14ac:dyDescent="0.25">
      <c r="B249" s="11"/>
      <c r="D249" s="64"/>
      <c r="E249" s="15"/>
      <c r="F249" s="11"/>
      <c r="G249" s="11"/>
      <c r="H249" s="11"/>
      <c r="I249" s="11"/>
      <c r="J249" s="11"/>
      <c r="K249" s="11"/>
      <c r="L249" s="11"/>
    </row>
    <row r="250" spans="2:12" ht="15" x14ac:dyDescent="0.25">
      <c r="B250" s="11"/>
      <c r="D250" s="64"/>
      <c r="E250" s="15"/>
      <c r="F250" s="11"/>
      <c r="G250" s="11"/>
      <c r="H250" s="11"/>
      <c r="I250" s="11"/>
      <c r="J250" s="11"/>
      <c r="K250" s="11"/>
      <c r="L250" s="11"/>
    </row>
    <row r="251" spans="2:12" ht="15" x14ac:dyDescent="0.25">
      <c r="B251" s="11"/>
      <c r="D251" s="64"/>
      <c r="E251" s="15"/>
      <c r="F251" s="11"/>
      <c r="G251" s="11"/>
      <c r="H251" s="11"/>
      <c r="I251" s="11"/>
      <c r="J251" s="11"/>
      <c r="K251" s="11"/>
      <c r="L251" s="11"/>
    </row>
    <row r="252" spans="2:12" ht="15" x14ac:dyDescent="0.25">
      <c r="B252" s="11"/>
      <c r="D252" s="64"/>
      <c r="E252" s="15"/>
      <c r="F252" s="11"/>
      <c r="G252" s="11"/>
      <c r="H252" s="11"/>
      <c r="I252" s="11"/>
      <c r="J252" s="11"/>
      <c r="K252" s="11"/>
      <c r="L252" s="11"/>
    </row>
    <row r="253" spans="2:12" ht="15" x14ac:dyDescent="0.25">
      <c r="B253" s="11"/>
      <c r="D253" s="64"/>
      <c r="E253" s="15"/>
      <c r="F253" s="11"/>
      <c r="G253" s="11"/>
      <c r="H253" s="11"/>
      <c r="I253" s="11"/>
      <c r="J253" s="11"/>
      <c r="K253" s="11"/>
      <c r="L253" s="11"/>
    </row>
    <row r="254" spans="2:12" ht="15" x14ac:dyDescent="0.25">
      <c r="B254" s="11"/>
      <c r="D254" s="64"/>
      <c r="E254" s="15"/>
      <c r="F254" s="11"/>
      <c r="G254" s="11"/>
      <c r="H254" s="11"/>
      <c r="I254" s="11"/>
      <c r="J254" s="11"/>
      <c r="K254" s="11"/>
      <c r="L254" s="11"/>
    </row>
    <row r="255" spans="2:12" ht="15" x14ac:dyDescent="0.25">
      <c r="B255" s="11"/>
      <c r="D255" s="64"/>
      <c r="E255" s="15"/>
      <c r="F255" s="11"/>
      <c r="G255" s="11"/>
      <c r="H255" s="11"/>
      <c r="I255" s="11"/>
      <c r="J255" s="11"/>
      <c r="K255" s="11"/>
      <c r="L255" s="11"/>
    </row>
    <row r="256" spans="2:12" ht="15" x14ac:dyDescent="0.25">
      <c r="B256" s="11"/>
      <c r="D256" s="64"/>
      <c r="E256" s="15"/>
      <c r="F256" s="11"/>
      <c r="G256" s="11"/>
      <c r="H256" s="11"/>
      <c r="I256" s="11"/>
      <c r="J256" s="11"/>
      <c r="K256" s="11"/>
      <c r="L256" s="11"/>
    </row>
    <row r="257" spans="2:12" ht="15" x14ac:dyDescent="0.25">
      <c r="B257" s="11"/>
      <c r="D257" s="64"/>
      <c r="E257" s="15"/>
      <c r="F257" s="11"/>
      <c r="G257" s="11"/>
      <c r="H257" s="11"/>
      <c r="I257" s="11"/>
      <c r="J257" s="11"/>
      <c r="K257" s="11"/>
      <c r="L257" s="11"/>
    </row>
    <row r="258" spans="2:12" ht="15" x14ac:dyDescent="0.25">
      <c r="B258" s="11"/>
      <c r="D258" s="64"/>
      <c r="E258" s="15"/>
      <c r="F258" s="11"/>
      <c r="G258" s="11"/>
      <c r="H258" s="11"/>
      <c r="I258" s="11"/>
      <c r="J258" s="11"/>
      <c r="K258" s="11"/>
      <c r="L258" s="11"/>
    </row>
    <row r="259" spans="2:12" ht="15" x14ac:dyDescent="0.25">
      <c r="B259" s="11"/>
      <c r="D259" s="64"/>
      <c r="E259" s="15"/>
      <c r="F259" s="11"/>
      <c r="G259" s="11"/>
      <c r="H259" s="11"/>
      <c r="I259" s="11"/>
      <c r="J259" s="11"/>
      <c r="K259" s="11"/>
      <c r="L259" s="11"/>
    </row>
    <row r="260" spans="2:12" ht="15" x14ac:dyDescent="0.25">
      <c r="B260" s="11"/>
      <c r="D260" s="64"/>
      <c r="E260" s="15"/>
      <c r="F260" s="11"/>
      <c r="G260" s="11"/>
      <c r="H260" s="11"/>
      <c r="I260" s="11"/>
      <c r="J260" s="11"/>
      <c r="K260" s="11"/>
      <c r="L260" s="11"/>
    </row>
    <row r="261" spans="2:12" ht="15" x14ac:dyDescent="0.25">
      <c r="B261" s="11"/>
      <c r="D261" s="64"/>
      <c r="E261" s="15"/>
      <c r="F261" s="11"/>
      <c r="G261" s="11"/>
      <c r="H261" s="11"/>
      <c r="I261" s="11"/>
      <c r="J261" s="11"/>
      <c r="K261" s="11"/>
      <c r="L261" s="11"/>
    </row>
    <row r="262" spans="2:12" ht="15" x14ac:dyDescent="0.25">
      <c r="B262" s="11"/>
      <c r="D262" s="64"/>
      <c r="E262" s="15"/>
      <c r="F262" s="11"/>
      <c r="G262" s="11"/>
      <c r="H262" s="11"/>
      <c r="I262" s="11"/>
      <c r="J262" s="11"/>
      <c r="K262" s="11"/>
      <c r="L262" s="11"/>
    </row>
    <row r="263" spans="2:12" ht="15" x14ac:dyDescent="0.25">
      <c r="B263" s="11"/>
      <c r="D263" s="64"/>
      <c r="E263" s="15"/>
      <c r="F263" s="11"/>
      <c r="G263" s="11"/>
      <c r="H263" s="11"/>
      <c r="I263" s="11"/>
      <c r="J263" s="11"/>
      <c r="K263" s="11"/>
      <c r="L263" s="11"/>
    </row>
    <row r="264" spans="2:12" ht="15" x14ac:dyDescent="0.25">
      <c r="B264" s="11"/>
      <c r="D264" s="64"/>
      <c r="E264" s="15"/>
      <c r="F264" s="11"/>
      <c r="G264" s="11"/>
      <c r="H264" s="11"/>
      <c r="I264" s="11"/>
      <c r="J264" s="11"/>
      <c r="K264" s="11"/>
      <c r="L264" s="11"/>
    </row>
    <row r="265" spans="2:12" ht="15" x14ac:dyDescent="0.25">
      <c r="B265" s="11"/>
      <c r="D265" s="64"/>
      <c r="E265" s="15"/>
      <c r="F265" s="11"/>
      <c r="G265" s="11"/>
      <c r="H265" s="11"/>
      <c r="I265" s="11"/>
      <c r="J265" s="11"/>
      <c r="K265" s="11"/>
      <c r="L265" s="11"/>
    </row>
    <row r="266" spans="2:12" ht="15" x14ac:dyDescent="0.25">
      <c r="B266" s="11"/>
      <c r="D266" s="64"/>
      <c r="E266" s="15"/>
      <c r="F266" s="11"/>
      <c r="G266" s="11"/>
      <c r="H266" s="11"/>
      <c r="I266" s="11"/>
      <c r="J266" s="11"/>
      <c r="K266" s="11"/>
      <c r="L266" s="11"/>
    </row>
    <row r="267" spans="2:12" ht="15" x14ac:dyDescent="0.25">
      <c r="B267" s="11"/>
      <c r="D267" s="64"/>
      <c r="E267" s="15"/>
      <c r="F267" s="11"/>
      <c r="G267" s="11"/>
      <c r="H267" s="11"/>
      <c r="I267" s="11"/>
      <c r="J267" s="11"/>
      <c r="K267" s="11"/>
      <c r="L267" s="11"/>
    </row>
    <row r="268" spans="2:12" ht="15" x14ac:dyDescent="0.25">
      <c r="B268" s="11"/>
      <c r="D268" s="64"/>
      <c r="E268" s="15"/>
      <c r="F268" s="11"/>
      <c r="G268" s="11"/>
      <c r="H268" s="11"/>
      <c r="I268" s="11"/>
      <c r="J268" s="11"/>
      <c r="K268" s="11"/>
      <c r="L268" s="11"/>
    </row>
    <row r="269" spans="2:12" ht="15" x14ac:dyDescent="0.25">
      <c r="B269" s="11"/>
      <c r="D269" s="64"/>
      <c r="E269" s="15"/>
      <c r="F269" s="11"/>
      <c r="G269" s="11"/>
      <c r="H269" s="11"/>
      <c r="I269" s="11"/>
      <c r="J269" s="11"/>
      <c r="K269" s="11"/>
      <c r="L269" s="11"/>
    </row>
    <row r="270" spans="2:12" ht="15" x14ac:dyDescent="0.25">
      <c r="B270" s="11"/>
      <c r="D270" s="64"/>
      <c r="E270" s="15"/>
      <c r="F270" s="11"/>
      <c r="G270" s="11"/>
      <c r="H270" s="11"/>
      <c r="I270" s="11"/>
      <c r="J270" s="11"/>
      <c r="K270" s="11"/>
      <c r="L270" s="11"/>
    </row>
    <row r="271" spans="2:12" ht="15" x14ac:dyDescent="0.25">
      <c r="B271" s="11"/>
      <c r="D271" s="64"/>
      <c r="E271" s="15"/>
      <c r="F271" s="11"/>
      <c r="G271" s="11"/>
      <c r="H271" s="11"/>
      <c r="I271" s="11"/>
      <c r="J271" s="11"/>
      <c r="K271" s="11"/>
      <c r="L271" s="11"/>
    </row>
    <row r="272" spans="2:12" ht="15" x14ac:dyDescent="0.25">
      <c r="B272" s="11"/>
      <c r="D272" s="64"/>
      <c r="E272" s="15"/>
      <c r="F272" s="11"/>
      <c r="G272" s="11"/>
      <c r="H272" s="11"/>
      <c r="I272" s="11"/>
      <c r="J272" s="11"/>
      <c r="K272" s="11"/>
      <c r="L272" s="11"/>
    </row>
    <row r="273" spans="2:12" ht="15" x14ac:dyDescent="0.25">
      <c r="B273" s="11"/>
      <c r="D273" s="64"/>
      <c r="E273" s="15"/>
      <c r="F273" s="11"/>
      <c r="G273" s="11"/>
      <c r="H273" s="11"/>
      <c r="I273" s="11"/>
      <c r="J273" s="11"/>
      <c r="K273" s="11"/>
      <c r="L273" s="11"/>
    </row>
    <row r="274" spans="2:12" ht="15" x14ac:dyDescent="0.25">
      <c r="B274" s="11"/>
      <c r="D274" s="64"/>
      <c r="E274" s="15"/>
      <c r="F274" s="11"/>
      <c r="G274" s="11"/>
      <c r="H274" s="11"/>
      <c r="I274" s="11"/>
      <c r="J274" s="11"/>
      <c r="K274" s="11"/>
      <c r="L274" s="11"/>
    </row>
    <row r="275" spans="2:12" ht="15" x14ac:dyDescent="0.25">
      <c r="B275" s="11"/>
      <c r="D275" s="64"/>
      <c r="E275" s="15"/>
      <c r="F275" s="11"/>
      <c r="G275" s="11"/>
      <c r="H275" s="11"/>
      <c r="I275" s="11"/>
      <c r="J275" s="11"/>
      <c r="K275" s="11"/>
      <c r="L275" s="11"/>
    </row>
    <row r="276" spans="2:12" ht="15" x14ac:dyDescent="0.25">
      <c r="B276" s="11"/>
      <c r="D276" s="64"/>
      <c r="E276" s="15"/>
      <c r="F276" s="11"/>
      <c r="G276" s="11"/>
      <c r="H276" s="11"/>
      <c r="I276" s="11"/>
      <c r="J276" s="11"/>
      <c r="K276" s="11"/>
      <c r="L276" s="11"/>
    </row>
    <row r="277" spans="2:12" ht="15" x14ac:dyDescent="0.25">
      <c r="B277" s="11"/>
      <c r="D277" s="64"/>
      <c r="E277" s="15"/>
      <c r="F277" s="11"/>
      <c r="G277" s="11"/>
      <c r="H277" s="11"/>
      <c r="I277" s="11"/>
      <c r="J277" s="11"/>
      <c r="K277" s="11"/>
      <c r="L277" s="11"/>
    </row>
    <row r="278" spans="2:12" ht="15" x14ac:dyDescent="0.25">
      <c r="B278" s="12"/>
      <c r="D278" s="63"/>
      <c r="E278" s="15"/>
      <c r="F278" s="12"/>
      <c r="G278" s="12"/>
      <c r="H278" s="12"/>
      <c r="I278" s="12"/>
      <c r="J278" s="12"/>
      <c r="K278" s="12"/>
      <c r="L278" s="12"/>
    </row>
    <row r="279" spans="2:12" ht="15" x14ac:dyDescent="0.25">
      <c r="B279" s="11"/>
      <c r="D279" s="64"/>
      <c r="E279" s="15"/>
      <c r="F279" s="11"/>
      <c r="G279" s="11"/>
      <c r="H279" s="11"/>
      <c r="I279" s="11"/>
      <c r="J279" s="11"/>
      <c r="K279" s="11"/>
      <c r="L279" s="11"/>
    </row>
    <row r="280" spans="2:12" ht="15" x14ac:dyDescent="0.25">
      <c r="B280" s="11"/>
      <c r="D280" s="64"/>
      <c r="E280" s="15"/>
      <c r="F280" s="11"/>
      <c r="G280" s="11"/>
      <c r="H280" s="11"/>
      <c r="I280" s="11"/>
      <c r="J280" s="11"/>
      <c r="K280" s="11"/>
      <c r="L280" s="11"/>
    </row>
    <row r="281" spans="2:12" ht="15" x14ac:dyDescent="0.25">
      <c r="B281" s="11"/>
      <c r="D281" s="64"/>
      <c r="E281" s="15"/>
      <c r="F281" s="11"/>
      <c r="G281" s="11"/>
      <c r="H281" s="11"/>
      <c r="I281" s="11"/>
      <c r="J281" s="11"/>
      <c r="K281" s="11"/>
      <c r="L281" s="11"/>
    </row>
    <row r="282" spans="2:12" ht="15" x14ac:dyDescent="0.25">
      <c r="B282" s="11"/>
      <c r="D282" s="64"/>
      <c r="E282" s="15"/>
      <c r="F282" s="11"/>
      <c r="G282" s="11"/>
      <c r="H282" s="11"/>
      <c r="I282" s="11"/>
      <c r="J282" s="11"/>
      <c r="K282" s="11"/>
      <c r="L282" s="11"/>
    </row>
    <row r="283" spans="2:12" ht="15" x14ac:dyDescent="0.25">
      <c r="B283" s="11"/>
      <c r="D283" s="64"/>
      <c r="E283" s="15"/>
      <c r="F283" s="11"/>
      <c r="G283" s="11"/>
      <c r="H283" s="11"/>
      <c r="I283" s="11"/>
      <c r="J283" s="11"/>
      <c r="K283" s="11"/>
      <c r="L283" s="11"/>
    </row>
    <row r="284" spans="2:12" ht="15" x14ac:dyDescent="0.25">
      <c r="B284" s="11"/>
      <c r="D284" s="64"/>
      <c r="E284" s="15"/>
      <c r="F284" s="11"/>
      <c r="G284" s="11"/>
      <c r="H284" s="11"/>
      <c r="I284" s="11"/>
      <c r="J284" s="11"/>
      <c r="K284" s="11"/>
      <c r="L284" s="11"/>
    </row>
    <row r="285" spans="2:12" ht="15" x14ac:dyDescent="0.25">
      <c r="B285" s="11"/>
      <c r="D285" s="64"/>
      <c r="E285" s="15"/>
      <c r="F285" s="11"/>
      <c r="G285" s="11"/>
      <c r="H285" s="11"/>
      <c r="I285" s="11"/>
      <c r="J285" s="11"/>
      <c r="K285" s="11"/>
      <c r="L285" s="11"/>
    </row>
    <row r="286" spans="2:12" ht="15" x14ac:dyDescent="0.25">
      <c r="B286" s="11"/>
      <c r="D286" s="64"/>
      <c r="E286" s="15"/>
      <c r="F286" s="11"/>
      <c r="G286" s="11"/>
      <c r="H286" s="11"/>
      <c r="I286" s="11"/>
      <c r="J286" s="11"/>
      <c r="K286" s="11"/>
      <c r="L286" s="11"/>
    </row>
    <row r="287" spans="2:12" ht="15" x14ac:dyDescent="0.25">
      <c r="B287" s="11"/>
      <c r="D287" s="64"/>
      <c r="E287" s="15"/>
      <c r="F287" s="11"/>
      <c r="G287" s="11"/>
      <c r="H287" s="11"/>
      <c r="I287" s="11"/>
      <c r="J287" s="11"/>
      <c r="K287" s="11"/>
      <c r="L287" s="11"/>
    </row>
    <row r="288" spans="2:12" ht="15" x14ac:dyDescent="0.25">
      <c r="B288" s="11"/>
      <c r="D288" s="64"/>
      <c r="E288" s="15"/>
      <c r="F288" s="11"/>
      <c r="G288" s="11"/>
      <c r="H288" s="11"/>
      <c r="I288" s="11"/>
      <c r="J288" s="11"/>
      <c r="K288" s="11"/>
      <c r="L288" s="11"/>
    </row>
    <row r="289" spans="2:12" ht="15" x14ac:dyDescent="0.25">
      <c r="B289" s="11"/>
      <c r="D289" s="64"/>
      <c r="E289" s="15"/>
      <c r="F289" s="11"/>
      <c r="G289" s="11"/>
      <c r="H289" s="11"/>
      <c r="I289" s="11"/>
      <c r="J289" s="11"/>
      <c r="K289" s="11"/>
      <c r="L289" s="11"/>
    </row>
    <row r="290" spans="2:12" ht="15" x14ac:dyDescent="0.25">
      <c r="B290" s="11"/>
      <c r="D290" s="64"/>
      <c r="E290" s="15"/>
      <c r="F290" s="11"/>
      <c r="G290" s="11"/>
      <c r="H290" s="11"/>
      <c r="I290" s="11"/>
      <c r="J290" s="11"/>
      <c r="K290" s="11"/>
      <c r="L290" s="11"/>
    </row>
    <row r="291" spans="2:12" ht="15" x14ac:dyDescent="0.25">
      <c r="B291" s="11"/>
      <c r="D291" s="64"/>
      <c r="E291" s="15"/>
      <c r="F291" s="11"/>
      <c r="G291" s="11"/>
      <c r="H291" s="11"/>
      <c r="I291" s="11"/>
      <c r="J291" s="11"/>
      <c r="K291" s="11"/>
      <c r="L291" s="11"/>
    </row>
    <row r="292" spans="2:12" ht="15" x14ac:dyDescent="0.25">
      <c r="B292" s="11"/>
      <c r="D292" s="64"/>
      <c r="E292" s="15"/>
      <c r="F292" s="11"/>
      <c r="G292" s="11"/>
      <c r="H292" s="11"/>
      <c r="I292" s="11"/>
      <c r="J292" s="11"/>
      <c r="K292" s="11"/>
      <c r="L292" s="11"/>
    </row>
    <row r="293" spans="2:12" ht="15" x14ac:dyDescent="0.25">
      <c r="B293" s="11"/>
      <c r="D293" s="64"/>
      <c r="E293" s="15"/>
      <c r="F293" s="11"/>
      <c r="G293" s="11"/>
      <c r="H293" s="11"/>
      <c r="I293" s="11"/>
      <c r="J293" s="11"/>
      <c r="K293" s="11"/>
      <c r="L293" s="11"/>
    </row>
    <row r="294" spans="2:12" ht="15" x14ac:dyDescent="0.25">
      <c r="B294" s="11"/>
      <c r="D294" s="64"/>
      <c r="E294" s="15"/>
      <c r="F294" s="11"/>
      <c r="G294" s="11"/>
      <c r="H294" s="11"/>
      <c r="I294" s="11"/>
      <c r="J294" s="11"/>
      <c r="K294" s="11"/>
      <c r="L294" s="11"/>
    </row>
    <row r="295" spans="2:12" ht="15" x14ac:dyDescent="0.25">
      <c r="B295" s="11"/>
      <c r="D295" s="64"/>
      <c r="E295" s="15"/>
      <c r="F295" s="11"/>
      <c r="G295" s="11"/>
      <c r="H295" s="11"/>
      <c r="I295" s="11"/>
      <c r="J295" s="11"/>
      <c r="K295" s="11"/>
      <c r="L295" s="11"/>
    </row>
    <row r="296" spans="2:12" ht="15" x14ac:dyDescent="0.25">
      <c r="B296" s="11"/>
      <c r="D296" s="64"/>
      <c r="E296" s="15"/>
      <c r="F296" s="11"/>
      <c r="G296" s="11"/>
      <c r="H296" s="11"/>
      <c r="I296" s="11"/>
      <c r="J296" s="11"/>
      <c r="K296" s="11"/>
      <c r="L296" s="11"/>
    </row>
    <row r="297" spans="2:12" ht="15" x14ac:dyDescent="0.25">
      <c r="B297" s="11"/>
      <c r="D297" s="64"/>
      <c r="E297" s="15"/>
      <c r="F297" s="11"/>
      <c r="G297" s="11"/>
      <c r="H297" s="11"/>
      <c r="I297" s="11"/>
      <c r="J297" s="11"/>
      <c r="K297" s="11"/>
      <c r="L297" s="11"/>
    </row>
    <row r="298" spans="2:12" ht="15" x14ac:dyDescent="0.25">
      <c r="B298" s="11"/>
      <c r="D298" s="64"/>
      <c r="E298" s="15"/>
      <c r="F298" s="11"/>
      <c r="G298" s="11"/>
      <c r="H298" s="11"/>
      <c r="I298" s="11"/>
      <c r="J298" s="11"/>
      <c r="K298" s="11"/>
      <c r="L298" s="11"/>
    </row>
    <row r="299" spans="2:12" ht="15" x14ac:dyDescent="0.25">
      <c r="B299" s="11"/>
      <c r="D299" s="64"/>
      <c r="E299" s="15"/>
      <c r="F299" s="11"/>
      <c r="G299" s="11"/>
      <c r="H299" s="11"/>
      <c r="I299" s="11"/>
      <c r="J299" s="11"/>
      <c r="K299" s="11"/>
      <c r="L299" s="11"/>
    </row>
    <row r="300" spans="2:12" ht="15" x14ac:dyDescent="0.25">
      <c r="B300" s="11"/>
      <c r="D300" s="64"/>
      <c r="E300" s="15"/>
      <c r="F300" s="11"/>
      <c r="G300" s="11"/>
      <c r="H300" s="11"/>
      <c r="I300" s="11"/>
      <c r="J300" s="11"/>
      <c r="K300" s="11"/>
      <c r="L300" s="11"/>
    </row>
    <row r="301" spans="2:12" ht="15" x14ac:dyDescent="0.25">
      <c r="B301" s="11"/>
      <c r="D301" s="64"/>
      <c r="E301" s="15"/>
      <c r="F301" s="11"/>
      <c r="G301" s="11"/>
      <c r="H301" s="11"/>
      <c r="I301" s="11"/>
      <c r="J301" s="11"/>
      <c r="K301" s="11"/>
      <c r="L301" s="11"/>
    </row>
    <row r="302" spans="2:12" ht="15" x14ac:dyDescent="0.25">
      <c r="B302" s="12"/>
      <c r="D302" s="63"/>
      <c r="E302" s="15"/>
      <c r="F302" s="12"/>
      <c r="G302" s="12"/>
      <c r="H302" s="12"/>
      <c r="I302" s="12"/>
      <c r="J302" s="12"/>
      <c r="K302" s="12"/>
      <c r="L302" s="12"/>
    </row>
    <row r="303" spans="2:12" ht="15" x14ac:dyDescent="0.25">
      <c r="B303" s="11"/>
      <c r="D303" s="64"/>
      <c r="E303" s="15"/>
      <c r="F303" s="11"/>
      <c r="G303" s="11"/>
      <c r="H303" s="11"/>
      <c r="I303" s="11"/>
      <c r="J303" s="11"/>
      <c r="K303" s="11"/>
      <c r="L303" s="11"/>
    </row>
    <row r="304" spans="2:12" ht="15" x14ac:dyDescent="0.25">
      <c r="B304" s="11"/>
      <c r="D304" s="64"/>
      <c r="E304" s="15"/>
      <c r="F304" s="11"/>
      <c r="G304" s="11"/>
      <c r="H304" s="11"/>
      <c r="I304" s="11"/>
      <c r="J304" s="11"/>
      <c r="K304" s="11"/>
      <c r="L304" s="11"/>
    </row>
    <row r="305" spans="2:12" ht="15" x14ac:dyDescent="0.25">
      <c r="B305" s="11"/>
      <c r="D305" s="64"/>
      <c r="E305" s="15"/>
      <c r="F305" s="11"/>
      <c r="G305" s="11"/>
      <c r="H305" s="11"/>
      <c r="I305" s="11"/>
      <c r="J305" s="11"/>
      <c r="K305" s="11"/>
      <c r="L305" s="11"/>
    </row>
    <row r="306" spans="2:12" ht="15" x14ac:dyDescent="0.25">
      <c r="B306" s="11"/>
      <c r="D306" s="64"/>
      <c r="E306" s="15"/>
      <c r="F306" s="11"/>
      <c r="G306" s="11"/>
      <c r="H306" s="11"/>
      <c r="I306" s="11"/>
      <c r="J306" s="11"/>
      <c r="K306" s="11"/>
      <c r="L306" s="11"/>
    </row>
    <row r="307" spans="2:12" ht="15" x14ac:dyDescent="0.25">
      <c r="B307" s="11"/>
      <c r="D307" s="64"/>
      <c r="E307" s="15"/>
      <c r="F307" s="11"/>
      <c r="G307" s="11"/>
      <c r="H307" s="11"/>
      <c r="I307" s="11"/>
      <c r="J307" s="11"/>
      <c r="K307" s="11"/>
      <c r="L307" s="11"/>
    </row>
    <row r="308" spans="2:12" ht="15" x14ac:dyDescent="0.25">
      <c r="B308" s="12"/>
      <c r="D308" s="63"/>
      <c r="E308" s="15"/>
      <c r="F308" s="12"/>
      <c r="G308" s="12"/>
      <c r="H308" s="12"/>
      <c r="I308" s="12"/>
      <c r="J308" s="12"/>
      <c r="K308" s="12"/>
      <c r="L308" s="12"/>
    </row>
    <row r="309" spans="2:12" ht="15" x14ac:dyDescent="0.25">
      <c r="B309" s="11"/>
      <c r="D309" s="64"/>
      <c r="E309" s="15"/>
      <c r="F309" s="11"/>
      <c r="G309" s="11"/>
      <c r="H309" s="11"/>
      <c r="I309" s="11"/>
      <c r="J309" s="11"/>
      <c r="K309" s="11"/>
      <c r="L309" s="11"/>
    </row>
    <row r="310" spans="2:12" ht="15" x14ac:dyDescent="0.25">
      <c r="B310" s="11"/>
      <c r="D310" s="64"/>
      <c r="E310" s="15"/>
      <c r="F310" s="11"/>
      <c r="G310" s="11"/>
      <c r="H310" s="11"/>
      <c r="I310" s="11"/>
      <c r="J310" s="11"/>
      <c r="K310" s="11"/>
      <c r="L310" s="11"/>
    </row>
    <row r="311" spans="2:12" ht="15" x14ac:dyDescent="0.25">
      <c r="B311" s="11"/>
      <c r="D311" s="64"/>
      <c r="E311" s="15"/>
      <c r="F311" s="11"/>
      <c r="G311" s="11"/>
      <c r="H311" s="11"/>
      <c r="I311" s="11"/>
      <c r="J311" s="11"/>
      <c r="K311" s="11"/>
      <c r="L311" s="11"/>
    </row>
    <row r="312" spans="2:12" ht="15" x14ac:dyDescent="0.25">
      <c r="B312" s="11"/>
      <c r="D312" s="64"/>
      <c r="E312" s="15"/>
      <c r="F312" s="11"/>
      <c r="G312" s="11"/>
      <c r="H312" s="11"/>
      <c r="I312" s="11"/>
      <c r="J312" s="11"/>
      <c r="K312" s="11"/>
      <c r="L312" s="11"/>
    </row>
    <row r="313" spans="2:12" ht="15" x14ac:dyDescent="0.25">
      <c r="B313" s="11"/>
      <c r="D313" s="64"/>
      <c r="E313" s="15"/>
      <c r="F313" s="11"/>
      <c r="G313" s="11"/>
      <c r="H313" s="11"/>
      <c r="I313" s="11"/>
      <c r="J313" s="11"/>
      <c r="K313" s="11"/>
      <c r="L313" s="11"/>
    </row>
    <row r="314" spans="2:12" ht="15" x14ac:dyDescent="0.25">
      <c r="B314" s="11"/>
      <c r="D314" s="64"/>
      <c r="E314" s="15"/>
      <c r="F314" s="11"/>
      <c r="G314" s="11"/>
      <c r="H314" s="11"/>
      <c r="I314" s="11"/>
      <c r="J314" s="11"/>
      <c r="K314" s="11"/>
      <c r="L314" s="11"/>
    </row>
    <row r="315" spans="2:12" ht="15" x14ac:dyDescent="0.25">
      <c r="B315" s="11"/>
      <c r="D315" s="64"/>
      <c r="E315" s="15"/>
      <c r="F315" s="11"/>
      <c r="G315" s="11"/>
      <c r="H315" s="11"/>
      <c r="I315" s="11"/>
      <c r="J315" s="11"/>
      <c r="K315" s="11"/>
      <c r="L315" s="11"/>
    </row>
    <row r="316" spans="2:12" ht="15" x14ac:dyDescent="0.25">
      <c r="B316" s="11"/>
      <c r="D316" s="64"/>
      <c r="E316" s="15"/>
      <c r="F316" s="11"/>
      <c r="G316" s="11"/>
      <c r="H316" s="11"/>
      <c r="I316" s="11"/>
      <c r="J316" s="11"/>
      <c r="K316" s="11"/>
      <c r="L316" s="11"/>
    </row>
    <row r="317" spans="2:12" ht="15" x14ac:dyDescent="0.25">
      <c r="B317" s="11"/>
      <c r="D317" s="64"/>
      <c r="E317" s="15"/>
      <c r="F317" s="11"/>
      <c r="G317" s="11"/>
      <c r="H317" s="11"/>
      <c r="I317" s="11"/>
      <c r="J317" s="11"/>
      <c r="K317" s="11"/>
      <c r="L317" s="11"/>
    </row>
    <row r="318" spans="2:12" ht="15" x14ac:dyDescent="0.25">
      <c r="B318" s="11"/>
      <c r="D318" s="64"/>
      <c r="E318" s="15"/>
      <c r="F318" s="11"/>
      <c r="G318" s="11"/>
      <c r="H318" s="11"/>
      <c r="I318" s="11"/>
      <c r="J318" s="11"/>
      <c r="K318" s="11"/>
      <c r="L318" s="11"/>
    </row>
    <row r="319" spans="2:12" ht="15" x14ac:dyDescent="0.25">
      <c r="B319" s="11"/>
      <c r="D319" s="64"/>
      <c r="E319" s="15"/>
      <c r="F319" s="11"/>
      <c r="G319" s="11"/>
      <c r="H319" s="11"/>
      <c r="I319" s="11"/>
      <c r="J319" s="11"/>
      <c r="K319" s="11"/>
      <c r="L319" s="11"/>
    </row>
    <row r="320" spans="2:12" ht="15" x14ac:dyDescent="0.25">
      <c r="B320" s="11"/>
      <c r="D320" s="64"/>
      <c r="E320" s="15"/>
      <c r="F320" s="11"/>
      <c r="G320" s="11"/>
      <c r="H320" s="11"/>
      <c r="I320" s="11"/>
      <c r="J320" s="11"/>
      <c r="K320" s="11"/>
      <c r="L320" s="11"/>
    </row>
    <row r="321" spans="2:12" ht="15" x14ac:dyDescent="0.25">
      <c r="B321" s="11"/>
      <c r="D321" s="64"/>
      <c r="E321" s="15"/>
      <c r="F321" s="11"/>
      <c r="G321" s="11"/>
      <c r="H321" s="11"/>
      <c r="I321" s="11"/>
      <c r="J321" s="11"/>
      <c r="K321" s="11"/>
      <c r="L321" s="11"/>
    </row>
    <row r="322" spans="2:12" ht="15" x14ac:dyDescent="0.25">
      <c r="B322" s="11"/>
      <c r="D322" s="64"/>
      <c r="E322" s="15"/>
      <c r="F322" s="11"/>
      <c r="G322" s="11"/>
      <c r="H322" s="11"/>
      <c r="I322" s="11"/>
      <c r="J322" s="11"/>
      <c r="K322" s="11"/>
      <c r="L322" s="11"/>
    </row>
    <row r="323" spans="2:12" ht="15" x14ac:dyDescent="0.25">
      <c r="B323" s="11"/>
      <c r="D323" s="64"/>
      <c r="E323" s="15"/>
      <c r="F323" s="11"/>
      <c r="G323" s="11"/>
      <c r="H323" s="11"/>
      <c r="I323" s="11"/>
      <c r="J323" s="11"/>
      <c r="K323" s="11"/>
      <c r="L323" s="11"/>
    </row>
    <row r="324" spans="2:12" ht="15" x14ac:dyDescent="0.25">
      <c r="B324" s="11"/>
      <c r="D324" s="64"/>
      <c r="E324" s="15"/>
      <c r="F324" s="11"/>
      <c r="G324" s="11"/>
      <c r="H324" s="11"/>
      <c r="I324" s="11"/>
      <c r="J324" s="11"/>
      <c r="K324" s="11"/>
      <c r="L324" s="11"/>
    </row>
    <row r="325" spans="2:12" ht="15" x14ac:dyDescent="0.25">
      <c r="B325" s="11"/>
      <c r="D325" s="64"/>
      <c r="E325" s="15"/>
      <c r="F325" s="11"/>
      <c r="G325" s="11"/>
      <c r="H325" s="11"/>
      <c r="I325" s="11"/>
      <c r="J325" s="11"/>
      <c r="K325" s="11"/>
      <c r="L325" s="11"/>
    </row>
    <row r="326" spans="2:12" ht="15" x14ac:dyDescent="0.25">
      <c r="B326" s="11"/>
      <c r="D326" s="64"/>
      <c r="E326" s="15"/>
      <c r="F326" s="11"/>
      <c r="G326" s="11"/>
      <c r="H326" s="11"/>
      <c r="I326" s="11"/>
      <c r="J326" s="11"/>
      <c r="K326" s="11"/>
      <c r="L326" s="11"/>
    </row>
    <row r="327" spans="2:12" ht="15" x14ac:dyDescent="0.25">
      <c r="B327" s="11"/>
      <c r="D327" s="64"/>
      <c r="E327" s="15"/>
      <c r="F327" s="11"/>
      <c r="G327" s="11"/>
      <c r="H327" s="11"/>
      <c r="I327" s="11"/>
      <c r="J327" s="11"/>
      <c r="K327" s="11"/>
      <c r="L327" s="11"/>
    </row>
    <row r="328" spans="2:12" ht="15" x14ac:dyDescent="0.25">
      <c r="B328" s="11"/>
      <c r="D328" s="64"/>
      <c r="E328" s="15"/>
      <c r="F328" s="11"/>
      <c r="G328" s="11"/>
      <c r="H328" s="11"/>
      <c r="I328" s="11"/>
      <c r="J328" s="11"/>
      <c r="K328" s="11"/>
      <c r="L328" s="11"/>
    </row>
    <row r="329" spans="2:12" ht="15" x14ac:dyDescent="0.25">
      <c r="B329" s="11"/>
      <c r="D329" s="64"/>
      <c r="E329" s="15"/>
      <c r="F329" s="11"/>
      <c r="G329" s="11"/>
      <c r="H329" s="11"/>
      <c r="I329" s="11"/>
      <c r="J329" s="11"/>
      <c r="K329" s="11"/>
      <c r="L329" s="11"/>
    </row>
    <row r="330" spans="2:12" ht="15" x14ac:dyDescent="0.25">
      <c r="B330" s="11"/>
      <c r="D330" s="64"/>
      <c r="E330" s="15"/>
      <c r="F330" s="11"/>
      <c r="G330" s="11"/>
      <c r="H330" s="11"/>
      <c r="I330" s="11"/>
      <c r="J330" s="11"/>
      <c r="K330" s="11"/>
      <c r="L330" s="11"/>
    </row>
    <row r="331" spans="2:12" ht="15" x14ac:dyDescent="0.25">
      <c r="B331" s="11"/>
      <c r="D331" s="64"/>
      <c r="E331" s="15"/>
      <c r="F331" s="11"/>
      <c r="G331" s="11"/>
      <c r="H331" s="11"/>
      <c r="I331" s="11"/>
      <c r="J331" s="11"/>
      <c r="K331" s="11"/>
      <c r="L331" s="11"/>
    </row>
    <row r="332" spans="2:12" ht="15" x14ac:dyDescent="0.25">
      <c r="B332" s="11"/>
      <c r="D332" s="64"/>
      <c r="E332" s="15"/>
      <c r="F332" s="11"/>
      <c r="G332" s="11"/>
      <c r="H332" s="11"/>
      <c r="I332" s="11"/>
      <c r="J332" s="11"/>
      <c r="K332" s="11"/>
      <c r="L332" s="11"/>
    </row>
    <row r="333" spans="2:12" ht="15" x14ac:dyDescent="0.25">
      <c r="B333" s="11"/>
      <c r="D333" s="64"/>
      <c r="E333" s="15"/>
      <c r="F333" s="11"/>
      <c r="G333" s="11"/>
      <c r="H333" s="11"/>
      <c r="I333" s="11"/>
      <c r="J333" s="11"/>
      <c r="K333" s="11"/>
      <c r="L333" s="11"/>
    </row>
    <row r="334" spans="2:12" ht="15" x14ac:dyDescent="0.25">
      <c r="B334" s="11"/>
      <c r="D334" s="64"/>
      <c r="E334" s="15"/>
      <c r="F334" s="11"/>
      <c r="G334" s="11"/>
      <c r="H334" s="11"/>
      <c r="I334" s="11"/>
      <c r="J334" s="11"/>
      <c r="K334" s="11"/>
      <c r="L334" s="11"/>
    </row>
    <row r="335" spans="2:12" ht="15" x14ac:dyDescent="0.25">
      <c r="B335" s="11"/>
      <c r="D335" s="64"/>
      <c r="E335" s="15"/>
      <c r="F335" s="11"/>
      <c r="G335" s="11"/>
      <c r="H335" s="11"/>
      <c r="I335" s="11"/>
      <c r="J335" s="11"/>
      <c r="K335" s="11"/>
      <c r="L335" s="11"/>
    </row>
    <row r="336" spans="2:12" ht="15" x14ac:dyDescent="0.25">
      <c r="B336" s="11"/>
      <c r="D336" s="64"/>
      <c r="E336" s="15"/>
      <c r="F336" s="11"/>
      <c r="G336" s="11"/>
      <c r="H336" s="11"/>
      <c r="I336" s="11"/>
      <c r="J336" s="11"/>
      <c r="K336" s="11"/>
      <c r="L336" s="11"/>
    </row>
    <row r="337" spans="2:12" ht="15" x14ac:dyDescent="0.25">
      <c r="B337" s="11"/>
      <c r="D337" s="64"/>
      <c r="E337" s="15"/>
      <c r="F337" s="11"/>
      <c r="G337" s="11"/>
      <c r="H337" s="11"/>
      <c r="I337" s="11"/>
      <c r="J337" s="11"/>
      <c r="K337" s="11"/>
      <c r="L337" s="11"/>
    </row>
    <row r="338" spans="2:12" ht="15" x14ac:dyDescent="0.25">
      <c r="B338" s="11"/>
      <c r="D338" s="64"/>
      <c r="E338" s="15"/>
      <c r="F338" s="11"/>
      <c r="G338" s="11"/>
      <c r="H338" s="11"/>
      <c r="I338" s="11"/>
      <c r="J338" s="11"/>
      <c r="K338" s="11"/>
      <c r="L338" s="11"/>
    </row>
    <row r="339" spans="2:12" ht="15" x14ac:dyDescent="0.25">
      <c r="B339" s="11"/>
      <c r="D339" s="64"/>
      <c r="E339" s="15"/>
      <c r="F339" s="11"/>
      <c r="G339" s="11"/>
      <c r="H339" s="11"/>
      <c r="I339" s="11"/>
      <c r="J339" s="11"/>
      <c r="K339" s="11"/>
      <c r="L339" s="11"/>
    </row>
    <row r="340" spans="2:12" ht="15" x14ac:dyDescent="0.25">
      <c r="B340" s="12"/>
      <c r="D340" s="63"/>
      <c r="E340" s="15"/>
      <c r="F340" s="12"/>
      <c r="G340" s="12"/>
      <c r="H340" s="12"/>
      <c r="I340" s="12"/>
      <c r="J340" s="12"/>
      <c r="K340" s="12"/>
      <c r="L340" s="12"/>
    </row>
    <row r="341" spans="2:12" ht="15" x14ac:dyDescent="0.25">
      <c r="B341" s="11"/>
      <c r="D341" s="64"/>
      <c r="E341" s="15"/>
      <c r="F341" s="11"/>
      <c r="G341" s="11"/>
      <c r="H341" s="11"/>
      <c r="I341" s="11"/>
      <c r="J341" s="11"/>
      <c r="K341" s="11"/>
      <c r="L341" s="11"/>
    </row>
    <row r="342" spans="2:12" ht="15" x14ac:dyDescent="0.25">
      <c r="B342" s="11"/>
      <c r="D342" s="64"/>
      <c r="E342" s="15"/>
      <c r="F342" s="11"/>
      <c r="G342" s="11"/>
      <c r="H342" s="11"/>
      <c r="I342" s="11"/>
      <c r="J342" s="11"/>
      <c r="K342" s="11"/>
      <c r="L342" s="11"/>
    </row>
    <row r="343" spans="2:12" ht="15" x14ac:dyDescent="0.25">
      <c r="B343" s="11"/>
      <c r="D343" s="64"/>
      <c r="E343" s="15"/>
      <c r="F343" s="11"/>
      <c r="G343" s="11"/>
      <c r="H343" s="11"/>
      <c r="I343" s="11"/>
      <c r="J343" s="11"/>
      <c r="K343" s="11"/>
      <c r="L343" s="11"/>
    </row>
    <row r="344" spans="2:12" ht="15" x14ac:dyDescent="0.25">
      <c r="B344" s="11"/>
      <c r="D344" s="64"/>
      <c r="E344" s="15"/>
      <c r="F344" s="11"/>
      <c r="G344" s="11"/>
      <c r="H344" s="11"/>
      <c r="I344" s="11"/>
      <c r="J344" s="11"/>
      <c r="K344" s="11"/>
      <c r="L344" s="11"/>
    </row>
    <row r="345" spans="2:12" ht="15" x14ac:dyDescent="0.25">
      <c r="B345" s="11"/>
      <c r="D345" s="64"/>
      <c r="E345" s="15"/>
      <c r="F345" s="11"/>
      <c r="G345" s="11"/>
      <c r="H345" s="11"/>
      <c r="I345" s="11"/>
      <c r="J345" s="11"/>
      <c r="K345" s="11"/>
      <c r="L345" s="11"/>
    </row>
    <row r="346" spans="2:12" ht="15" x14ac:dyDescent="0.25">
      <c r="B346" s="12"/>
      <c r="D346" s="63"/>
      <c r="E346" s="15"/>
      <c r="F346" s="12"/>
      <c r="G346" s="12"/>
      <c r="H346" s="12"/>
      <c r="I346" s="12"/>
      <c r="J346" s="12"/>
      <c r="K346" s="12"/>
      <c r="L346" s="12"/>
    </row>
    <row r="347" spans="2:12" ht="15" x14ac:dyDescent="0.25">
      <c r="B347" s="11"/>
      <c r="D347" s="64"/>
      <c r="E347" s="15"/>
      <c r="F347" s="11"/>
      <c r="G347" s="11"/>
      <c r="H347" s="11"/>
      <c r="I347" s="11"/>
      <c r="J347" s="11"/>
      <c r="K347" s="11"/>
      <c r="L347" s="11"/>
    </row>
    <row r="348" spans="2:12" ht="15" x14ac:dyDescent="0.25">
      <c r="B348" s="11"/>
      <c r="D348" s="64"/>
      <c r="E348" s="15"/>
      <c r="F348" s="11"/>
      <c r="G348" s="11"/>
      <c r="H348" s="11"/>
      <c r="I348" s="11"/>
      <c r="J348" s="11"/>
      <c r="K348" s="11"/>
      <c r="L348" s="11"/>
    </row>
    <row r="349" spans="2:12" ht="15" x14ac:dyDescent="0.25">
      <c r="B349" s="11"/>
      <c r="D349" s="64"/>
      <c r="E349" s="15"/>
      <c r="F349" s="11"/>
      <c r="G349" s="11"/>
      <c r="H349" s="11"/>
      <c r="I349" s="11"/>
      <c r="J349" s="11"/>
      <c r="K349" s="11"/>
      <c r="L349" s="11"/>
    </row>
    <row r="350" spans="2:12" ht="15" x14ac:dyDescent="0.25">
      <c r="B350" s="11"/>
      <c r="D350" s="64"/>
      <c r="E350" s="15"/>
      <c r="F350" s="11"/>
      <c r="G350" s="11"/>
      <c r="H350" s="11"/>
      <c r="I350" s="11"/>
      <c r="J350" s="11"/>
      <c r="K350" s="11"/>
      <c r="L350" s="11"/>
    </row>
    <row r="351" spans="2:12" ht="15" x14ac:dyDescent="0.25">
      <c r="B351" s="11"/>
      <c r="D351" s="64"/>
      <c r="E351" s="15"/>
      <c r="F351" s="11"/>
      <c r="G351" s="11"/>
      <c r="H351" s="11"/>
      <c r="I351" s="11"/>
      <c r="J351" s="11"/>
      <c r="K351" s="11"/>
      <c r="L351" s="11"/>
    </row>
    <row r="352" spans="2:12" ht="15" x14ac:dyDescent="0.25">
      <c r="B352" s="11"/>
      <c r="D352" s="64"/>
      <c r="E352" s="15"/>
      <c r="F352" s="11"/>
      <c r="G352" s="11"/>
      <c r="H352" s="11"/>
      <c r="I352" s="11"/>
      <c r="J352" s="11"/>
      <c r="K352" s="11"/>
      <c r="L352" s="11"/>
    </row>
    <row r="353" spans="2:12" ht="15" x14ac:dyDescent="0.25">
      <c r="B353" s="11"/>
      <c r="D353" s="64"/>
      <c r="E353" s="15"/>
      <c r="F353" s="11"/>
      <c r="G353" s="11"/>
      <c r="H353" s="11"/>
      <c r="I353" s="11"/>
      <c r="J353" s="11"/>
      <c r="K353" s="11"/>
      <c r="L353" s="11"/>
    </row>
    <row r="354" spans="2:12" ht="15" x14ac:dyDescent="0.25">
      <c r="B354" s="11"/>
      <c r="D354" s="64"/>
      <c r="E354" s="15"/>
      <c r="F354" s="11"/>
      <c r="G354" s="11"/>
      <c r="H354" s="11"/>
      <c r="I354" s="11"/>
      <c r="J354" s="11"/>
      <c r="K354" s="11"/>
      <c r="L354" s="11"/>
    </row>
    <row r="355" spans="2:12" ht="15" x14ac:dyDescent="0.25">
      <c r="B355" s="11"/>
      <c r="D355" s="64"/>
      <c r="E355" s="15"/>
      <c r="F355" s="11"/>
      <c r="G355" s="11"/>
      <c r="H355" s="11"/>
      <c r="I355" s="11"/>
      <c r="J355" s="11"/>
      <c r="K355" s="11"/>
      <c r="L355" s="11"/>
    </row>
    <row r="356" spans="2:12" ht="15" x14ac:dyDescent="0.25">
      <c r="B356" s="11"/>
      <c r="D356" s="64"/>
      <c r="E356" s="15"/>
      <c r="F356" s="11"/>
      <c r="G356" s="11"/>
      <c r="H356" s="11"/>
      <c r="I356" s="11"/>
      <c r="J356" s="11"/>
      <c r="K356" s="11"/>
      <c r="L356" s="11"/>
    </row>
    <row r="357" spans="2:12" ht="15" x14ac:dyDescent="0.25">
      <c r="B357" s="11"/>
      <c r="D357" s="64"/>
      <c r="E357" s="15"/>
      <c r="F357" s="11"/>
      <c r="G357" s="11"/>
      <c r="H357" s="11"/>
      <c r="I357" s="11"/>
      <c r="J357" s="11"/>
      <c r="K357" s="11"/>
      <c r="L357" s="11"/>
    </row>
    <row r="358" spans="2:12" ht="15" x14ac:dyDescent="0.25">
      <c r="B358" s="11"/>
      <c r="D358" s="64"/>
      <c r="E358" s="15"/>
      <c r="F358" s="11"/>
      <c r="G358" s="11"/>
      <c r="H358" s="11"/>
      <c r="I358" s="11"/>
      <c r="J358" s="11"/>
      <c r="K358" s="11"/>
      <c r="L358" s="11"/>
    </row>
    <row r="359" spans="2:12" ht="15" x14ac:dyDescent="0.25">
      <c r="B359" s="11"/>
      <c r="D359" s="64"/>
      <c r="E359" s="15"/>
      <c r="F359" s="11"/>
      <c r="G359" s="11"/>
      <c r="H359" s="11"/>
      <c r="I359" s="11"/>
      <c r="J359" s="11"/>
      <c r="K359" s="11"/>
      <c r="L359" s="11"/>
    </row>
    <row r="360" spans="2:12" ht="15" x14ac:dyDescent="0.25">
      <c r="B360" s="11"/>
      <c r="D360" s="64"/>
      <c r="E360" s="15"/>
      <c r="F360" s="11"/>
      <c r="G360" s="11"/>
      <c r="H360" s="11"/>
      <c r="I360" s="11"/>
      <c r="J360" s="11"/>
      <c r="K360" s="11"/>
      <c r="L360" s="11"/>
    </row>
    <row r="361" spans="2:12" ht="15" x14ac:dyDescent="0.25">
      <c r="B361" s="12"/>
      <c r="D361" s="63"/>
      <c r="E361" s="15"/>
      <c r="F361" s="12"/>
      <c r="G361" s="12"/>
      <c r="H361" s="12"/>
      <c r="I361" s="12"/>
      <c r="J361" s="12"/>
      <c r="K361" s="12"/>
      <c r="L361" s="12"/>
    </row>
    <row r="362" spans="2:12" ht="15" x14ac:dyDescent="0.25">
      <c r="B362" s="11"/>
      <c r="D362" s="64"/>
      <c r="E362" s="15"/>
      <c r="F362" s="11"/>
      <c r="G362" s="11"/>
      <c r="H362" s="11"/>
      <c r="I362" s="11"/>
      <c r="J362" s="11"/>
      <c r="K362" s="11"/>
      <c r="L362" s="11"/>
    </row>
    <row r="363" spans="2:12" ht="15" x14ac:dyDescent="0.25">
      <c r="B363" s="11"/>
      <c r="D363" s="64"/>
      <c r="E363" s="15"/>
      <c r="F363" s="11"/>
      <c r="G363" s="11"/>
      <c r="H363" s="11"/>
      <c r="I363" s="11"/>
      <c r="J363" s="11"/>
      <c r="K363" s="11"/>
      <c r="L363" s="11"/>
    </row>
    <row r="364" spans="2:12" ht="15" x14ac:dyDescent="0.25">
      <c r="B364" s="11"/>
      <c r="D364" s="64"/>
      <c r="E364" s="15"/>
      <c r="F364" s="11"/>
      <c r="G364" s="11"/>
      <c r="H364" s="11"/>
      <c r="I364" s="11"/>
      <c r="J364" s="11"/>
      <c r="K364" s="11"/>
      <c r="L364" s="11"/>
    </row>
    <row r="365" spans="2:12" ht="15" x14ac:dyDescent="0.25">
      <c r="B365" s="11"/>
      <c r="D365" s="64"/>
      <c r="E365" s="15"/>
      <c r="F365" s="11"/>
      <c r="G365" s="11"/>
      <c r="H365" s="11"/>
      <c r="I365" s="11"/>
      <c r="J365" s="11"/>
      <c r="K365" s="11"/>
      <c r="L365" s="11"/>
    </row>
    <row r="366" spans="2:12" ht="15" x14ac:dyDescent="0.25">
      <c r="B366" s="11"/>
      <c r="D366" s="64"/>
      <c r="E366" s="15"/>
      <c r="F366" s="11"/>
      <c r="G366" s="11"/>
      <c r="H366" s="11"/>
      <c r="I366" s="11"/>
      <c r="J366" s="11"/>
      <c r="K366" s="11"/>
      <c r="L366" s="11"/>
    </row>
    <row r="367" spans="2:12" ht="15" x14ac:dyDescent="0.25">
      <c r="B367" s="12"/>
      <c r="D367" s="63"/>
      <c r="E367" s="15"/>
      <c r="F367" s="12"/>
      <c r="G367" s="12"/>
      <c r="H367" s="12"/>
      <c r="I367" s="12"/>
      <c r="J367" s="12"/>
      <c r="K367" s="12"/>
      <c r="L367" s="12"/>
    </row>
    <row r="368" spans="2:12" ht="15" x14ac:dyDescent="0.25">
      <c r="B368" s="11"/>
      <c r="D368" s="64"/>
      <c r="E368" s="15"/>
      <c r="F368" s="11"/>
      <c r="G368" s="11"/>
      <c r="H368" s="11"/>
      <c r="I368" s="11"/>
      <c r="J368" s="11"/>
      <c r="K368" s="11"/>
      <c r="L368" s="11"/>
    </row>
    <row r="369" spans="2:12" ht="15" x14ac:dyDescent="0.25">
      <c r="B369" s="11"/>
      <c r="D369" s="64"/>
      <c r="E369" s="15"/>
      <c r="F369" s="11"/>
      <c r="G369" s="11"/>
      <c r="H369" s="11"/>
      <c r="I369" s="11"/>
      <c r="J369" s="11"/>
      <c r="K369" s="11"/>
      <c r="L369" s="11"/>
    </row>
    <row r="370" spans="2:12" ht="15" x14ac:dyDescent="0.25">
      <c r="B370" s="11"/>
      <c r="D370" s="64"/>
      <c r="E370" s="15"/>
      <c r="F370" s="11"/>
      <c r="G370" s="11"/>
      <c r="H370" s="11"/>
      <c r="I370" s="11"/>
      <c r="J370" s="11"/>
      <c r="K370" s="11"/>
      <c r="L370" s="11"/>
    </row>
    <row r="371" spans="2:12" ht="15" x14ac:dyDescent="0.25">
      <c r="B371" s="11"/>
      <c r="D371" s="64"/>
      <c r="E371" s="15"/>
      <c r="F371" s="11"/>
      <c r="G371" s="11"/>
      <c r="H371" s="11"/>
      <c r="I371" s="11"/>
      <c r="J371" s="11"/>
      <c r="K371" s="11"/>
      <c r="L371" s="11"/>
    </row>
    <row r="372" spans="2:12" ht="15" x14ac:dyDescent="0.25">
      <c r="B372" s="11"/>
      <c r="D372" s="64"/>
      <c r="E372" s="15"/>
      <c r="F372" s="11"/>
      <c r="G372" s="11"/>
      <c r="H372" s="11"/>
      <c r="I372" s="11"/>
      <c r="J372" s="11"/>
      <c r="K372" s="11"/>
      <c r="L372" s="11"/>
    </row>
    <row r="373" spans="2:12" ht="15" x14ac:dyDescent="0.25">
      <c r="B373" s="11"/>
      <c r="D373" s="64"/>
      <c r="E373" s="15"/>
      <c r="F373" s="11"/>
      <c r="G373" s="11"/>
      <c r="H373" s="11"/>
      <c r="I373" s="11"/>
      <c r="J373" s="11"/>
      <c r="K373" s="11"/>
      <c r="L373" s="11"/>
    </row>
    <row r="374" spans="2:12" ht="15" x14ac:dyDescent="0.25">
      <c r="B374" s="11"/>
      <c r="D374" s="64"/>
      <c r="E374" s="15"/>
      <c r="F374" s="11"/>
      <c r="G374" s="11"/>
      <c r="H374" s="11"/>
      <c r="I374" s="11"/>
      <c r="J374" s="11"/>
      <c r="K374" s="11"/>
      <c r="L374" s="11"/>
    </row>
    <row r="375" spans="2:12" ht="15" x14ac:dyDescent="0.25">
      <c r="B375" s="11"/>
      <c r="D375" s="64"/>
      <c r="E375" s="15"/>
      <c r="F375" s="11"/>
      <c r="G375" s="11"/>
      <c r="H375" s="11"/>
      <c r="I375" s="11"/>
      <c r="J375" s="11"/>
      <c r="K375" s="11"/>
      <c r="L375" s="11"/>
    </row>
    <row r="376" spans="2:12" ht="15" x14ac:dyDescent="0.25">
      <c r="B376" s="11"/>
      <c r="D376" s="64"/>
      <c r="E376" s="15"/>
      <c r="F376" s="11"/>
      <c r="G376" s="11"/>
      <c r="H376" s="11"/>
      <c r="I376" s="11"/>
      <c r="J376" s="11"/>
      <c r="K376" s="11"/>
      <c r="L376" s="11"/>
    </row>
    <row r="377" spans="2:12" ht="15" x14ac:dyDescent="0.25">
      <c r="B377" s="11"/>
      <c r="D377" s="64"/>
      <c r="E377" s="15"/>
      <c r="F377" s="11"/>
      <c r="G377" s="11"/>
      <c r="H377" s="11"/>
      <c r="I377" s="11"/>
      <c r="J377" s="11"/>
      <c r="K377" s="11"/>
      <c r="L377" s="11"/>
    </row>
    <row r="378" spans="2:12" ht="15" x14ac:dyDescent="0.25">
      <c r="B378" s="11"/>
      <c r="D378" s="64"/>
      <c r="E378" s="15"/>
      <c r="F378" s="11"/>
      <c r="G378" s="11"/>
      <c r="H378" s="11"/>
      <c r="I378" s="11"/>
      <c r="J378" s="11"/>
      <c r="K378" s="11"/>
      <c r="L378" s="11"/>
    </row>
    <row r="379" spans="2:12" ht="15" x14ac:dyDescent="0.25">
      <c r="B379" s="11"/>
      <c r="D379" s="64"/>
      <c r="E379" s="15"/>
      <c r="F379" s="11"/>
      <c r="G379" s="11"/>
      <c r="H379" s="11"/>
      <c r="I379" s="11"/>
      <c r="J379" s="11"/>
      <c r="K379" s="11"/>
      <c r="L379" s="11"/>
    </row>
    <row r="380" spans="2:12" ht="15" x14ac:dyDescent="0.25">
      <c r="B380" s="11"/>
      <c r="D380" s="64"/>
      <c r="E380" s="15"/>
      <c r="F380" s="11"/>
      <c r="G380" s="11"/>
      <c r="H380" s="11"/>
      <c r="I380" s="11"/>
      <c r="J380" s="11"/>
      <c r="K380" s="11"/>
      <c r="L380" s="11"/>
    </row>
    <row r="381" spans="2:12" ht="15" x14ac:dyDescent="0.25">
      <c r="B381" s="11"/>
      <c r="D381" s="64"/>
      <c r="E381" s="15"/>
      <c r="F381" s="11"/>
      <c r="G381" s="11"/>
      <c r="H381" s="11"/>
      <c r="I381" s="11"/>
      <c r="J381" s="11"/>
      <c r="K381" s="11"/>
      <c r="L381" s="11"/>
    </row>
    <row r="382" spans="2:12" ht="15" x14ac:dyDescent="0.25">
      <c r="B382" s="12"/>
      <c r="D382" s="63"/>
      <c r="E382" s="15"/>
      <c r="F382" s="12"/>
      <c r="G382" s="12"/>
      <c r="H382" s="12"/>
      <c r="I382" s="12"/>
      <c r="J382" s="12"/>
      <c r="K382" s="12"/>
      <c r="L382" s="12"/>
    </row>
    <row r="383" spans="2:12" ht="15" x14ac:dyDescent="0.25">
      <c r="B383" s="11"/>
      <c r="D383" s="64"/>
      <c r="E383" s="15"/>
      <c r="F383" s="11"/>
      <c r="G383" s="11"/>
      <c r="H383" s="11"/>
      <c r="I383" s="11"/>
      <c r="J383" s="11"/>
      <c r="K383" s="11"/>
      <c r="L383" s="11"/>
    </row>
    <row r="384" spans="2:12" ht="15" x14ac:dyDescent="0.25">
      <c r="B384" s="11"/>
      <c r="D384" s="64"/>
      <c r="E384" s="15"/>
      <c r="F384" s="11"/>
      <c r="G384" s="11"/>
      <c r="H384" s="11"/>
      <c r="I384" s="11"/>
      <c r="J384" s="11"/>
      <c r="K384" s="11"/>
      <c r="L384" s="11"/>
    </row>
    <row r="385" spans="2:12" ht="15" x14ac:dyDescent="0.25">
      <c r="B385" s="11"/>
      <c r="D385" s="64"/>
      <c r="E385" s="15"/>
      <c r="F385" s="11"/>
      <c r="G385" s="11"/>
      <c r="H385" s="11"/>
      <c r="I385" s="11"/>
      <c r="J385" s="11"/>
      <c r="K385" s="11"/>
      <c r="L385" s="11"/>
    </row>
    <row r="386" spans="2:12" ht="15" x14ac:dyDescent="0.25">
      <c r="B386" s="11"/>
      <c r="D386" s="64"/>
      <c r="E386" s="15"/>
      <c r="F386" s="11"/>
      <c r="G386" s="11"/>
      <c r="H386" s="11"/>
      <c r="I386" s="11"/>
      <c r="J386" s="11"/>
      <c r="K386" s="11"/>
      <c r="L386" s="11"/>
    </row>
    <row r="387" spans="2:12" ht="15" x14ac:dyDescent="0.25">
      <c r="B387" s="12"/>
      <c r="D387" s="63"/>
      <c r="E387" s="15"/>
      <c r="F387" s="12"/>
      <c r="G387" s="12"/>
      <c r="H387" s="12"/>
      <c r="I387" s="12"/>
      <c r="J387" s="12"/>
      <c r="K387" s="12"/>
      <c r="L387" s="12"/>
    </row>
    <row r="388" spans="2:12" ht="15" x14ac:dyDescent="0.25">
      <c r="B388" s="11"/>
      <c r="D388" s="64"/>
      <c r="E388" s="15"/>
      <c r="F388" s="11"/>
      <c r="G388" s="11"/>
      <c r="H388" s="11"/>
      <c r="I388" s="11"/>
      <c r="J388" s="11"/>
      <c r="K388" s="11"/>
      <c r="L388" s="11"/>
    </row>
    <row r="389" spans="2:12" ht="15" x14ac:dyDescent="0.25">
      <c r="B389" s="11"/>
      <c r="D389" s="64"/>
      <c r="E389" s="15"/>
      <c r="F389" s="11"/>
      <c r="G389" s="11"/>
      <c r="H389" s="11"/>
      <c r="I389" s="11"/>
      <c r="J389" s="11"/>
      <c r="K389" s="11"/>
      <c r="L389" s="11"/>
    </row>
    <row r="390" spans="2:12" ht="15" x14ac:dyDescent="0.25">
      <c r="B390" s="11"/>
      <c r="D390" s="64"/>
      <c r="E390" s="15"/>
      <c r="F390" s="11"/>
      <c r="G390" s="11"/>
      <c r="H390" s="11"/>
      <c r="I390" s="11"/>
      <c r="J390" s="11"/>
      <c r="K390" s="11"/>
      <c r="L390" s="11"/>
    </row>
    <row r="391" spans="2:12" ht="15" x14ac:dyDescent="0.25">
      <c r="B391" s="11"/>
      <c r="D391" s="64"/>
      <c r="E391" s="15"/>
      <c r="F391" s="11"/>
      <c r="G391" s="11"/>
      <c r="H391" s="11"/>
      <c r="I391" s="11"/>
      <c r="J391" s="11"/>
      <c r="K391" s="11"/>
      <c r="L391" s="11"/>
    </row>
    <row r="392" spans="2:12" ht="15" x14ac:dyDescent="0.25">
      <c r="B392" s="11"/>
      <c r="D392" s="64"/>
      <c r="E392" s="15"/>
      <c r="F392" s="11"/>
      <c r="G392" s="11"/>
      <c r="H392" s="11"/>
      <c r="I392" s="11"/>
      <c r="J392" s="11"/>
      <c r="K392" s="11"/>
      <c r="L392" s="11"/>
    </row>
    <row r="393" spans="2:12" ht="15" x14ac:dyDescent="0.25">
      <c r="B393" s="11"/>
      <c r="D393" s="64"/>
      <c r="E393" s="15"/>
      <c r="F393" s="11"/>
      <c r="G393" s="11"/>
      <c r="H393" s="11"/>
      <c r="I393" s="11"/>
      <c r="J393" s="11"/>
      <c r="K393" s="11"/>
      <c r="L393" s="11"/>
    </row>
    <row r="394" spans="2:12" ht="15" x14ac:dyDescent="0.25">
      <c r="B394" s="11"/>
      <c r="D394" s="64"/>
      <c r="E394" s="15"/>
      <c r="F394" s="11"/>
      <c r="G394" s="11"/>
      <c r="H394" s="11"/>
      <c r="I394" s="11"/>
      <c r="J394" s="11"/>
      <c r="K394" s="11"/>
      <c r="L394" s="11"/>
    </row>
    <row r="395" spans="2:12" ht="15" x14ac:dyDescent="0.25">
      <c r="B395" s="11"/>
      <c r="D395" s="64"/>
      <c r="E395" s="15"/>
      <c r="F395" s="11"/>
      <c r="G395" s="11"/>
      <c r="H395" s="11"/>
      <c r="I395" s="11"/>
      <c r="J395" s="11"/>
      <c r="K395" s="11"/>
      <c r="L395" s="11"/>
    </row>
    <row r="396" spans="2:12" ht="15" x14ac:dyDescent="0.25">
      <c r="B396" s="11"/>
      <c r="D396" s="64"/>
      <c r="E396" s="15"/>
      <c r="F396" s="11"/>
      <c r="G396" s="11"/>
      <c r="H396" s="11"/>
      <c r="I396" s="11"/>
      <c r="J396" s="11"/>
      <c r="K396" s="11"/>
      <c r="L396" s="11"/>
    </row>
    <row r="397" spans="2:12" ht="15" x14ac:dyDescent="0.25">
      <c r="B397" s="11"/>
      <c r="D397" s="64"/>
      <c r="E397" s="15"/>
      <c r="F397" s="11"/>
      <c r="G397" s="11"/>
      <c r="H397" s="11"/>
      <c r="I397" s="11"/>
      <c r="J397" s="11"/>
      <c r="K397" s="11"/>
      <c r="L397" s="11"/>
    </row>
    <row r="398" spans="2:12" ht="15" x14ac:dyDescent="0.25">
      <c r="B398" s="11"/>
      <c r="D398" s="64"/>
      <c r="E398" s="15"/>
      <c r="F398" s="11"/>
      <c r="G398" s="11"/>
      <c r="H398" s="11"/>
      <c r="I398" s="11"/>
      <c r="J398" s="11"/>
      <c r="K398" s="11"/>
      <c r="L398" s="11"/>
    </row>
    <row r="399" spans="2:12" ht="15" x14ac:dyDescent="0.25">
      <c r="B399" s="11"/>
      <c r="D399" s="64"/>
      <c r="E399" s="15"/>
      <c r="F399" s="11"/>
      <c r="G399" s="11"/>
      <c r="H399" s="11"/>
      <c r="I399" s="11"/>
      <c r="J399" s="11"/>
      <c r="K399" s="11"/>
      <c r="L399" s="11"/>
    </row>
    <row r="400" spans="2:12" ht="15" x14ac:dyDescent="0.25">
      <c r="B400" s="11"/>
      <c r="D400" s="64"/>
      <c r="E400" s="15"/>
      <c r="F400" s="11"/>
      <c r="G400" s="11"/>
      <c r="H400" s="11"/>
      <c r="I400" s="11"/>
      <c r="J400" s="11"/>
      <c r="K400" s="11"/>
      <c r="L400" s="11"/>
    </row>
    <row r="401" spans="2:12" ht="15" x14ac:dyDescent="0.25">
      <c r="B401" s="11"/>
      <c r="D401" s="64"/>
      <c r="E401" s="15"/>
      <c r="F401" s="11"/>
      <c r="G401" s="11"/>
      <c r="H401" s="11"/>
      <c r="I401" s="11"/>
      <c r="J401" s="11"/>
      <c r="K401" s="11"/>
      <c r="L401" s="11"/>
    </row>
    <row r="402" spans="2:12" ht="15" x14ac:dyDescent="0.25">
      <c r="B402" s="11"/>
      <c r="D402" s="64"/>
      <c r="E402" s="15"/>
      <c r="F402" s="11"/>
      <c r="G402" s="11"/>
      <c r="H402" s="11"/>
      <c r="I402" s="11"/>
      <c r="J402" s="11"/>
      <c r="K402" s="11"/>
      <c r="L402" s="11"/>
    </row>
    <row r="403" spans="2:12" ht="15" x14ac:dyDescent="0.25">
      <c r="B403" s="11"/>
      <c r="D403" s="64"/>
      <c r="E403" s="15"/>
      <c r="F403" s="11"/>
      <c r="G403" s="11"/>
      <c r="H403" s="11"/>
      <c r="I403" s="11"/>
      <c r="J403" s="11"/>
      <c r="K403" s="11"/>
      <c r="L403" s="11"/>
    </row>
    <row r="404" spans="2:12" ht="15" x14ac:dyDescent="0.25">
      <c r="B404" s="11"/>
      <c r="D404" s="64"/>
      <c r="E404" s="15"/>
      <c r="F404" s="11"/>
      <c r="G404" s="11"/>
      <c r="H404" s="11"/>
      <c r="I404" s="11"/>
      <c r="J404" s="11"/>
      <c r="K404" s="11"/>
      <c r="L404" s="11"/>
    </row>
    <row r="405" spans="2:12" ht="15" x14ac:dyDescent="0.25">
      <c r="B405" s="12"/>
      <c r="D405" s="63"/>
      <c r="E405" s="15"/>
      <c r="F405" s="12"/>
      <c r="G405" s="12"/>
      <c r="H405" s="12"/>
      <c r="I405" s="12"/>
      <c r="J405" s="12"/>
      <c r="K405" s="12"/>
      <c r="L405" s="12"/>
    </row>
    <row r="406" spans="2:12" ht="15" x14ac:dyDescent="0.25">
      <c r="B406" s="12"/>
      <c r="D406" s="63"/>
      <c r="E406" s="15"/>
      <c r="F406" s="12"/>
      <c r="G406" s="12"/>
      <c r="H406" s="12"/>
      <c r="I406" s="12"/>
      <c r="J406" s="12"/>
      <c r="K406" s="12"/>
      <c r="L406" s="12"/>
    </row>
    <row r="407" spans="2:12" ht="15" x14ac:dyDescent="0.25">
      <c r="B407" s="12"/>
      <c r="D407" s="63"/>
      <c r="E407" s="15"/>
      <c r="F407" s="12"/>
      <c r="G407" s="12"/>
      <c r="H407" s="12"/>
      <c r="I407" s="12"/>
      <c r="J407" s="12"/>
      <c r="K407" s="12"/>
      <c r="L407" s="12"/>
    </row>
    <row r="408" spans="2:12" ht="15" x14ac:dyDescent="0.25">
      <c r="B408" s="11"/>
      <c r="D408" s="64"/>
      <c r="E408" s="15"/>
      <c r="F408" s="11"/>
      <c r="G408" s="11"/>
      <c r="H408" s="11"/>
      <c r="I408" s="11"/>
      <c r="J408" s="11"/>
      <c r="K408" s="11"/>
      <c r="L408" s="11"/>
    </row>
    <row r="409" spans="2:12" ht="15" x14ac:dyDescent="0.25">
      <c r="B409" s="11"/>
      <c r="D409" s="64"/>
      <c r="E409" s="15"/>
      <c r="F409" s="11"/>
      <c r="G409" s="11"/>
      <c r="H409" s="11"/>
      <c r="I409" s="11"/>
      <c r="J409" s="11"/>
      <c r="K409" s="11"/>
      <c r="L409" s="11"/>
    </row>
    <row r="410" spans="2:12" ht="15" x14ac:dyDescent="0.25">
      <c r="B410" s="11"/>
      <c r="D410" s="64"/>
      <c r="E410" s="15"/>
      <c r="F410" s="11"/>
      <c r="G410" s="11"/>
      <c r="H410" s="11"/>
      <c r="I410" s="11"/>
      <c r="J410" s="11"/>
      <c r="K410" s="11"/>
      <c r="L410" s="11"/>
    </row>
    <row r="411" spans="2:12" ht="15" x14ac:dyDescent="0.25">
      <c r="B411" s="11"/>
      <c r="D411" s="64"/>
      <c r="E411" s="15"/>
      <c r="F411" s="11"/>
      <c r="G411" s="11"/>
      <c r="H411" s="11"/>
      <c r="I411" s="11"/>
      <c r="J411" s="11"/>
      <c r="K411" s="11"/>
      <c r="L411" s="11"/>
    </row>
    <row r="412" spans="2:12" ht="15" x14ac:dyDescent="0.25">
      <c r="B412" s="11"/>
      <c r="D412" s="64"/>
      <c r="E412" s="15"/>
      <c r="F412" s="11"/>
      <c r="G412" s="11"/>
      <c r="H412" s="11"/>
      <c r="I412" s="11"/>
      <c r="J412" s="11"/>
      <c r="K412" s="11"/>
      <c r="L412" s="11"/>
    </row>
    <row r="413" spans="2:12" ht="15" x14ac:dyDescent="0.25">
      <c r="B413" s="11"/>
      <c r="D413" s="64"/>
      <c r="E413" s="15"/>
      <c r="F413" s="11"/>
      <c r="G413" s="11"/>
      <c r="H413" s="11"/>
      <c r="I413" s="11"/>
      <c r="J413" s="11"/>
      <c r="K413" s="11"/>
      <c r="L413" s="11"/>
    </row>
    <row r="414" spans="2:12" ht="15" x14ac:dyDescent="0.25">
      <c r="B414" s="11"/>
      <c r="D414" s="64"/>
      <c r="E414" s="15"/>
      <c r="F414" s="11"/>
      <c r="G414" s="11"/>
      <c r="H414" s="11"/>
      <c r="I414" s="11"/>
      <c r="J414" s="11"/>
      <c r="K414" s="11"/>
      <c r="L414" s="11"/>
    </row>
    <row r="415" spans="2:12" ht="15" x14ac:dyDescent="0.25">
      <c r="B415" s="11"/>
      <c r="D415" s="64"/>
      <c r="E415" s="15"/>
      <c r="F415" s="11"/>
      <c r="G415" s="11"/>
      <c r="H415" s="11"/>
      <c r="I415" s="11"/>
      <c r="J415" s="11"/>
      <c r="K415" s="11"/>
      <c r="L415" s="11"/>
    </row>
    <row r="416" spans="2:12" ht="15" x14ac:dyDescent="0.25">
      <c r="B416" s="11"/>
      <c r="D416" s="64"/>
      <c r="E416" s="15"/>
      <c r="F416" s="11"/>
      <c r="G416" s="11"/>
      <c r="H416" s="11"/>
      <c r="I416" s="11"/>
      <c r="J416" s="11"/>
      <c r="K416" s="11"/>
      <c r="L416" s="11"/>
    </row>
    <row r="417" spans="2:12" ht="15" x14ac:dyDescent="0.25">
      <c r="B417" s="11"/>
      <c r="D417" s="64"/>
      <c r="E417" s="15"/>
      <c r="F417" s="11"/>
      <c r="G417" s="11"/>
      <c r="H417" s="11"/>
      <c r="I417" s="11"/>
      <c r="J417" s="11"/>
      <c r="K417" s="11"/>
      <c r="L417" s="11"/>
    </row>
    <row r="418" spans="2:12" ht="15" x14ac:dyDescent="0.25">
      <c r="B418" s="11"/>
      <c r="D418" s="64"/>
      <c r="E418" s="15"/>
      <c r="F418" s="11"/>
      <c r="G418" s="11"/>
      <c r="H418" s="11"/>
      <c r="I418" s="11"/>
      <c r="J418" s="11"/>
      <c r="K418" s="11"/>
      <c r="L418" s="11"/>
    </row>
    <row r="419" spans="2:12" ht="15" x14ac:dyDescent="0.25">
      <c r="B419" s="11"/>
      <c r="D419" s="64"/>
      <c r="E419" s="15"/>
      <c r="F419" s="11"/>
      <c r="G419" s="11"/>
      <c r="H419" s="11"/>
      <c r="I419" s="11"/>
      <c r="J419" s="11"/>
      <c r="K419" s="11"/>
      <c r="L419" s="11"/>
    </row>
    <row r="420" spans="2:12" ht="15" x14ac:dyDescent="0.25">
      <c r="B420" s="11"/>
      <c r="D420" s="64"/>
      <c r="E420" s="15"/>
      <c r="F420" s="11"/>
      <c r="G420" s="11"/>
      <c r="H420" s="11"/>
      <c r="I420" s="11"/>
      <c r="J420" s="11"/>
      <c r="K420" s="11"/>
      <c r="L420" s="11"/>
    </row>
    <row r="421" spans="2:12" ht="15" x14ac:dyDescent="0.25">
      <c r="B421" s="11"/>
      <c r="D421" s="64"/>
      <c r="E421" s="15"/>
      <c r="F421" s="11"/>
      <c r="G421" s="11"/>
      <c r="H421" s="11"/>
      <c r="I421" s="11"/>
      <c r="J421" s="11"/>
      <c r="K421" s="11"/>
      <c r="L421" s="11"/>
    </row>
    <row r="422" spans="2:12" ht="15" x14ac:dyDescent="0.25">
      <c r="B422" s="11"/>
      <c r="D422" s="64"/>
      <c r="E422" s="15"/>
      <c r="F422" s="11"/>
      <c r="G422" s="11"/>
      <c r="H422" s="11"/>
      <c r="I422" s="11"/>
      <c r="J422" s="11"/>
      <c r="K422" s="11"/>
      <c r="L422" s="11"/>
    </row>
    <row r="423" spans="2:12" ht="15" x14ac:dyDescent="0.25">
      <c r="B423" s="11"/>
      <c r="D423" s="64"/>
      <c r="E423" s="15"/>
      <c r="F423" s="11"/>
      <c r="G423" s="11"/>
      <c r="H423" s="11"/>
      <c r="I423" s="11"/>
      <c r="J423" s="11"/>
      <c r="K423" s="11"/>
      <c r="L423" s="11"/>
    </row>
    <row r="424" spans="2:12" ht="15" x14ac:dyDescent="0.25">
      <c r="B424" s="11"/>
      <c r="D424" s="64"/>
      <c r="E424" s="15"/>
      <c r="F424" s="11"/>
      <c r="G424" s="11"/>
      <c r="H424" s="11"/>
      <c r="I424" s="11"/>
      <c r="J424" s="11"/>
      <c r="K424" s="11"/>
      <c r="L424" s="11"/>
    </row>
    <row r="425" spans="2:12" ht="15" x14ac:dyDescent="0.25">
      <c r="B425" s="11"/>
      <c r="D425" s="64"/>
      <c r="E425" s="15"/>
      <c r="F425" s="11"/>
      <c r="G425" s="11"/>
      <c r="H425" s="11"/>
      <c r="I425" s="11"/>
      <c r="J425" s="11"/>
      <c r="K425" s="11"/>
      <c r="L425" s="11"/>
    </row>
    <row r="426" spans="2:12" ht="15" x14ac:dyDescent="0.25">
      <c r="B426" s="11"/>
      <c r="D426" s="64"/>
      <c r="E426" s="15"/>
      <c r="F426" s="11"/>
      <c r="G426" s="11"/>
      <c r="H426" s="11"/>
      <c r="I426" s="11"/>
      <c r="J426" s="11"/>
      <c r="K426" s="11"/>
      <c r="L426" s="11"/>
    </row>
    <row r="427" spans="2:12" ht="15" x14ac:dyDescent="0.25">
      <c r="B427" s="11"/>
      <c r="D427" s="64"/>
      <c r="E427" s="15"/>
      <c r="F427" s="11"/>
      <c r="G427" s="11"/>
      <c r="H427" s="11"/>
      <c r="I427" s="11"/>
      <c r="J427" s="11"/>
      <c r="K427" s="11"/>
      <c r="L427" s="11"/>
    </row>
    <row r="428" spans="2:12" ht="15" x14ac:dyDescent="0.25">
      <c r="B428" s="11"/>
      <c r="D428" s="64"/>
      <c r="E428" s="15"/>
      <c r="F428" s="11"/>
      <c r="G428" s="11"/>
      <c r="H428" s="11"/>
      <c r="I428" s="11"/>
      <c r="J428" s="11"/>
      <c r="K428" s="11"/>
      <c r="L428" s="11"/>
    </row>
    <row r="429" spans="2:12" ht="15" x14ac:dyDescent="0.25">
      <c r="B429" s="11"/>
      <c r="D429" s="64"/>
      <c r="E429" s="15"/>
      <c r="F429" s="11"/>
      <c r="G429" s="11"/>
      <c r="H429" s="11"/>
      <c r="I429" s="11"/>
      <c r="J429" s="11"/>
      <c r="K429" s="11"/>
      <c r="L429" s="11"/>
    </row>
    <row r="430" spans="2:12" ht="15" x14ac:dyDescent="0.25">
      <c r="B430" s="11"/>
      <c r="D430" s="64"/>
      <c r="E430" s="15"/>
      <c r="F430" s="11"/>
      <c r="G430" s="11"/>
      <c r="H430" s="11"/>
      <c r="I430" s="11"/>
      <c r="J430" s="11"/>
      <c r="K430" s="11"/>
      <c r="L430" s="11"/>
    </row>
    <row r="431" spans="2:12" ht="15" x14ac:dyDescent="0.25">
      <c r="B431" s="11"/>
      <c r="D431" s="64"/>
      <c r="E431" s="15"/>
      <c r="F431" s="11"/>
      <c r="G431" s="11"/>
      <c r="H431" s="11"/>
      <c r="I431" s="11"/>
      <c r="J431" s="11"/>
      <c r="K431" s="11"/>
      <c r="L431" s="11"/>
    </row>
    <row r="432" spans="2:12" ht="15" x14ac:dyDescent="0.25">
      <c r="B432" s="11"/>
      <c r="D432" s="64"/>
      <c r="E432" s="15"/>
      <c r="F432" s="11"/>
      <c r="G432" s="11"/>
      <c r="H432" s="11"/>
      <c r="I432" s="11"/>
      <c r="J432" s="11"/>
      <c r="K432" s="11"/>
      <c r="L432" s="11"/>
    </row>
    <row r="433" spans="2:12" ht="15" x14ac:dyDescent="0.25">
      <c r="B433" s="11"/>
      <c r="D433" s="64"/>
      <c r="E433" s="15"/>
      <c r="F433" s="11"/>
      <c r="G433" s="11"/>
      <c r="H433" s="11"/>
      <c r="I433" s="11"/>
      <c r="J433" s="11"/>
      <c r="K433" s="11"/>
      <c r="L433" s="11"/>
    </row>
    <row r="434" spans="2:12" ht="15" x14ac:dyDescent="0.25">
      <c r="B434" s="11"/>
      <c r="D434" s="64"/>
      <c r="E434" s="15"/>
      <c r="F434" s="11"/>
      <c r="G434" s="11"/>
      <c r="H434" s="11"/>
      <c r="I434" s="11"/>
      <c r="J434" s="11"/>
      <c r="K434" s="11"/>
      <c r="L434" s="11"/>
    </row>
    <row r="435" spans="2:12" ht="15" x14ac:dyDescent="0.25">
      <c r="B435" s="11"/>
      <c r="D435" s="64"/>
      <c r="E435" s="15"/>
      <c r="F435" s="11"/>
      <c r="G435" s="11"/>
      <c r="H435" s="11"/>
      <c r="I435" s="11"/>
      <c r="J435" s="11"/>
      <c r="K435" s="11"/>
      <c r="L435" s="11"/>
    </row>
    <row r="436" spans="2:12" ht="15" x14ac:dyDescent="0.25">
      <c r="B436" s="11"/>
      <c r="D436" s="64"/>
      <c r="E436" s="15"/>
      <c r="F436" s="11"/>
      <c r="G436" s="11"/>
      <c r="H436" s="11"/>
      <c r="I436" s="11"/>
      <c r="J436" s="11"/>
      <c r="K436" s="11"/>
      <c r="L436" s="11"/>
    </row>
    <row r="437" spans="2:12" ht="15" x14ac:dyDescent="0.25">
      <c r="B437" s="11"/>
      <c r="D437" s="64"/>
      <c r="E437" s="15"/>
      <c r="F437" s="11"/>
      <c r="G437" s="11"/>
      <c r="H437" s="11"/>
      <c r="I437" s="11"/>
      <c r="J437" s="11"/>
      <c r="K437" s="11"/>
      <c r="L437" s="11"/>
    </row>
    <row r="438" spans="2:12" ht="15" x14ac:dyDescent="0.25">
      <c r="B438" s="11"/>
      <c r="D438" s="64"/>
      <c r="E438" s="15"/>
      <c r="F438" s="11"/>
      <c r="G438" s="11"/>
      <c r="H438" s="11"/>
      <c r="I438" s="11"/>
      <c r="J438" s="11"/>
      <c r="K438" s="11"/>
      <c r="L438" s="11"/>
    </row>
    <row r="439" spans="2:12" ht="15" x14ac:dyDescent="0.25">
      <c r="B439" s="11"/>
      <c r="D439" s="64"/>
      <c r="E439" s="15"/>
      <c r="F439" s="11"/>
      <c r="G439" s="11"/>
      <c r="H439" s="11"/>
      <c r="I439" s="11"/>
      <c r="J439" s="11"/>
      <c r="K439" s="11"/>
      <c r="L439" s="11"/>
    </row>
    <row r="440" spans="2:12" ht="15" x14ac:dyDescent="0.25">
      <c r="B440" s="11"/>
      <c r="D440" s="64"/>
      <c r="E440" s="15"/>
      <c r="F440" s="11"/>
      <c r="G440" s="11"/>
      <c r="H440" s="11"/>
      <c r="I440" s="11"/>
      <c r="J440" s="11"/>
      <c r="K440" s="11"/>
      <c r="L440" s="11"/>
    </row>
    <row r="441" spans="2:12" ht="15" x14ac:dyDescent="0.25">
      <c r="B441" s="12"/>
      <c r="D441" s="63"/>
      <c r="E441" s="15"/>
      <c r="F441" s="12"/>
      <c r="G441" s="12"/>
      <c r="H441" s="12"/>
      <c r="I441" s="12"/>
      <c r="J441" s="12"/>
      <c r="K441" s="12"/>
      <c r="L441" s="12"/>
    </row>
    <row r="442" spans="2:12" ht="15" x14ac:dyDescent="0.25">
      <c r="B442" s="11"/>
      <c r="D442" s="64"/>
      <c r="E442" s="15"/>
      <c r="F442" s="11"/>
      <c r="G442" s="11"/>
      <c r="H442" s="11"/>
      <c r="I442" s="11"/>
      <c r="J442" s="11"/>
      <c r="K442" s="11"/>
      <c r="L442" s="11"/>
    </row>
    <row r="443" spans="2:12" ht="15" x14ac:dyDescent="0.25">
      <c r="B443" s="12"/>
      <c r="D443" s="63"/>
      <c r="E443" s="15"/>
      <c r="F443" s="12"/>
      <c r="G443" s="12"/>
      <c r="H443" s="12"/>
      <c r="I443" s="12"/>
      <c r="J443" s="12"/>
      <c r="K443" s="12"/>
      <c r="L443" s="12"/>
    </row>
    <row r="444" spans="2:12" ht="15" x14ac:dyDescent="0.25">
      <c r="B444" s="11"/>
      <c r="D444" s="64"/>
      <c r="E444" s="15"/>
      <c r="F444" s="11"/>
      <c r="G444" s="11"/>
      <c r="H444" s="11"/>
      <c r="I444" s="11"/>
      <c r="J444" s="11"/>
      <c r="K444" s="11"/>
      <c r="L444" s="11"/>
    </row>
    <row r="445" spans="2:12" ht="15" x14ac:dyDescent="0.25">
      <c r="B445" s="11"/>
      <c r="D445" s="64"/>
      <c r="E445" s="15"/>
      <c r="F445" s="11"/>
      <c r="G445" s="11"/>
      <c r="H445" s="11"/>
      <c r="I445" s="11"/>
      <c r="J445" s="11"/>
      <c r="K445" s="11"/>
      <c r="L445" s="11"/>
    </row>
    <row r="446" spans="2:12" ht="15" x14ac:dyDescent="0.25">
      <c r="B446" s="11"/>
      <c r="D446" s="64"/>
      <c r="E446" s="15"/>
      <c r="F446" s="11"/>
      <c r="G446" s="11"/>
      <c r="H446" s="11"/>
      <c r="I446" s="11"/>
      <c r="J446" s="11"/>
      <c r="K446" s="11"/>
      <c r="L446" s="11"/>
    </row>
    <row r="447" spans="2:12" ht="15" x14ac:dyDescent="0.25">
      <c r="B447" s="11"/>
      <c r="D447" s="64"/>
      <c r="E447" s="15"/>
      <c r="F447" s="11"/>
      <c r="G447" s="11"/>
      <c r="H447" s="11"/>
      <c r="I447" s="11"/>
      <c r="J447" s="11"/>
      <c r="K447" s="11"/>
      <c r="L447" s="11"/>
    </row>
    <row r="448" spans="2:12" ht="15" x14ac:dyDescent="0.25">
      <c r="B448" s="11"/>
      <c r="D448" s="64"/>
      <c r="E448" s="15"/>
      <c r="F448" s="11"/>
      <c r="G448" s="11"/>
      <c r="H448" s="11"/>
      <c r="I448" s="11"/>
      <c r="J448" s="11"/>
      <c r="K448" s="11"/>
      <c r="L448" s="11"/>
    </row>
    <row r="449" spans="2:12" ht="15" x14ac:dyDescent="0.25">
      <c r="B449" s="11"/>
      <c r="D449" s="64"/>
      <c r="E449" s="15"/>
      <c r="F449" s="11"/>
      <c r="G449" s="11"/>
      <c r="H449" s="11"/>
      <c r="I449" s="11"/>
      <c r="J449" s="11"/>
      <c r="K449" s="11"/>
      <c r="L449" s="11"/>
    </row>
    <row r="450" spans="2:12" ht="15" x14ac:dyDescent="0.25">
      <c r="B450" s="11"/>
      <c r="D450" s="64"/>
      <c r="E450" s="15"/>
      <c r="F450" s="11"/>
      <c r="G450" s="11"/>
      <c r="H450" s="11"/>
      <c r="I450" s="11"/>
      <c r="J450" s="11"/>
      <c r="K450" s="11"/>
      <c r="L450" s="11"/>
    </row>
    <row r="451" spans="2:12" ht="15" x14ac:dyDescent="0.25">
      <c r="B451" s="11"/>
      <c r="D451" s="64"/>
      <c r="E451" s="15"/>
      <c r="F451" s="11"/>
      <c r="G451" s="11"/>
      <c r="H451" s="11"/>
      <c r="I451" s="11"/>
      <c r="J451" s="11"/>
      <c r="K451" s="11"/>
      <c r="L451" s="11"/>
    </row>
    <row r="452" spans="2:12" ht="15" x14ac:dyDescent="0.25">
      <c r="B452" s="12"/>
      <c r="D452" s="63"/>
      <c r="E452" s="15"/>
      <c r="F452" s="12"/>
      <c r="G452" s="12"/>
      <c r="H452" s="12"/>
      <c r="I452" s="12"/>
      <c r="J452" s="12"/>
      <c r="K452" s="12"/>
      <c r="L452" s="12"/>
    </row>
    <row r="453" spans="2:12" ht="15" x14ac:dyDescent="0.25">
      <c r="B453" s="11"/>
      <c r="D453" s="64"/>
      <c r="E453" s="15"/>
      <c r="F453" s="11"/>
      <c r="G453" s="11"/>
      <c r="H453" s="11"/>
      <c r="I453" s="11"/>
      <c r="J453" s="11"/>
      <c r="K453" s="11"/>
      <c r="L453" s="11"/>
    </row>
    <row r="454" spans="2:12" ht="15" x14ac:dyDescent="0.25">
      <c r="B454" s="11"/>
      <c r="D454" s="64"/>
      <c r="E454" s="15"/>
      <c r="F454" s="11"/>
      <c r="G454" s="11"/>
      <c r="H454" s="11"/>
      <c r="I454" s="11"/>
      <c r="J454" s="11"/>
      <c r="K454" s="11"/>
      <c r="L454" s="11"/>
    </row>
    <row r="455" spans="2:12" ht="15" x14ac:dyDescent="0.25">
      <c r="B455" s="11"/>
      <c r="D455" s="64"/>
      <c r="E455" s="15"/>
      <c r="F455" s="11"/>
      <c r="G455" s="11"/>
      <c r="H455" s="11"/>
      <c r="I455" s="11"/>
      <c r="J455" s="11"/>
      <c r="K455" s="11"/>
      <c r="L455" s="11"/>
    </row>
    <row r="456" spans="2:12" ht="15" x14ac:dyDescent="0.25">
      <c r="B456" s="11"/>
      <c r="D456" s="64"/>
      <c r="E456" s="15"/>
      <c r="F456" s="11"/>
      <c r="G456" s="11"/>
      <c r="H456" s="11"/>
      <c r="I456" s="11"/>
      <c r="J456" s="11"/>
      <c r="K456" s="11"/>
      <c r="L456" s="11"/>
    </row>
    <row r="457" spans="2:12" ht="15" x14ac:dyDescent="0.25">
      <c r="B457" s="11"/>
      <c r="D457" s="64"/>
      <c r="E457" s="15"/>
      <c r="F457" s="11"/>
      <c r="G457" s="11"/>
      <c r="H457" s="11"/>
      <c r="I457" s="11"/>
      <c r="J457" s="11"/>
      <c r="K457" s="11"/>
      <c r="L457" s="11"/>
    </row>
    <row r="458" spans="2:12" ht="15" x14ac:dyDescent="0.25">
      <c r="B458" s="11"/>
      <c r="D458" s="64"/>
      <c r="E458" s="15"/>
      <c r="F458" s="11"/>
      <c r="G458" s="11"/>
      <c r="H458" s="11"/>
      <c r="I458" s="11"/>
      <c r="J458" s="11"/>
      <c r="K458" s="11"/>
      <c r="L458" s="11"/>
    </row>
    <row r="459" spans="2:12" ht="15" x14ac:dyDescent="0.25">
      <c r="B459" s="11"/>
      <c r="D459" s="64"/>
      <c r="E459" s="15"/>
      <c r="F459" s="11"/>
      <c r="G459" s="11"/>
      <c r="H459" s="11"/>
      <c r="I459" s="11"/>
      <c r="J459" s="11"/>
      <c r="K459" s="11"/>
      <c r="L459" s="11"/>
    </row>
    <row r="460" spans="2:12" ht="15" x14ac:dyDescent="0.25">
      <c r="B460" s="11"/>
      <c r="D460" s="64"/>
      <c r="E460" s="15"/>
      <c r="F460" s="11"/>
      <c r="G460" s="11"/>
      <c r="H460" s="11"/>
      <c r="I460" s="11"/>
      <c r="J460" s="11"/>
      <c r="K460" s="11"/>
      <c r="L460" s="11"/>
    </row>
    <row r="461" spans="2:12" ht="15" x14ac:dyDescent="0.25">
      <c r="B461" s="11"/>
      <c r="D461" s="64"/>
      <c r="E461" s="15"/>
      <c r="F461" s="11"/>
      <c r="G461" s="11"/>
      <c r="H461" s="11"/>
      <c r="I461" s="11"/>
      <c r="J461" s="11"/>
      <c r="K461" s="11"/>
      <c r="L461" s="11"/>
    </row>
    <row r="462" spans="2:12" ht="15" x14ac:dyDescent="0.25">
      <c r="B462" s="11"/>
      <c r="D462" s="64"/>
      <c r="E462" s="15"/>
      <c r="F462" s="11"/>
      <c r="G462" s="11"/>
      <c r="H462" s="11"/>
      <c r="I462" s="11"/>
      <c r="J462" s="11"/>
      <c r="K462" s="11"/>
      <c r="L462" s="11"/>
    </row>
    <row r="463" spans="2:12" ht="15" x14ac:dyDescent="0.25">
      <c r="B463" s="11"/>
      <c r="D463" s="64"/>
      <c r="E463" s="15"/>
      <c r="F463" s="11"/>
      <c r="G463" s="11"/>
      <c r="H463" s="11"/>
      <c r="I463" s="11"/>
      <c r="J463" s="11"/>
      <c r="K463" s="11"/>
      <c r="L463" s="11"/>
    </row>
    <row r="464" spans="2:12" ht="15" x14ac:dyDescent="0.25">
      <c r="B464" s="11"/>
      <c r="D464" s="64"/>
      <c r="E464" s="15"/>
      <c r="F464" s="11"/>
      <c r="G464" s="11"/>
      <c r="H464" s="11"/>
      <c r="I464" s="11"/>
      <c r="J464" s="11"/>
      <c r="K464" s="11"/>
      <c r="L464" s="11"/>
    </row>
    <row r="465" spans="2:12" ht="15" x14ac:dyDescent="0.25">
      <c r="B465" s="11"/>
      <c r="D465" s="64"/>
      <c r="E465" s="15"/>
      <c r="F465" s="11"/>
      <c r="G465" s="11"/>
      <c r="H465" s="11"/>
      <c r="I465" s="11"/>
      <c r="J465" s="11"/>
      <c r="K465" s="11"/>
      <c r="L465" s="11"/>
    </row>
    <row r="466" spans="2:12" ht="15" x14ac:dyDescent="0.25">
      <c r="B466" s="11"/>
      <c r="D466" s="64"/>
      <c r="E466" s="15"/>
      <c r="F466" s="11"/>
      <c r="G466" s="11"/>
      <c r="H466" s="11"/>
      <c r="I466" s="11"/>
      <c r="J466" s="11"/>
      <c r="K466" s="11"/>
      <c r="L466" s="11"/>
    </row>
    <row r="467" spans="2:12" ht="15" x14ac:dyDescent="0.25">
      <c r="B467" s="11"/>
      <c r="D467" s="64"/>
      <c r="E467" s="15"/>
      <c r="F467" s="11"/>
      <c r="G467" s="11"/>
      <c r="H467" s="11"/>
      <c r="I467" s="11"/>
      <c r="J467" s="11"/>
      <c r="K467" s="11"/>
      <c r="L467" s="11"/>
    </row>
    <row r="468" spans="2:12" ht="15" x14ac:dyDescent="0.25">
      <c r="B468" s="11"/>
      <c r="D468" s="64"/>
      <c r="E468" s="15"/>
      <c r="F468" s="11"/>
      <c r="G468" s="11"/>
      <c r="H468" s="11"/>
      <c r="I468" s="11"/>
      <c r="J468" s="11"/>
      <c r="K468" s="11"/>
      <c r="L468" s="11"/>
    </row>
    <row r="469" spans="2:12" ht="15" x14ac:dyDescent="0.25">
      <c r="B469" s="11"/>
      <c r="D469" s="64"/>
      <c r="E469" s="15"/>
      <c r="F469" s="11"/>
      <c r="G469" s="11"/>
      <c r="H469" s="11"/>
      <c r="I469" s="11"/>
      <c r="J469" s="11"/>
      <c r="K469" s="11"/>
      <c r="L469" s="11"/>
    </row>
    <row r="470" spans="2:12" ht="15" x14ac:dyDescent="0.25">
      <c r="B470" s="11"/>
      <c r="D470" s="64"/>
      <c r="E470" s="15"/>
      <c r="F470" s="11"/>
      <c r="G470" s="11"/>
      <c r="H470" s="11"/>
      <c r="I470" s="11"/>
      <c r="J470" s="11"/>
      <c r="K470" s="11"/>
      <c r="L470" s="11"/>
    </row>
    <row r="471" spans="2:12" ht="15" x14ac:dyDescent="0.25">
      <c r="B471" s="11"/>
      <c r="D471" s="64"/>
      <c r="E471" s="15"/>
      <c r="F471" s="11"/>
      <c r="G471" s="11"/>
      <c r="H471" s="11"/>
      <c r="I471" s="11"/>
      <c r="J471" s="11"/>
      <c r="K471" s="11"/>
      <c r="L471" s="11"/>
    </row>
    <row r="472" spans="2:12" ht="15" x14ac:dyDescent="0.25">
      <c r="B472" s="11"/>
      <c r="D472" s="64"/>
      <c r="E472" s="15"/>
      <c r="F472" s="11"/>
      <c r="G472" s="11"/>
      <c r="H472" s="11"/>
      <c r="I472" s="11"/>
      <c r="J472" s="11"/>
      <c r="K472" s="11"/>
      <c r="L472" s="11"/>
    </row>
    <row r="473" spans="2:12" ht="15" x14ac:dyDescent="0.25">
      <c r="B473" s="11"/>
      <c r="D473" s="64"/>
      <c r="E473" s="15"/>
      <c r="F473" s="11"/>
      <c r="G473" s="11"/>
      <c r="H473" s="11"/>
      <c r="I473" s="11"/>
      <c r="J473" s="11"/>
      <c r="K473" s="11"/>
      <c r="L473" s="11"/>
    </row>
    <row r="474" spans="2:12" ht="15" x14ac:dyDescent="0.25">
      <c r="B474" s="11"/>
      <c r="D474" s="64"/>
      <c r="E474" s="15"/>
      <c r="F474" s="11"/>
      <c r="G474" s="11"/>
      <c r="H474" s="11"/>
      <c r="I474" s="11"/>
      <c r="J474" s="11"/>
      <c r="K474" s="11"/>
      <c r="L474" s="11"/>
    </row>
    <row r="475" spans="2:12" ht="15" x14ac:dyDescent="0.25">
      <c r="B475" s="11"/>
      <c r="D475" s="64"/>
      <c r="E475" s="15"/>
      <c r="F475" s="11"/>
      <c r="G475" s="11"/>
      <c r="H475" s="11"/>
      <c r="I475" s="11"/>
      <c r="J475" s="11"/>
      <c r="K475" s="11"/>
      <c r="L475" s="11"/>
    </row>
    <row r="476" spans="2:12" ht="15" x14ac:dyDescent="0.25">
      <c r="B476" s="11"/>
      <c r="D476" s="64"/>
      <c r="E476" s="15"/>
      <c r="F476" s="11"/>
      <c r="G476" s="11"/>
      <c r="H476" s="11"/>
      <c r="I476" s="11"/>
      <c r="J476" s="11"/>
      <c r="K476" s="11"/>
      <c r="L476" s="11"/>
    </row>
    <row r="477" spans="2:12" ht="15" x14ac:dyDescent="0.25">
      <c r="B477" s="11"/>
      <c r="D477" s="64"/>
      <c r="E477" s="15"/>
      <c r="F477" s="11"/>
      <c r="G477" s="11"/>
      <c r="H477" s="11"/>
      <c r="I477" s="11"/>
      <c r="J477" s="11"/>
      <c r="K477" s="11"/>
      <c r="L477" s="11"/>
    </row>
    <row r="478" spans="2:12" ht="15" x14ac:dyDescent="0.25">
      <c r="B478" s="11"/>
      <c r="D478" s="64"/>
      <c r="E478" s="15"/>
      <c r="F478" s="11"/>
      <c r="G478" s="11"/>
      <c r="H478" s="11"/>
      <c r="I478" s="11"/>
      <c r="J478" s="11"/>
      <c r="K478" s="11"/>
      <c r="L478" s="11"/>
    </row>
    <row r="479" spans="2:12" ht="15" x14ac:dyDescent="0.25">
      <c r="B479" s="11"/>
      <c r="D479" s="64"/>
      <c r="E479" s="15"/>
      <c r="F479" s="11"/>
      <c r="G479" s="11"/>
      <c r="H479" s="11"/>
      <c r="I479" s="11"/>
      <c r="J479" s="11"/>
      <c r="K479" s="11"/>
      <c r="L479" s="11"/>
    </row>
    <row r="480" spans="2:12" ht="15" x14ac:dyDescent="0.25">
      <c r="B480" s="11"/>
      <c r="D480" s="64"/>
      <c r="E480" s="15"/>
      <c r="F480" s="11"/>
      <c r="G480" s="11"/>
      <c r="H480" s="11"/>
      <c r="I480" s="11"/>
      <c r="J480" s="11"/>
      <c r="K480" s="11"/>
      <c r="L480" s="11"/>
    </row>
    <row r="481" spans="2:12" ht="15" x14ac:dyDescent="0.25">
      <c r="B481" s="11"/>
      <c r="D481" s="64"/>
      <c r="E481" s="15"/>
      <c r="F481" s="11"/>
      <c r="G481" s="11"/>
      <c r="H481" s="11"/>
      <c r="I481" s="11"/>
      <c r="J481" s="11"/>
      <c r="K481" s="11"/>
      <c r="L481" s="11"/>
    </row>
    <row r="482" spans="2:12" ht="15" x14ac:dyDescent="0.25">
      <c r="B482" s="11"/>
      <c r="D482" s="64"/>
      <c r="E482" s="15"/>
      <c r="F482" s="11"/>
      <c r="G482" s="11"/>
      <c r="H482" s="11"/>
      <c r="I482" s="11"/>
      <c r="J482" s="11"/>
      <c r="K482" s="11"/>
      <c r="L482" s="11"/>
    </row>
    <row r="483" spans="2:12" ht="15" x14ac:dyDescent="0.25">
      <c r="B483" s="11"/>
      <c r="D483" s="64"/>
      <c r="E483" s="15"/>
      <c r="F483" s="11"/>
      <c r="G483" s="11"/>
      <c r="H483" s="11"/>
      <c r="I483" s="11"/>
      <c r="J483" s="11"/>
      <c r="K483" s="11"/>
      <c r="L483" s="11"/>
    </row>
    <row r="484" spans="2:12" ht="15" x14ac:dyDescent="0.25">
      <c r="B484" s="11"/>
      <c r="D484" s="64"/>
      <c r="E484" s="15"/>
      <c r="F484" s="11"/>
      <c r="G484" s="11"/>
      <c r="H484" s="11"/>
      <c r="I484" s="11"/>
      <c r="J484" s="11"/>
      <c r="K484" s="11"/>
      <c r="L484" s="11"/>
    </row>
    <row r="485" spans="2:12" ht="15" x14ac:dyDescent="0.25">
      <c r="B485" s="11"/>
      <c r="D485" s="64"/>
      <c r="E485" s="15"/>
      <c r="F485" s="11"/>
      <c r="G485" s="11"/>
      <c r="H485" s="11"/>
      <c r="I485" s="11"/>
      <c r="J485" s="11"/>
      <c r="K485" s="11"/>
      <c r="L485" s="11"/>
    </row>
    <row r="486" spans="2:12" ht="15" x14ac:dyDescent="0.25">
      <c r="B486" s="11"/>
      <c r="D486" s="64"/>
      <c r="E486" s="15"/>
      <c r="F486" s="11"/>
      <c r="G486" s="11"/>
      <c r="H486" s="11"/>
      <c r="I486" s="11"/>
      <c r="J486" s="11"/>
      <c r="K486" s="11"/>
      <c r="L486" s="11"/>
    </row>
    <row r="487" spans="2:12" ht="15" x14ac:dyDescent="0.25">
      <c r="B487" s="11"/>
      <c r="D487" s="64"/>
      <c r="E487" s="15"/>
      <c r="F487" s="11"/>
      <c r="G487" s="11"/>
      <c r="H487" s="11"/>
      <c r="I487" s="11"/>
      <c r="J487" s="11"/>
      <c r="K487" s="11"/>
      <c r="L487" s="11"/>
    </row>
    <row r="488" spans="2:12" ht="15" x14ac:dyDescent="0.25">
      <c r="B488" s="11"/>
      <c r="D488" s="64"/>
      <c r="E488" s="15"/>
      <c r="F488" s="11"/>
      <c r="G488" s="11"/>
      <c r="H488" s="11"/>
      <c r="I488" s="11"/>
      <c r="J488" s="11"/>
      <c r="K488" s="11"/>
      <c r="L488" s="11"/>
    </row>
    <row r="489" spans="2:12" ht="15" x14ac:dyDescent="0.25">
      <c r="B489" s="11"/>
      <c r="D489" s="64"/>
      <c r="E489" s="15"/>
      <c r="F489" s="11"/>
      <c r="G489" s="11"/>
      <c r="H489" s="11"/>
      <c r="I489" s="11"/>
      <c r="J489" s="11"/>
      <c r="K489" s="11"/>
      <c r="L489" s="11"/>
    </row>
    <row r="490" spans="2:12" ht="15" x14ac:dyDescent="0.25">
      <c r="B490" s="11"/>
      <c r="D490" s="64"/>
      <c r="E490" s="15"/>
      <c r="F490" s="11"/>
      <c r="G490" s="11"/>
      <c r="H490" s="11"/>
      <c r="I490" s="11"/>
      <c r="J490" s="11"/>
      <c r="K490" s="11"/>
      <c r="L490" s="11"/>
    </row>
    <row r="491" spans="2:12" ht="15" x14ac:dyDescent="0.25">
      <c r="B491" s="11"/>
      <c r="D491" s="64"/>
      <c r="E491" s="15"/>
      <c r="F491" s="11"/>
      <c r="G491" s="11"/>
      <c r="H491" s="11"/>
      <c r="I491" s="11"/>
      <c r="J491" s="11"/>
      <c r="K491" s="11"/>
      <c r="L491" s="11"/>
    </row>
    <row r="492" spans="2:12" ht="15" x14ac:dyDescent="0.25">
      <c r="B492" s="11"/>
      <c r="D492" s="64"/>
      <c r="E492" s="15"/>
      <c r="F492" s="11"/>
      <c r="G492" s="11"/>
      <c r="H492" s="11"/>
      <c r="I492" s="11"/>
      <c r="J492" s="11"/>
      <c r="K492" s="11"/>
      <c r="L492" s="11"/>
    </row>
    <row r="493" spans="2:12" ht="15" x14ac:dyDescent="0.25">
      <c r="B493" s="11"/>
      <c r="D493" s="64"/>
      <c r="E493" s="15"/>
      <c r="F493" s="11"/>
      <c r="G493" s="11"/>
      <c r="H493" s="11"/>
      <c r="I493" s="11"/>
      <c r="J493" s="11"/>
      <c r="K493" s="11"/>
      <c r="L493" s="11"/>
    </row>
    <row r="494" spans="2:12" ht="15" x14ac:dyDescent="0.25">
      <c r="B494" s="11"/>
      <c r="D494" s="64"/>
      <c r="E494" s="15"/>
      <c r="F494" s="11"/>
      <c r="G494" s="11"/>
      <c r="H494" s="11"/>
      <c r="I494" s="11"/>
      <c r="J494" s="11"/>
      <c r="K494" s="11"/>
      <c r="L494" s="11"/>
    </row>
    <row r="495" spans="2:12" ht="15" x14ac:dyDescent="0.25">
      <c r="B495" s="11"/>
      <c r="D495" s="64"/>
      <c r="E495" s="15"/>
      <c r="F495" s="11"/>
      <c r="G495" s="11"/>
      <c r="H495" s="11"/>
      <c r="I495" s="11"/>
      <c r="J495" s="11"/>
      <c r="K495" s="11"/>
      <c r="L495" s="11"/>
    </row>
    <row r="496" spans="2:12" ht="15" x14ac:dyDescent="0.25">
      <c r="B496" s="11"/>
      <c r="D496" s="64"/>
      <c r="E496" s="15"/>
      <c r="F496" s="11"/>
      <c r="G496" s="11"/>
      <c r="H496" s="11"/>
      <c r="I496" s="11"/>
      <c r="J496" s="11"/>
      <c r="K496" s="11"/>
      <c r="L496" s="11"/>
    </row>
    <row r="497" spans="2:12" ht="15" x14ac:dyDescent="0.25">
      <c r="B497" s="11"/>
      <c r="D497" s="64"/>
      <c r="E497" s="15"/>
      <c r="F497" s="11"/>
      <c r="G497" s="11"/>
      <c r="H497" s="11"/>
      <c r="I497" s="11"/>
      <c r="J497" s="11"/>
      <c r="K497" s="11"/>
      <c r="L497" s="11"/>
    </row>
    <row r="498" spans="2:12" ht="15" x14ac:dyDescent="0.25">
      <c r="B498" s="11"/>
      <c r="D498" s="64"/>
      <c r="E498" s="15"/>
      <c r="F498" s="11"/>
      <c r="G498" s="11"/>
      <c r="H498" s="11"/>
      <c r="I498" s="11"/>
      <c r="J498" s="11"/>
      <c r="K498" s="11"/>
      <c r="L498" s="11"/>
    </row>
    <row r="499" spans="2:12" ht="15" x14ac:dyDescent="0.25">
      <c r="B499" s="11"/>
      <c r="D499" s="64"/>
      <c r="E499" s="15"/>
      <c r="F499" s="11"/>
      <c r="G499" s="11"/>
      <c r="H499" s="11"/>
      <c r="I499" s="11"/>
      <c r="J499" s="11"/>
      <c r="K499" s="11"/>
      <c r="L499" s="11"/>
    </row>
    <row r="500" spans="2:12" ht="15" x14ac:dyDescent="0.25">
      <c r="B500" s="11"/>
      <c r="D500" s="64"/>
      <c r="E500" s="15"/>
      <c r="F500" s="11"/>
      <c r="G500" s="11"/>
      <c r="H500" s="11"/>
      <c r="I500" s="11"/>
      <c r="J500" s="11"/>
      <c r="K500" s="11"/>
      <c r="L500" s="11"/>
    </row>
    <row r="501" spans="2:12" ht="15" x14ac:dyDescent="0.25">
      <c r="B501" s="11"/>
      <c r="D501" s="64"/>
      <c r="E501" s="15"/>
      <c r="F501" s="11"/>
      <c r="G501" s="11"/>
      <c r="H501" s="11"/>
      <c r="I501" s="11"/>
      <c r="J501" s="11"/>
      <c r="K501" s="11"/>
      <c r="L501" s="11"/>
    </row>
    <row r="502" spans="2:12" ht="15" x14ac:dyDescent="0.25">
      <c r="B502" s="12"/>
      <c r="D502" s="63"/>
      <c r="E502" s="15"/>
      <c r="F502" s="12"/>
      <c r="G502" s="12"/>
      <c r="H502" s="12"/>
      <c r="I502" s="12"/>
      <c r="J502" s="12"/>
      <c r="K502" s="12"/>
      <c r="L502" s="12"/>
    </row>
    <row r="503" spans="2:12" ht="15" x14ac:dyDescent="0.25">
      <c r="B503" s="11"/>
      <c r="D503" s="64"/>
      <c r="E503" s="15"/>
      <c r="F503" s="11"/>
      <c r="G503" s="11"/>
      <c r="H503" s="11"/>
      <c r="I503" s="11"/>
      <c r="J503" s="11"/>
      <c r="K503" s="11"/>
      <c r="L503" s="11"/>
    </row>
    <row r="504" spans="2:12" ht="15" x14ac:dyDescent="0.25">
      <c r="B504" s="11"/>
      <c r="D504" s="64"/>
      <c r="E504" s="15"/>
      <c r="F504" s="11"/>
      <c r="G504" s="11"/>
      <c r="H504" s="11"/>
      <c r="I504" s="11"/>
      <c r="J504" s="11"/>
      <c r="K504" s="11"/>
      <c r="L504" s="11"/>
    </row>
    <row r="505" spans="2:12" ht="15" x14ac:dyDescent="0.25">
      <c r="B505" s="11"/>
      <c r="D505" s="64"/>
      <c r="E505" s="15"/>
      <c r="F505" s="11"/>
      <c r="G505" s="11"/>
      <c r="H505" s="11"/>
      <c r="I505" s="11"/>
      <c r="J505" s="11"/>
      <c r="K505" s="11"/>
      <c r="L505" s="11"/>
    </row>
    <row r="506" spans="2:12" ht="15" x14ac:dyDescent="0.25">
      <c r="B506" s="11"/>
      <c r="D506" s="64"/>
      <c r="E506" s="15"/>
      <c r="F506" s="11"/>
      <c r="G506" s="11"/>
      <c r="H506" s="11"/>
      <c r="I506" s="11"/>
      <c r="J506" s="11"/>
      <c r="K506" s="11"/>
      <c r="L506" s="11"/>
    </row>
    <row r="507" spans="2:12" ht="15" x14ac:dyDescent="0.25">
      <c r="B507" s="12"/>
      <c r="D507" s="63"/>
      <c r="E507" s="15"/>
      <c r="F507" s="12"/>
      <c r="G507" s="12"/>
      <c r="H507" s="12"/>
      <c r="I507" s="12"/>
      <c r="J507" s="12"/>
      <c r="K507" s="12"/>
      <c r="L507" s="12"/>
    </row>
    <row r="508" spans="2:12" ht="15" x14ac:dyDescent="0.25">
      <c r="B508" s="11"/>
      <c r="D508" s="64"/>
      <c r="E508" s="15"/>
      <c r="F508" s="11"/>
      <c r="G508" s="11"/>
      <c r="H508" s="11"/>
      <c r="I508" s="11"/>
      <c r="J508" s="11"/>
      <c r="K508" s="11"/>
      <c r="L508" s="11"/>
    </row>
    <row r="509" spans="2:12" ht="15" x14ac:dyDescent="0.25">
      <c r="B509" s="12"/>
      <c r="D509" s="63"/>
      <c r="E509" s="15"/>
      <c r="F509" s="12"/>
      <c r="G509" s="12"/>
      <c r="H509" s="12"/>
      <c r="I509" s="12"/>
      <c r="J509" s="12"/>
      <c r="K509" s="12"/>
      <c r="L509" s="12"/>
    </row>
    <row r="510" spans="2:12" ht="15" x14ac:dyDescent="0.25">
      <c r="B510" s="12"/>
      <c r="D510" s="63"/>
      <c r="E510" s="15"/>
      <c r="F510" s="12"/>
      <c r="G510" s="12"/>
      <c r="H510" s="12"/>
      <c r="I510" s="12"/>
      <c r="J510" s="12"/>
      <c r="K510" s="12"/>
      <c r="L510" s="12"/>
    </row>
    <row r="511" spans="2:12" ht="15" x14ac:dyDescent="0.25">
      <c r="B511" s="11"/>
      <c r="D511" s="64"/>
      <c r="E511" s="15"/>
      <c r="F511" s="11"/>
      <c r="G511" s="11"/>
      <c r="H511" s="11"/>
      <c r="I511" s="11"/>
      <c r="J511" s="11"/>
      <c r="K511" s="11"/>
      <c r="L511" s="11"/>
    </row>
    <row r="512" spans="2:12" ht="15" x14ac:dyDescent="0.25">
      <c r="B512" s="12"/>
      <c r="D512" s="63"/>
      <c r="E512" s="15"/>
      <c r="F512" s="12"/>
      <c r="G512" s="12"/>
      <c r="H512" s="12"/>
      <c r="I512" s="12"/>
      <c r="J512" s="12"/>
      <c r="K512" s="12"/>
      <c r="L512" s="12"/>
    </row>
    <row r="513" spans="2:12" ht="15" x14ac:dyDescent="0.25">
      <c r="B513" s="11"/>
      <c r="D513" s="64"/>
      <c r="E513" s="15"/>
      <c r="F513" s="11"/>
      <c r="G513" s="11"/>
      <c r="H513" s="11"/>
      <c r="I513" s="11"/>
      <c r="J513" s="11"/>
      <c r="K513" s="11"/>
      <c r="L513" s="11"/>
    </row>
    <row r="514" spans="2:12" ht="15" x14ac:dyDescent="0.25">
      <c r="B514" s="11"/>
      <c r="D514" s="64"/>
      <c r="E514" s="15"/>
      <c r="F514" s="11"/>
      <c r="G514" s="11"/>
      <c r="H514" s="11"/>
      <c r="I514" s="11"/>
      <c r="J514" s="11"/>
      <c r="K514" s="11"/>
      <c r="L514" s="11"/>
    </row>
    <row r="515" spans="2:12" ht="15" x14ac:dyDescent="0.25">
      <c r="B515" s="11"/>
      <c r="D515" s="64"/>
      <c r="E515" s="15"/>
      <c r="F515" s="11"/>
      <c r="G515" s="11"/>
      <c r="H515" s="11"/>
      <c r="I515" s="11"/>
      <c r="J515" s="11"/>
      <c r="K515" s="11"/>
      <c r="L515" s="11"/>
    </row>
    <row r="516" spans="2:12" ht="15" x14ac:dyDescent="0.25">
      <c r="B516" s="11"/>
      <c r="D516" s="64"/>
      <c r="E516" s="15"/>
      <c r="F516" s="11"/>
      <c r="G516" s="11"/>
      <c r="H516" s="11"/>
      <c r="I516" s="11"/>
      <c r="J516" s="11"/>
      <c r="K516" s="11"/>
      <c r="L516" s="11"/>
    </row>
    <row r="517" spans="2:12" ht="15" x14ac:dyDescent="0.25">
      <c r="B517" s="12"/>
      <c r="D517" s="63"/>
      <c r="E517" s="15"/>
      <c r="F517" s="12"/>
      <c r="G517" s="12"/>
      <c r="H517" s="12"/>
      <c r="I517" s="12"/>
      <c r="J517" s="12"/>
      <c r="K517" s="12"/>
      <c r="L517" s="12"/>
    </row>
    <row r="518" spans="2:12" ht="15" x14ac:dyDescent="0.25">
      <c r="B518" s="11"/>
      <c r="D518" s="64"/>
      <c r="E518" s="15"/>
      <c r="F518" s="11"/>
      <c r="G518" s="11"/>
      <c r="H518" s="11"/>
      <c r="I518" s="11"/>
      <c r="J518" s="11"/>
      <c r="K518" s="11"/>
      <c r="L518" s="11"/>
    </row>
    <row r="519" spans="2:12" ht="15" x14ac:dyDescent="0.25">
      <c r="B519" s="11"/>
      <c r="D519" s="64"/>
      <c r="E519" s="15"/>
      <c r="F519" s="11"/>
      <c r="G519" s="11"/>
      <c r="H519" s="11"/>
      <c r="I519" s="11"/>
      <c r="J519" s="11"/>
      <c r="K519" s="11"/>
      <c r="L519" s="11"/>
    </row>
    <row r="520" spans="2:12" ht="15" x14ac:dyDescent="0.25">
      <c r="B520" s="11"/>
      <c r="D520" s="64"/>
      <c r="E520" s="15"/>
      <c r="F520" s="11"/>
      <c r="G520" s="11"/>
      <c r="H520" s="11"/>
      <c r="I520" s="11"/>
      <c r="J520" s="11"/>
      <c r="K520" s="11"/>
      <c r="L520" s="11"/>
    </row>
    <row r="521" spans="2:12" ht="15" x14ac:dyDescent="0.25">
      <c r="B521" s="11"/>
      <c r="D521" s="64"/>
      <c r="E521" s="15"/>
      <c r="F521" s="11"/>
      <c r="G521" s="11"/>
      <c r="H521" s="11"/>
      <c r="I521" s="11"/>
      <c r="J521" s="11"/>
      <c r="K521" s="11"/>
      <c r="L521" s="11"/>
    </row>
    <row r="522" spans="2:12" ht="15" x14ac:dyDescent="0.25">
      <c r="B522" s="11"/>
      <c r="D522" s="64"/>
      <c r="E522" s="15"/>
      <c r="F522" s="11"/>
      <c r="G522" s="11"/>
      <c r="H522" s="11"/>
      <c r="I522" s="11"/>
      <c r="J522" s="11"/>
      <c r="K522" s="11"/>
      <c r="L522" s="11"/>
    </row>
    <row r="523" spans="2:12" ht="15" x14ac:dyDescent="0.25">
      <c r="B523" s="11"/>
      <c r="D523" s="64"/>
      <c r="E523" s="15"/>
      <c r="F523" s="11"/>
      <c r="G523" s="11"/>
      <c r="H523" s="11"/>
      <c r="I523" s="11"/>
      <c r="J523" s="11"/>
      <c r="K523" s="11"/>
      <c r="L523" s="11"/>
    </row>
    <row r="524" spans="2:12" ht="15" x14ac:dyDescent="0.25">
      <c r="B524" s="11"/>
      <c r="D524" s="64"/>
      <c r="E524" s="15"/>
      <c r="F524" s="11"/>
      <c r="G524" s="11"/>
      <c r="H524" s="11"/>
      <c r="I524" s="11"/>
      <c r="J524" s="11"/>
      <c r="K524" s="11"/>
      <c r="L524" s="11"/>
    </row>
    <row r="525" spans="2:12" ht="15" x14ac:dyDescent="0.25">
      <c r="B525" s="11"/>
      <c r="D525" s="64"/>
      <c r="E525" s="15"/>
      <c r="F525" s="11"/>
      <c r="G525" s="11"/>
      <c r="H525" s="11"/>
      <c r="I525" s="11"/>
      <c r="J525" s="11"/>
      <c r="K525" s="11"/>
      <c r="L525" s="11"/>
    </row>
    <row r="526" spans="2:12" ht="15" x14ac:dyDescent="0.25">
      <c r="B526" s="11"/>
      <c r="D526" s="64"/>
      <c r="E526" s="15"/>
      <c r="F526" s="11"/>
      <c r="G526" s="11"/>
      <c r="H526" s="11"/>
      <c r="I526" s="11"/>
      <c r="J526" s="11"/>
      <c r="K526" s="11"/>
      <c r="L526" s="11"/>
    </row>
    <row r="527" spans="2:12" ht="15" x14ac:dyDescent="0.25">
      <c r="B527" s="11"/>
      <c r="D527" s="64"/>
      <c r="E527" s="15"/>
      <c r="F527" s="11"/>
      <c r="G527" s="11"/>
      <c r="H527" s="11"/>
      <c r="I527" s="11"/>
      <c r="J527" s="11"/>
      <c r="K527" s="11"/>
      <c r="L527" s="11"/>
    </row>
    <row r="528" spans="2:12" ht="15" x14ac:dyDescent="0.25">
      <c r="B528" s="11"/>
      <c r="D528" s="64"/>
      <c r="E528" s="15"/>
      <c r="F528" s="11"/>
      <c r="G528" s="11"/>
      <c r="H528" s="11"/>
      <c r="I528" s="11"/>
      <c r="J528" s="11"/>
      <c r="K528" s="11"/>
      <c r="L528" s="11"/>
    </row>
    <row r="529" spans="2:12" ht="15" x14ac:dyDescent="0.25">
      <c r="B529" s="11"/>
      <c r="D529" s="64"/>
      <c r="E529" s="15"/>
      <c r="F529" s="11"/>
      <c r="G529" s="11"/>
      <c r="H529" s="11"/>
      <c r="I529" s="11"/>
      <c r="J529" s="11"/>
      <c r="K529" s="11"/>
      <c r="L529" s="11"/>
    </row>
    <row r="530" spans="2:12" ht="15" x14ac:dyDescent="0.25">
      <c r="B530" s="11"/>
      <c r="D530" s="64"/>
      <c r="E530" s="15"/>
      <c r="F530" s="11"/>
      <c r="G530" s="11"/>
      <c r="H530" s="11"/>
      <c r="I530" s="11"/>
      <c r="J530" s="11"/>
      <c r="K530" s="11"/>
      <c r="L530" s="11"/>
    </row>
    <row r="531" spans="2:12" ht="15" x14ac:dyDescent="0.25">
      <c r="B531" s="11"/>
      <c r="D531" s="64"/>
      <c r="E531" s="15"/>
      <c r="F531" s="11"/>
      <c r="G531" s="11"/>
      <c r="H531" s="11"/>
      <c r="I531" s="11"/>
      <c r="J531" s="11"/>
      <c r="K531" s="11"/>
      <c r="L531" s="11"/>
    </row>
    <row r="532" spans="2:12" ht="15" x14ac:dyDescent="0.25">
      <c r="B532" s="11"/>
      <c r="D532" s="64"/>
      <c r="E532" s="15"/>
      <c r="F532" s="11"/>
      <c r="G532" s="11"/>
      <c r="H532" s="11"/>
      <c r="I532" s="11"/>
      <c r="J532" s="11"/>
      <c r="K532" s="11"/>
      <c r="L532" s="11"/>
    </row>
    <row r="533" spans="2:12" ht="15" x14ac:dyDescent="0.25">
      <c r="B533" s="12"/>
      <c r="D533" s="63"/>
      <c r="E533" s="15"/>
      <c r="F533" s="12"/>
      <c r="G533" s="12"/>
      <c r="H533" s="12"/>
      <c r="I533" s="12"/>
      <c r="J533" s="12"/>
      <c r="K533" s="12"/>
      <c r="L533" s="12"/>
    </row>
    <row r="534" spans="2:12" ht="15" x14ac:dyDescent="0.25">
      <c r="B534" s="11"/>
      <c r="D534" s="64"/>
      <c r="E534" s="15"/>
      <c r="F534" s="11"/>
      <c r="G534" s="11"/>
      <c r="H534" s="11"/>
      <c r="I534" s="11"/>
      <c r="J534" s="11"/>
      <c r="K534" s="11"/>
      <c r="L534" s="11"/>
    </row>
    <row r="535" spans="2:12" ht="15" x14ac:dyDescent="0.25">
      <c r="B535" s="11"/>
      <c r="D535" s="64"/>
      <c r="E535" s="15"/>
      <c r="F535" s="11"/>
      <c r="G535" s="11"/>
      <c r="H535" s="11"/>
      <c r="I535" s="11"/>
      <c r="J535" s="11"/>
      <c r="K535" s="11"/>
      <c r="L535" s="11"/>
    </row>
    <row r="536" spans="2:12" ht="15" x14ac:dyDescent="0.25">
      <c r="B536" s="11"/>
      <c r="D536" s="64"/>
      <c r="E536" s="15"/>
      <c r="F536" s="11"/>
      <c r="G536" s="11"/>
      <c r="H536" s="11"/>
      <c r="I536" s="11"/>
      <c r="J536" s="11"/>
      <c r="K536" s="11"/>
      <c r="L536" s="11"/>
    </row>
    <row r="537" spans="2:12" ht="15" x14ac:dyDescent="0.25">
      <c r="B537" s="11"/>
      <c r="D537" s="64"/>
      <c r="E537" s="15"/>
      <c r="F537" s="11"/>
      <c r="G537" s="11"/>
      <c r="H537" s="11"/>
      <c r="I537" s="11"/>
      <c r="J537" s="11"/>
      <c r="K537" s="11"/>
      <c r="L537" s="11"/>
    </row>
    <row r="538" spans="2:12" ht="15" x14ac:dyDescent="0.25">
      <c r="B538" s="11"/>
      <c r="D538" s="64"/>
      <c r="E538" s="15"/>
      <c r="F538" s="11"/>
      <c r="G538" s="11"/>
      <c r="H538" s="11"/>
      <c r="I538" s="11"/>
      <c r="J538" s="11"/>
      <c r="K538" s="11"/>
      <c r="L538" s="11"/>
    </row>
    <row r="539" spans="2:12" ht="15" x14ac:dyDescent="0.25">
      <c r="B539" s="11"/>
      <c r="D539" s="64"/>
      <c r="E539" s="15"/>
      <c r="F539" s="11"/>
      <c r="G539" s="11"/>
      <c r="H539" s="11"/>
      <c r="I539" s="11"/>
      <c r="J539" s="11"/>
      <c r="K539" s="11"/>
      <c r="L539" s="11"/>
    </row>
    <row r="540" spans="2:12" ht="15" x14ac:dyDescent="0.25">
      <c r="B540" s="12"/>
      <c r="D540" s="63"/>
      <c r="E540" s="15"/>
      <c r="F540" s="12"/>
      <c r="G540" s="12"/>
      <c r="H540" s="12"/>
      <c r="I540" s="12"/>
      <c r="J540" s="12"/>
      <c r="K540" s="12"/>
      <c r="L540" s="12"/>
    </row>
    <row r="541" spans="2:12" ht="15" x14ac:dyDescent="0.25">
      <c r="B541" s="11"/>
      <c r="D541" s="64"/>
      <c r="E541" s="15"/>
      <c r="F541" s="11"/>
      <c r="G541" s="11"/>
      <c r="H541" s="11"/>
      <c r="I541" s="11"/>
      <c r="J541" s="11"/>
      <c r="K541" s="11"/>
      <c r="L541" s="11"/>
    </row>
    <row r="542" spans="2:12" ht="15" x14ac:dyDescent="0.25">
      <c r="B542" s="11"/>
      <c r="D542" s="64"/>
      <c r="E542" s="15"/>
      <c r="F542" s="11"/>
      <c r="G542" s="11"/>
      <c r="H542" s="11"/>
      <c r="I542" s="11"/>
      <c r="J542" s="11"/>
      <c r="K542" s="11"/>
      <c r="L542" s="11"/>
    </row>
    <row r="543" spans="2:12" ht="15" x14ac:dyDescent="0.25">
      <c r="B543" s="11"/>
      <c r="D543" s="64"/>
      <c r="E543" s="15"/>
      <c r="F543" s="11"/>
      <c r="G543" s="11"/>
      <c r="H543" s="11"/>
      <c r="I543" s="11"/>
      <c r="J543" s="11"/>
      <c r="K543" s="11"/>
      <c r="L543" s="11"/>
    </row>
    <row r="544" spans="2:12" ht="15" x14ac:dyDescent="0.25">
      <c r="B544" s="12"/>
      <c r="D544" s="63"/>
      <c r="E544" s="15"/>
      <c r="F544" s="12"/>
      <c r="G544" s="12"/>
      <c r="H544" s="12"/>
      <c r="I544" s="12"/>
      <c r="J544" s="12"/>
      <c r="K544" s="12"/>
      <c r="L544" s="12"/>
    </row>
    <row r="545" spans="2:12" ht="15" x14ac:dyDescent="0.25">
      <c r="B545" s="11"/>
      <c r="D545" s="64"/>
      <c r="E545" s="15"/>
      <c r="F545" s="11"/>
      <c r="G545" s="11"/>
      <c r="H545" s="11"/>
      <c r="I545" s="11"/>
      <c r="J545" s="11"/>
      <c r="K545" s="11"/>
      <c r="L545" s="11"/>
    </row>
    <row r="546" spans="2:12" ht="15" x14ac:dyDescent="0.25">
      <c r="B546" s="11"/>
      <c r="D546" s="64"/>
      <c r="E546" s="15"/>
      <c r="F546" s="11"/>
      <c r="G546" s="11"/>
      <c r="H546" s="11"/>
      <c r="I546" s="11"/>
      <c r="J546" s="11"/>
      <c r="K546" s="11"/>
      <c r="L546" s="11"/>
    </row>
    <row r="547" spans="2:12" ht="15" x14ac:dyDescent="0.25">
      <c r="B547" s="11"/>
      <c r="D547" s="64"/>
      <c r="E547" s="15"/>
      <c r="F547" s="11"/>
      <c r="G547" s="11"/>
      <c r="H547" s="11"/>
      <c r="I547" s="11"/>
      <c r="J547" s="11"/>
      <c r="K547" s="11"/>
      <c r="L547" s="11"/>
    </row>
    <row r="548" spans="2:12" ht="15" x14ac:dyDescent="0.25">
      <c r="B548" s="11"/>
      <c r="D548" s="64"/>
      <c r="E548" s="15"/>
      <c r="F548" s="11"/>
      <c r="G548" s="11"/>
      <c r="H548" s="11"/>
      <c r="I548" s="11"/>
      <c r="J548" s="11"/>
      <c r="K548" s="11"/>
      <c r="L548" s="11"/>
    </row>
    <row r="549" spans="2:12" ht="15" x14ac:dyDescent="0.25">
      <c r="B549" s="11"/>
      <c r="D549" s="64"/>
      <c r="E549" s="15"/>
      <c r="F549" s="11"/>
      <c r="G549" s="11"/>
      <c r="H549" s="11"/>
      <c r="I549" s="11"/>
      <c r="J549" s="11"/>
      <c r="K549" s="11"/>
      <c r="L549" s="11"/>
    </row>
    <row r="550" spans="2:12" ht="15" x14ac:dyDescent="0.25">
      <c r="B550" s="11"/>
      <c r="D550" s="64"/>
      <c r="E550" s="15"/>
      <c r="F550" s="11"/>
      <c r="G550" s="11"/>
      <c r="H550" s="11"/>
      <c r="I550" s="11"/>
      <c r="J550" s="11"/>
      <c r="K550" s="11"/>
      <c r="L550" s="11"/>
    </row>
    <row r="551" spans="2:12" ht="15" x14ac:dyDescent="0.25">
      <c r="B551" s="11"/>
      <c r="D551" s="64"/>
      <c r="E551" s="15"/>
      <c r="F551" s="11"/>
      <c r="G551" s="11"/>
      <c r="H551" s="11"/>
      <c r="I551" s="11"/>
      <c r="J551" s="11"/>
      <c r="K551" s="11"/>
      <c r="L551" s="11"/>
    </row>
    <row r="552" spans="2:12" ht="15" x14ac:dyDescent="0.25">
      <c r="B552" s="11"/>
      <c r="D552" s="64"/>
      <c r="E552" s="15"/>
      <c r="F552" s="11"/>
      <c r="G552" s="11"/>
      <c r="H552" s="11"/>
      <c r="I552" s="11"/>
      <c r="J552" s="11"/>
      <c r="K552" s="11"/>
      <c r="L552" s="11"/>
    </row>
    <row r="553" spans="2:12" ht="15" x14ac:dyDescent="0.25">
      <c r="B553" s="11"/>
      <c r="D553" s="64"/>
      <c r="E553" s="15"/>
      <c r="F553" s="11"/>
      <c r="G553" s="11"/>
      <c r="H553" s="11"/>
      <c r="I553" s="11"/>
      <c r="J553" s="11"/>
      <c r="K553" s="11"/>
      <c r="L553" s="11"/>
    </row>
    <row r="554" spans="2:12" ht="15" x14ac:dyDescent="0.25">
      <c r="B554" s="11"/>
      <c r="D554" s="64"/>
      <c r="E554" s="15"/>
      <c r="F554" s="11"/>
      <c r="G554" s="11"/>
      <c r="H554" s="11"/>
      <c r="I554" s="11"/>
      <c r="J554" s="11"/>
      <c r="K554" s="11"/>
      <c r="L554" s="11"/>
    </row>
    <row r="555" spans="2:12" ht="15" x14ac:dyDescent="0.25">
      <c r="B555" s="12"/>
      <c r="D555" s="63"/>
      <c r="E555" s="15"/>
      <c r="F555" s="12"/>
      <c r="G555" s="12"/>
      <c r="H555" s="12"/>
      <c r="I555" s="12"/>
      <c r="J555" s="12"/>
      <c r="K555" s="12"/>
      <c r="L555" s="12"/>
    </row>
    <row r="556" spans="2:12" ht="15" x14ac:dyDescent="0.25">
      <c r="B556" s="11"/>
      <c r="D556" s="64"/>
      <c r="E556" s="15"/>
      <c r="F556" s="11"/>
      <c r="G556" s="11"/>
      <c r="H556" s="11"/>
      <c r="I556" s="11"/>
      <c r="J556" s="11"/>
      <c r="K556" s="11"/>
      <c r="L556" s="11"/>
    </row>
    <row r="557" spans="2:12" ht="15" x14ac:dyDescent="0.25">
      <c r="B557" s="11"/>
      <c r="D557" s="64"/>
      <c r="E557" s="15"/>
      <c r="F557" s="11"/>
      <c r="G557" s="11"/>
      <c r="H557" s="11"/>
      <c r="I557" s="11"/>
      <c r="J557" s="11"/>
      <c r="K557" s="11"/>
      <c r="L557" s="11"/>
    </row>
    <row r="558" spans="2:12" ht="15" x14ac:dyDescent="0.25">
      <c r="B558" s="11"/>
      <c r="D558" s="64"/>
      <c r="E558" s="15"/>
      <c r="F558" s="11"/>
      <c r="G558" s="11"/>
      <c r="H558" s="11"/>
      <c r="I558" s="11"/>
      <c r="J558" s="11"/>
      <c r="K558" s="11"/>
      <c r="L558" s="11"/>
    </row>
    <row r="559" spans="2:12" ht="15" x14ac:dyDescent="0.25">
      <c r="B559" s="11"/>
      <c r="D559" s="64"/>
      <c r="E559" s="15"/>
      <c r="F559" s="11"/>
      <c r="G559" s="11"/>
      <c r="H559" s="11"/>
      <c r="I559" s="11"/>
      <c r="J559" s="11"/>
      <c r="K559" s="11"/>
      <c r="L559" s="11"/>
    </row>
    <row r="560" spans="2:12" ht="15" x14ac:dyDescent="0.25">
      <c r="B560" s="11"/>
      <c r="D560" s="64"/>
      <c r="E560" s="15"/>
      <c r="F560" s="11"/>
      <c r="G560" s="11"/>
      <c r="H560" s="11"/>
      <c r="I560" s="11"/>
      <c r="J560" s="11"/>
      <c r="K560" s="11"/>
      <c r="L560" s="11"/>
    </row>
    <row r="561" spans="2:12" ht="15" x14ac:dyDescent="0.25">
      <c r="B561" s="11"/>
      <c r="D561" s="64"/>
      <c r="E561" s="15"/>
      <c r="F561" s="11"/>
      <c r="G561" s="11"/>
      <c r="H561" s="11"/>
      <c r="I561" s="11"/>
      <c r="J561" s="11"/>
      <c r="K561" s="11"/>
      <c r="L561" s="11"/>
    </row>
    <row r="562" spans="2:12" ht="15" x14ac:dyDescent="0.25">
      <c r="B562" s="11"/>
      <c r="D562" s="64"/>
      <c r="E562" s="15"/>
      <c r="F562" s="11"/>
      <c r="G562" s="11"/>
      <c r="H562" s="11"/>
      <c r="I562" s="11"/>
      <c r="J562" s="11"/>
      <c r="K562" s="11"/>
      <c r="L562" s="11"/>
    </row>
    <row r="563" spans="2:12" ht="15" x14ac:dyDescent="0.25">
      <c r="B563" s="11"/>
      <c r="D563" s="64"/>
      <c r="E563" s="15"/>
      <c r="F563" s="11"/>
      <c r="G563" s="11"/>
      <c r="H563" s="11"/>
      <c r="I563" s="11"/>
      <c r="J563" s="11"/>
      <c r="K563" s="11"/>
      <c r="L563" s="11"/>
    </row>
    <row r="564" spans="2:12" ht="15" x14ac:dyDescent="0.25">
      <c r="B564" s="11"/>
      <c r="D564" s="64"/>
      <c r="E564" s="15"/>
      <c r="F564" s="11"/>
      <c r="G564" s="11"/>
      <c r="H564" s="11"/>
      <c r="I564" s="11"/>
      <c r="J564" s="11"/>
      <c r="K564" s="11"/>
      <c r="L564" s="11"/>
    </row>
    <row r="565" spans="2:12" ht="15" x14ac:dyDescent="0.25">
      <c r="B565" s="11"/>
      <c r="D565" s="64"/>
      <c r="E565" s="15"/>
      <c r="F565" s="11"/>
      <c r="G565" s="11"/>
      <c r="H565" s="11"/>
      <c r="I565" s="11"/>
      <c r="J565" s="11"/>
      <c r="K565" s="11"/>
      <c r="L565" s="11"/>
    </row>
    <row r="566" spans="2:12" ht="15" x14ac:dyDescent="0.25">
      <c r="B566" s="11"/>
      <c r="D566" s="64"/>
      <c r="E566" s="15"/>
      <c r="F566" s="11"/>
      <c r="G566" s="11"/>
      <c r="H566" s="11"/>
      <c r="I566" s="11"/>
      <c r="J566" s="11"/>
      <c r="K566" s="11"/>
      <c r="L566" s="11"/>
    </row>
    <row r="567" spans="2:12" ht="15" x14ac:dyDescent="0.25">
      <c r="B567" s="11"/>
      <c r="D567" s="64"/>
      <c r="E567" s="15"/>
      <c r="F567" s="11"/>
      <c r="G567" s="11"/>
      <c r="H567" s="11"/>
      <c r="I567" s="11"/>
      <c r="J567" s="11"/>
      <c r="K567" s="11"/>
      <c r="L567" s="11"/>
    </row>
    <row r="568" spans="2:12" ht="15" x14ac:dyDescent="0.25">
      <c r="B568" s="11"/>
      <c r="D568" s="64"/>
      <c r="E568" s="15"/>
      <c r="F568" s="11"/>
      <c r="G568" s="11"/>
      <c r="H568" s="11"/>
      <c r="I568" s="11"/>
      <c r="J568" s="11"/>
      <c r="K568" s="11"/>
      <c r="L568" s="11"/>
    </row>
    <row r="569" spans="2:12" ht="15" x14ac:dyDescent="0.25">
      <c r="B569" s="11"/>
      <c r="D569" s="64"/>
      <c r="E569" s="15"/>
      <c r="F569" s="11"/>
      <c r="G569" s="11"/>
      <c r="H569" s="11"/>
      <c r="I569" s="11"/>
      <c r="J569" s="11"/>
      <c r="K569" s="11"/>
      <c r="L569" s="11"/>
    </row>
    <row r="570" spans="2:12" ht="15" x14ac:dyDescent="0.25">
      <c r="B570" s="11"/>
      <c r="D570" s="64"/>
      <c r="E570" s="15"/>
      <c r="F570" s="11"/>
      <c r="G570" s="11"/>
      <c r="H570" s="11"/>
      <c r="I570" s="11"/>
      <c r="J570" s="11"/>
      <c r="K570" s="11"/>
      <c r="L570" s="11"/>
    </row>
    <row r="571" spans="2:12" ht="15" x14ac:dyDescent="0.25">
      <c r="B571" s="11"/>
      <c r="D571" s="64"/>
      <c r="E571" s="15"/>
      <c r="F571" s="11"/>
      <c r="G571" s="11"/>
      <c r="H571" s="11"/>
      <c r="I571" s="11"/>
      <c r="J571" s="11"/>
      <c r="K571" s="11"/>
      <c r="L571" s="11"/>
    </row>
    <row r="572" spans="2:12" ht="15" x14ac:dyDescent="0.25">
      <c r="B572" s="11"/>
      <c r="D572" s="64"/>
      <c r="E572" s="15"/>
      <c r="F572" s="11"/>
      <c r="G572" s="11"/>
      <c r="H572" s="11"/>
      <c r="I572" s="11"/>
      <c r="J572" s="11"/>
      <c r="K572" s="11"/>
      <c r="L572" s="11"/>
    </row>
    <row r="573" spans="2:12" ht="15" x14ac:dyDescent="0.25">
      <c r="B573" s="12"/>
      <c r="D573" s="63"/>
      <c r="E573" s="15"/>
      <c r="F573" s="12"/>
      <c r="G573" s="12"/>
      <c r="H573" s="12"/>
      <c r="I573" s="12"/>
      <c r="J573" s="12"/>
      <c r="K573" s="12"/>
      <c r="L573" s="12"/>
    </row>
    <row r="574" spans="2:12" ht="15" x14ac:dyDescent="0.25">
      <c r="B574" s="11"/>
      <c r="D574" s="64"/>
      <c r="E574" s="15"/>
      <c r="F574" s="11"/>
      <c r="G574" s="11"/>
      <c r="H574" s="11"/>
      <c r="I574" s="11"/>
      <c r="J574" s="11"/>
      <c r="K574" s="11"/>
      <c r="L574" s="11"/>
    </row>
    <row r="575" spans="2:12" ht="15" x14ac:dyDescent="0.25">
      <c r="B575" s="11"/>
      <c r="D575" s="64"/>
      <c r="E575" s="15"/>
      <c r="F575" s="11"/>
      <c r="G575" s="11"/>
      <c r="H575" s="11"/>
      <c r="I575" s="11"/>
      <c r="J575" s="11"/>
      <c r="K575" s="11"/>
      <c r="L575" s="11"/>
    </row>
    <row r="576" spans="2:12" ht="15" x14ac:dyDescent="0.25">
      <c r="B576" s="12"/>
      <c r="D576" s="63"/>
      <c r="E576" s="15"/>
      <c r="F576" s="12"/>
      <c r="G576" s="12"/>
      <c r="H576" s="12"/>
      <c r="I576" s="12"/>
      <c r="J576" s="12"/>
      <c r="K576" s="12"/>
      <c r="L576" s="12"/>
    </row>
    <row r="577" spans="2:12" ht="15" x14ac:dyDescent="0.25">
      <c r="B577" s="11"/>
      <c r="D577" s="64"/>
      <c r="E577" s="15"/>
      <c r="F577" s="11"/>
      <c r="G577" s="11"/>
      <c r="H577" s="11"/>
      <c r="I577" s="11"/>
      <c r="J577" s="11"/>
      <c r="K577" s="11"/>
      <c r="L577" s="11"/>
    </row>
    <row r="578" spans="2:12" ht="15" x14ac:dyDescent="0.25">
      <c r="B578" s="11"/>
      <c r="D578" s="64"/>
      <c r="E578" s="15"/>
      <c r="F578" s="11"/>
      <c r="G578" s="11"/>
      <c r="H578" s="11"/>
      <c r="I578" s="11"/>
      <c r="J578" s="11"/>
      <c r="K578" s="11"/>
      <c r="L578" s="11"/>
    </row>
    <row r="579" spans="2:12" ht="15" x14ac:dyDescent="0.25">
      <c r="B579" s="11"/>
      <c r="D579" s="64"/>
      <c r="E579" s="15"/>
      <c r="F579" s="11"/>
      <c r="G579" s="11"/>
      <c r="H579" s="11"/>
      <c r="I579" s="11"/>
      <c r="J579" s="11"/>
      <c r="K579" s="11"/>
      <c r="L579" s="11"/>
    </row>
    <row r="580" spans="2:12" ht="15" x14ac:dyDescent="0.25">
      <c r="B580" s="11"/>
      <c r="D580" s="64"/>
      <c r="E580" s="15"/>
      <c r="F580" s="11"/>
      <c r="G580" s="11"/>
      <c r="H580" s="11"/>
      <c r="I580" s="11"/>
      <c r="J580" s="11"/>
      <c r="K580" s="11"/>
      <c r="L580" s="11"/>
    </row>
    <row r="581" spans="2:12" ht="15" x14ac:dyDescent="0.25">
      <c r="B581" s="11"/>
      <c r="D581" s="64"/>
      <c r="E581" s="15"/>
      <c r="F581" s="11"/>
      <c r="G581" s="11"/>
      <c r="H581" s="11"/>
      <c r="I581" s="11"/>
      <c r="J581" s="11"/>
      <c r="K581" s="11"/>
      <c r="L581" s="11"/>
    </row>
    <row r="582" spans="2:12" ht="15" x14ac:dyDescent="0.25">
      <c r="B582" s="11"/>
      <c r="D582" s="64"/>
      <c r="E582" s="15"/>
      <c r="F582" s="11"/>
      <c r="G582" s="11"/>
      <c r="H582" s="11"/>
      <c r="I582" s="11"/>
      <c r="J582" s="11"/>
      <c r="K582" s="11"/>
      <c r="L582" s="11"/>
    </row>
    <row r="583" spans="2:12" ht="15" x14ac:dyDescent="0.25">
      <c r="B583" s="11"/>
      <c r="D583" s="64"/>
      <c r="E583" s="15"/>
      <c r="F583" s="11"/>
      <c r="G583" s="11"/>
      <c r="H583" s="11"/>
      <c r="I583" s="11"/>
      <c r="J583" s="11"/>
      <c r="K583" s="11"/>
      <c r="L583" s="11"/>
    </row>
    <row r="584" spans="2:12" ht="15" x14ac:dyDescent="0.25">
      <c r="B584" s="11"/>
      <c r="D584" s="64"/>
      <c r="E584" s="15"/>
      <c r="F584" s="11"/>
      <c r="G584" s="11"/>
      <c r="H584" s="11"/>
      <c r="I584" s="11"/>
      <c r="J584" s="11"/>
      <c r="K584" s="11"/>
      <c r="L584" s="11"/>
    </row>
    <row r="585" spans="2:12" ht="15" x14ac:dyDescent="0.25">
      <c r="B585" s="11"/>
      <c r="D585" s="64"/>
      <c r="E585" s="15"/>
      <c r="F585" s="11"/>
      <c r="G585" s="11"/>
      <c r="H585" s="11"/>
      <c r="I585" s="11"/>
      <c r="J585" s="11"/>
      <c r="K585" s="11"/>
      <c r="L585" s="11"/>
    </row>
    <row r="586" spans="2:12" ht="15" x14ac:dyDescent="0.25">
      <c r="B586" s="12"/>
      <c r="D586" s="63"/>
      <c r="E586" s="15"/>
      <c r="F586" s="12"/>
      <c r="G586" s="12"/>
      <c r="H586" s="12"/>
      <c r="I586" s="12"/>
      <c r="J586" s="12"/>
      <c r="K586" s="12"/>
      <c r="L586" s="12"/>
    </row>
    <row r="587" spans="2:12" ht="15" x14ac:dyDescent="0.25">
      <c r="B587" s="11"/>
      <c r="D587" s="64"/>
      <c r="E587" s="15"/>
      <c r="F587" s="11"/>
      <c r="G587" s="11"/>
      <c r="H587" s="11"/>
      <c r="I587" s="11"/>
      <c r="J587" s="11"/>
      <c r="K587" s="11"/>
      <c r="L587" s="11"/>
    </row>
    <row r="588" spans="2:12" ht="15" x14ac:dyDescent="0.25">
      <c r="B588" s="11"/>
      <c r="D588" s="64"/>
      <c r="E588" s="15"/>
      <c r="F588" s="11"/>
      <c r="G588" s="11"/>
      <c r="H588" s="11"/>
      <c r="I588" s="11"/>
      <c r="J588" s="11"/>
      <c r="K588" s="11"/>
      <c r="L588" s="11"/>
    </row>
    <row r="589" spans="2:12" ht="15" x14ac:dyDescent="0.25">
      <c r="B589" s="11"/>
      <c r="D589" s="64"/>
      <c r="E589" s="15"/>
      <c r="F589" s="11"/>
      <c r="G589" s="11"/>
      <c r="H589" s="11"/>
      <c r="I589" s="11"/>
      <c r="J589" s="11"/>
      <c r="K589" s="11"/>
      <c r="L589" s="11"/>
    </row>
    <row r="590" spans="2:12" ht="15" x14ac:dyDescent="0.25">
      <c r="B590" s="11"/>
      <c r="D590" s="64"/>
      <c r="E590" s="15"/>
      <c r="F590" s="11"/>
      <c r="G590" s="11"/>
      <c r="H590" s="11"/>
      <c r="I590" s="11"/>
      <c r="J590" s="11"/>
      <c r="K590" s="11"/>
      <c r="L590" s="11"/>
    </row>
    <row r="591" spans="2:12" ht="15" x14ac:dyDescent="0.25">
      <c r="B591" s="11"/>
      <c r="D591" s="64"/>
      <c r="E591" s="15"/>
      <c r="F591" s="11"/>
      <c r="G591" s="11"/>
      <c r="H591" s="11"/>
      <c r="I591" s="11"/>
      <c r="J591" s="11"/>
      <c r="K591" s="11"/>
      <c r="L591" s="11"/>
    </row>
    <row r="592" spans="2:12" ht="15" x14ac:dyDescent="0.25">
      <c r="B592" s="11"/>
      <c r="D592" s="64"/>
      <c r="E592" s="15"/>
      <c r="F592" s="11"/>
      <c r="G592" s="11"/>
      <c r="H592" s="11"/>
      <c r="I592" s="11"/>
      <c r="J592" s="11"/>
      <c r="K592" s="11"/>
      <c r="L592" s="11"/>
    </row>
    <row r="593" spans="2:12" ht="15" x14ac:dyDescent="0.25">
      <c r="B593" s="11"/>
      <c r="D593" s="64"/>
      <c r="E593" s="15"/>
      <c r="F593" s="11"/>
      <c r="G593" s="11"/>
      <c r="H593" s="11"/>
      <c r="I593" s="11"/>
      <c r="J593" s="11"/>
      <c r="K593" s="11"/>
      <c r="L593" s="11"/>
    </row>
    <row r="594" spans="2:12" ht="15" x14ac:dyDescent="0.25">
      <c r="B594" s="11"/>
      <c r="D594" s="64"/>
      <c r="E594" s="15"/>
      <c r="F594" s="11"/>
      <c r="G594" s="11"/>
      <c r="H594" s="11"/>
      <c r="I594" s="11"/>
      <c r="J594" s="11"/>
      <c r="K594" s="11"/>
      <c r="L594" s="11"/>
    </row>
    <row r="595" spans="2:12" ht="15" x14ac:dyDescent="0.25">
      <c r="B595" s="11"/>
      <c r="D595" s="64"/>
      <c r="E595" s="15"/>
      <c r="F595" s="11"/>
      <c r="G595" s="11"/>
      <c r="H595" s="11"/>
      <c r="I595" s="11"/>
      <c r="J595" s="11"/>
      <c r="K595" s="11"/>
      <c r="L595" s="11"/>
    </row>
    <row r="596" spans="2:12" ht="15" x14ac:dyDescent="0.25">
      <c r="B596" s="11"/>
      <c r="D596" s="64"/>
      <c r="E596" s="15"/>
      <c r="F596" s="11"/>
      <c r="G596" s="11"/>
      <c r="H596" s="11"/>
      <c r="I596" s="11"/>
      <c r="J596" s="11"/>
      <c r="K596" s="11"/>
      <c r="L596" s="11"/>
    </row>
    <row r="597" spans="2:12" ht="15" x14ac:dyDescent="0.25">
      <c r="B597" s="11"/>
      <c r="D597" s="64"/>
      <c r="E597" s="15"/>
      <c r="F597" s="11"/>
      <c r="G597" s="11"/>
      <c r="H597" s="11"/>
      <c r="I597" s="11"/>
      <c r="J597" s="11"/>
      <c r="K597" s="11"/>
      <c r="L597" s="11"/>
    </row>
    <row r="598" spans="2:12" ht="15" x14ac:dyDescent="0.25">
      <c r="B598" s="11"/>
      <c r="D598" s="64"/>
      <c r="E598" s="15"/>
      <c r="F598" s="11"/>
      <c r="G598" s="11"/>
      <c r="H598" s="11"/>
      <c r="I598" s="11"/>
      <c r="J598" s="11"/>
      <c r="K598" s="11"/>
      <c r="L598" s="11"/>
    </row>
    <row r="599" spans="2:12" ht="15" x14ac:dyDescent="0.25">
      <c r="B599" s="11"/>
      <c r="D599" s="64"/>
      <c r="E599" s="15"/>
      <c r="F599" s="11"/>
      <c r="G599" s="11"/>
      <c r="H599" s="11"/>
      <c r="I599" s="11"/>
      <c r="J599" s="11"/>
      <c r="K599" s="11"/>
      <c r="L599" s="11"/>
    </row>
    <row r="600" spans="2:12" ht="15" x14ac:dyDescent="0.25">
      <c r="B600" s="11"/>
      <c r="D600" s="64"/>
      <c r="E600" s="15"/>
      <c r="F600" s="11"/>
      <c r="G600" s="11"/>
      <c r="H600" s="11"/>
      <c r="I600" s="11"/>
      <c r="J600" s="11"/>
      <c r="K600" s="11"/>
      <c r="L600" s="11"/>
    </row>
    <row r="601" spans="2:12" ht="15" x14ac:dyDescent="0.25">
      <c r="B601" s="11"/>
      <c r="D601" s="64"/>
      <c r="E601" s="15"/>
      <c r="F601" s="11"/>
      <c r="G601" s="11"/>
      <c r="H601" s="11"/>
      <c r="I601" s="11"/>
      <c r="J601" s="11"/>
      <c r="K601" s="11"/>
      <c r="L601" s="11"/>
    </row>
    <row r="602" spans="2:12" ht="15" x14ac:dyDescent="0.25">
      <c r="B602" s="11"/>
      <c r="D602" s="64"/>
      <c r="E602" s="15"/>
      <c r="F602" s="11"/>
      <c r="G602" s="11"/>
      <c r="H602" s="11"/>
      <c r="I602" s="11"/>
      <c r="J602" s="11"/>
      <c r="K602" s="11"/>
      <c r="L602" s="11"/>
    </row>
    <row r="603" spans="2:12" ht="15" x14ac:dyDescent="0.25">
      <c r="B603" s="11"/>
      <c r="D603" s="64"/>
      <c r="E603" s="15"/>
      <c r="F603" s="11"/>
      <c r="G603" s="11"/>
      <c r="H603" s="11"/>
      <c r="I603" s="11"/>
      <c r="J603" s="11"/>
      <c r="K603" s="11"/>
      <c r="L603" s="11"/>
    </row>
    <row r="604" spans="2:12" ht="15" x14ac:dyDescent="0.25">
      <c r="B604" s="11"/>
      <c r="D604" s="64"/>
      <c r="E604" s="15"/>
      <c r="F604" s="11"/>
      <c r="G604" s="11"/>
      <c r="H604" s="11"/>
      <c r="I604" s="11"/>
      <c r="J604" s="11"/>
      <c r="K604" s="11"/>
      <c r="L604" s="11"/>
    </row>
    <row r="605" spans="2:12" ht="15" x14ac:dyDescent="0.25">
      <c r="B605" s="11"/>
      <c r="D605" s="64"/>
      <c r="E605" s="15"/>
      <c r="F605" s="11"/>
      <c r="G605" s="11"/>
      <c r="H605" s="11"/>
      <c r="I605" s="11"/>
      <c r="J605" s="11"/>
      <c r="K605" s="11"/>
      <c r="L605" s="11"/>
    </row>
    <row r="606" spans="2:12" ht="15" x14ac:dyDescent="0.25">
      <c r="B606" s="11"/>
      <c r="D606" s="64"/>
      <c r="E606" s="15"/>
      <c r="F606" s="11"/>
      <c r="G606" s="11"/>
      <c r="H606" s="11"/>
      <c r="I606" s="11"/>
      <c r="J606" s="11"/>
      <c r="K606" s="11"/>
      <c r="L606" s="11"/>
    </row>
    <row r="607" spans="2:12" ht="15" x14ac:dyDescent="0.25">
      <c r="B607" s="11"/>
      <c r="D607" s="64"/>
      <c r="E607" s="15"/>
      <c r="F607" s="11"/>
      <c r="G607" s="11"/>
      <c r="H607" s="11"/>
      <c r="I607" s="11"/>
      <c r="J607" s="11"/>
      <c r="K607" s="11"/>
      <c r="L607" s="11"/>
    </row>
    <row r="608" spans="2:12" ht="15" x14ac:dyDescent="0.25">
      <c r="B608" s="11"/>
      <c r="D608" s="64"/>
      <c r="E608" s="15"/>
      <c r="F608" s="11"/>
      <c r="G608" s="11"/>
      <c r="H608" s="11"/>
      <c r="I608" s="11"/>
      <c r="J608" s="11"/>
      <c r="K608" s="11"/>
      <c r="L608" s="11"/>
    </row>
    <row r="609" spans="2:12" ht="15" x14ac:dyDescent="0.25">
      <c r="B609" s="11"/>
      <c r="D609" s="64"/>
      <c r="E609" s="15"/>
      <c r="F609" s="11"/>
      <c r="G609" s="11"/>
      <c r="H609" s="11"/>
      <c r="I609" s="11"/>
      <c r="J609" s="11"/>
      <c r="K609" s="11"/>
      <c r="L609" s="11"/>
    </row>
    <row r="610" spans="2:12" ht="15" x14ac:dyDescent="0.25">
      <c r="B610" s="11"/>
      <c r="D610" s="64"/>
      <c r="E610" s="15"/>
      <c r="F610" s="11"/>
      <c r="G610" s="11"/>
      <c r="H610" s="11"/>
      <c r="I610" s="11"/>
      <c r="J610" s="11"/>
      <c r="K610" s="11"/>
      <c r="L610" s="11"/>
    </row>
    <row r="611" spans="2:12" ht="15" x14ac:dyDescent="0.25">
      <c r="B611" s="12"/>
      <c r="D611" s="63"/>
      <c r="E611" s="15"/>
      <c r="F611" s="12"/>
      <c r="G611" s="12"/>
      <c r="H611" s="12"/>
      <c r="I611" s="12"/>
      <c r="J611" s="12"/>
      <c r="K611" s="12"/>
      <c r="L611" s="12"/>
    </row>
    <row r="612" spans="2:12" ht="15" x14ac:dyDescent="0.25">
      <c r="B612" s="11"/>
      <c r="D612" s="64"/>
      <c r="E612" s="15"/>
      <c r="F612" s="11"/>
      <c r="G612" s="11"/>
      <c r="H612" s="11"/>
      <c r="I612" s="11"/>
      <c r="J612" s="11"/>
      <c r="K612" s="11"/>
      <c r="L612" s="11"/>
    </row>
    <row r="613" spans="2:12" ht="15" x14ac:dyDescent="0.25">
      <c r="B613" s="11"/>
      <c r="D613" s="64"/>
      <c r="E613" s="15"/>
      <c r="F613" s="11"/>
      <c r="G613" s="11"/>
      <c r="H613" s="11"/>
      <c r="I613" s="11"/>
      <c r="J613" s="11"/>
      <c r="K613" s="11"/>
      <c r="L613" s="11"/>
    </row>
    <row r="614" spans="2:12" ht="15" x14ac:dyDescent="0.25">
      <c r="B614" s="11"/>
      <c r="D614" s="64"/>
      <c r="E614" s="15"/>
      <c r="F614" s="11"/>
      <c r="G614" s="11"/>
      <c r="H614" s="11"/>
      <c r="I614" s="11"/>
      <c r="J614" s="11"/>
      <c r="K614" s="11"/>
      <c r="L614" s="11"/>
    </row>
    <row r="615" spans="2:12" ht="15" x14ac:dyDescent="0.25">
      <c r="B615" s="11"/>
      <c r="D615" s="64"/>
      <c r="E615" s="15"/>
      <c r="F615" s="11"/>
      <c r="G615" s="11"/>
      <c r="H615" s="11"/>
      <c r="I615" s="11"/>
      <c r="J615" s="11"/>
      <c r="K615" s="11"/>
      <c r="L615" s="11"/>
    </row>
    <row r="616" spans="2:12" ht="15" x14ac:dyDescent="0.25">
      <c r="B616" s="11"/>
      <c r="D616" s="64"/>
      <c r="E616" s="15"/>
      <c r="F616" s="11"/>
      <c r="G616" s="11"/>
      <c r="H616" s="11"/>
      <c r="I616" s="11"/>
      <c r="J616" s="11"/>
      <c r="K616" s="11"/>
      <c r="L616" s="11"/>
    </row>
    <row r="617" spans="2:12" ht="15" x14ac:dyDescent="0.25">
      <c r="B617" s="11"/>
      <c r="D617" s="64"/>
      <c r="E617" s="15"/>
      <c r="F617" s="11"/>
      <c r="G617" s="11"/>
      <c r="H617" s="11"/>
      <c r="I617" s="11"/>
      <c r="J617" s="11"/>
      <c r="K617" s="11"/>
      <c r="L617" s="11"/>
    </row>
    <row r="618" spans="2:12" ht="15" x14ac:dyDescent="0.25">
      <c r="B618" s="11"/>
      <c r="D618" s="64"/>
      <c r="E618" s="15"/>
      <c r="F618" s="11"/>
      <c r="G618" s="11"/>
      <c r="H618" s="11"/>
      <c r="I618" s="11"/>
      <c r="J618" s="11"/>
      <c r="K618" s="11"/>
      <c r="L618" s="11"/>
    </row>
    <row r="619" spans="2:12" ht="15" x14ac:dyDescent="0.25">
      <c r="B619" s="11"/>
      <c r="D619" s="64"/>
      <c r="E619" s="15"/>
      <c r="F619" s="11"/>
      <c r="G619" s="11"/>
      <c r="H619" s="11"/>
      <c r="I619" s="11"/>
      <c r="J619" s="11"/>
      <c r="K619" s="11"/>
      <c r="L619" s="11"/>
    </row>
    <row r="620" spans="2:12" ht="15" x14ac:dyDescent="0.25">
      <c r="B620" s="11"/>
      <c r="D620" s="64"/>
      <c r="E620" s="15"/>
      <c r="F620" s="11"/>
      <c r="G620" s="11"/>
      <c r="H620" s="11"/>
      <c r="I620" s="11"/>
      <c r="J620" s="11"/>
      <c r="K620" s="11"/>
      <c r="L620" s="11"/>
    </row>
    <row r="621" spans="2:12" ht="15" x14ac:dyDescent="0.25">
      <c r="B621" s="11"/>
      <c r="D621" s="64"/>
      <c r="E621" s="15"/>
      <c r="F621" s="11"/>
      <c r="G621" s="11"/>
      <c r="H621" s="11"/>
      <c r="I621" s="11"/>
      <c r="J621" s="11"/>
      <c r="K621" s="11"/>
      <c r="L621" s="11"/>
    </row>
    <row r="622" spans="2:12" ht="15" x14ac:dyDescent="0.25">
      <c r="B622" s="11"/>
      <c r="D622" s="64"/>
      <c r="E622" s="15"/>
      <c r="F622" s="11"/>
      <c r="G622" s="11"/>
      <c r="H622" s="11"/>
      <c r="I622" s="11"/>
      <c r="J622" s="11"/>
      <c r="K622" s="11"/>
      <c r="L622" s="11"/>
    </row>
    <row r="623" spans="2:12" ht="15" x14ac:dyDescent="0.25">
      <c r="B623" s="11"/>
      <c r="D623" s="64"/>
      <c r="E623" s="15"/>
      <c r="F623" s="11"/>
      <c r="G623" s="11"/>
      <c r="H623" s="11"/>
      <c r="I623" s="11"/>
      <c r="J623" s="11"/>
      <c r="K623" s="11"/>
      <c r="L623" s="11"/>
    </row>
    <row r="624" spans="2:12" ht="15" x14ac:dyDescent="0.25">
      <c r="B624" s="11"/>
      <c r="D624" s="64"/>
      <c r="E624" s="15"/>
      <c r="F624" s="11"/>
      <c r="G624" s="11"/>
      <c r="H624" s="11"/>
      <c r="I624" s="11"/>
      <c r="J624" s="11"/>
      <c r="K624" s="11"/>
      <c r="L624" s="11"/>
    </row>
    <row r="625" spans="2:12" ht="15" x14ac:dyDescent="0.25">
      <c r="B625" s="12"/>
      <c r="D625" s="63"/>
      <c r="E625" s="15"/>
      <c r="F625" s="12"/>
      <c r="G625" s="12"/>
      <c r="H625" s="12"/>
      <c r="I625" s="12"/>
      <c r="J625" s="12"/>
      <c r="K625" s="12"/>
      <c r="L625" s="12"/>
    </row>
    <row r="626" spans="2:12" ht="15" x14ac:dyDescent="0.25">
      <c r="B626" s="11"/>
      <c r="D626" s="64"/>
      <c r="E626" s="15"/>
      <c r="F626" s="11"/>
      <c r="G626" s="11"/>
      <c r="H626" s="11"/>
      <c r="I626" s="11"/>
      <c r="J626" s="11"/>
      <c r="K626" s="11"/>
      <c r="L626" s="11"/>
    </row>
    <row r="627" spans="2:12" ht="15" x14ac:dyDescent="0.25">
      <c r="B627" s="12"/>
      <c r="D627" s="63"/>
      <c r="E627" s="15"/>
      <c r="F627" s="12"/>
      <c r="G627" s="12"/>
      <c r="H627" s="12"/>
      <c r="I627" s="12"/>
      <c r="J627" s="12"/>
      <c r="K627" s="12"/>
      <c r="L627" s="12"/>
    </row>
    <row r="628" spans="2:12" ht="15" x14ac:dyDescent="0.25">
      <c r="B628" s="11"/>
      <c r="D628" s="64"/>
      <c r="E628" s="15"/>
      <c r="F628" s="11"/>
      <c r="G628" s="11"/>
      <c r="H628" s="11"/>
      <c r="I628" s="11"/>
      <c r="J628" s="11"/>
      <c r="K628" s="11"/>
      <c r="L628" s="11"/>
    </row>
    <row r="629" spans="2:12" ht="15" x14ac:dyDescent="0.25">
      <c r="B629" s="11"/>
      <c r="D629" s="64"/>
      <c r="E629" s="15"/>
      <c r="F629" s="11"/>
      <c r="G629" s="11"/>
      <c r="H629" s="11"/>
      <c r="I629" s="11"/>
      <c r="J629" s="11"/>
      <c r="K629" s="11"/>
      <c r="L629" s="11"/>
    </row>
    <row r="630" spans="2:12" ht="15" x14ac:dyDescent="0.25">
      <c r="B630" s="11"/>
      <c r="D630" s="64"/>
      <c r="E630" s="15"/>
      <c r="F630" s="11"/>
      <c r="G630" s="11"/>
      <c r="H630" s="11"/>
      <c r="I630" s="11"/>
      <c r="J630" s="11"/>
      <c r="K630" s="11"/>
      <c r="L630" s="11"/>
    </row>
    <row r="631" spans="2:12" ht="15" x14ac:dyDescent="0.25">
      <c r="B631" s="11"/>
      <c r="D631" s="64"/>
      <c r="E631" s="15"/>
      <c r="F631" s="11"/>
      <c r="G631" s="11"/>
      <c r="H631" s="11"/>
      <c r="I631" s="11"/>
      <c r="J631" s="11"/>
      <c r="K631" s="11"/>
      <c r="L631" s="11"/>
    </row>
    <row r="632" spans="2:12" ht="15" x14ac:dyDescent="0.25">
      <c r="B632" s="11"/>
      <c r="D632" s="64"/>
      <c r="E632" s="15"/>
      <c r="F632" s="11"/>
      <c r="G632" s="11"/>
      <c r="H632" s="11"/>
      <c r="I632" s="11"/>
      <c r="J632" s="11"/>
      <c r="K632" s="11"/>
      <c r="L632" s="11"/>
    </row>
    <row r="633" spans="2:12" ht="15" x14ac:dyDescent="0.25">
      <c r="B633" s="11"/>
      <c r="D633" s="64"/>
      <c r="E633" s="15"/>
      <c r="F633" s="11"/>
      <c r="G633" s="11"/>
      <c r="H633" s="11"/>
      <c r="I633" s="11"/>
      <c r="J633" s="11"/>
      <c r="K633" s="11"/>
      <c r="L633" s="11"/>
    </row>
    <row r="634" spans="2:12" ht="15" x14ac:dyDescent="0.25">
      <c r="B634" s="11"/>
      <c r="D634" s="64"/>
      <c r="E634" s="15"/>
      <c r="F634" s="11"/>
      <c r="G634" s="11"/>
      <c r="H634" s="11"/>
      <c r="I634" s="11"/>
      <c r="J634" s="11"/>
      <c r="K634" s="11"/>
      <c r="L634" s="11"/>
    </row>
    <row r="635" spans="2:12" ht="15" x14ac:dyDescent="0.25">
      <c r="B635" s="11"/>
      <c r="D635" s="64"/>
      <c r="E635" s="15"/>
      <c r="F635" s="11"/>
      <c r="G635" s="11"/>
      <c r="H635" s="11"/>
      <c r="I635" s="11"/>
      <c r="J635" s="11"/>
      <c r="K635" s="11"/>
      <c r="L635" s="11"/>
    </row>
    <row r="636" spans="2:12" ht="15" x14ac:dyDescent="0.25">
      <c r="B636" s="11"/>
      <c r="D636" s="64"/>
      <c r="E636" s="15"/>
      <c r="F636" s="11"/>
      <c r="G636" s="11"/>
      <c r="H636" s="11"/>
      <c r="I636" s="11"/>
      <c r="J636" s="11"/>
      <c r="K636" s="11"/>
      <c r="L636" s="11"/>
    </row>
    <row r="637" spans="2:12" ht="15" x14ac:dyDescent="0.25">
      <c r="B637" s="11"/>
      <c r="D637" s="64"/>
      <c r="E637" s="15"/>
      <c r="F637" s="11"/>
      <c r="G637" s="11"/>
      <c r="H637" s="11"/>
      <c r="I637" s="11"/>
      <c r="J637" s="11"/>
      <c r="K637" s="11"/>
      <c r="L637" s="11"/>
    </row>
    <row r="638" spans="2:12" ht="15" x14ac:dyDescent="0.25">
      <c r="B638" s="11"/>
      <c r="D638" s="64"/>
      <c r="E638" s="15"/>
      <c r="F638" s="11"/>
      <c r="G638" s="11"/>
      <c r="H638" s="11"/>
      <c r="I638" s="11"/>
      <c r="J638" s="11"/>
      <c r="K638" s="11"/>
      <c r="L638" s="11"/>
    </row>
    <row r="639" spans="2:12" ht="15" x14ac:dyDescent="0.25">
      <c r="B639" s="11"/>
      <c r="D639" s="64"/>
      <c r="E639" s="15"/>
      <c r="F639" s="11"/>
      <c r="G639" s="11"/>
      <c r="H639" s="11"/>
      <c r="I639" s="11"/>
      <c r="J639" s="11"/>
      <c r="K639" s="11"/>
      <c r="L639" s="11"/>
    </row>
    <row r="640" spans="2:12" ht="15" x14ac:dyDescent="0.25">
      <c r="B640" s="11"/>
      <c r="D640" s="64"/>
      <c r="E640" s="15"/>
      <c r="F640" s="11"/>
      <c r="G640" s="11"/>
      <c r="H640" s="11"/>
      <c r="I640" s="11"/>
      <c r="J640" s="11"/>
      <c r="K640" s="11"/>
      <c r="L640" s="11"/>
    </row>
    <row r="641" spans="2:12" ht="15" x14ac:dyDescent="0.25">
      <c r="B641" s="11"/>
      <c r="D641" s="64"/>
      <c r="E641" s="15"/>
      <c r="F641" s="11"/>
      <c r="G641" s="11"/>
      <c r="H641" s="11"/>
      <c r="I641" s="11"/>
      <c r="J641" s="11"/>
      <c r="K641" s="11"/>
      <c r="L641" s="11"/>
    </row>
    <row r="642" spans="2:12" ht="15" x14ac:dyDescent="0.25">
      <c r="B642" s="11"/>
      <c r="D642" s="64"/>
      <c r="E642" s="15"/>
      <c r="F642" s="11"/>
      <c r="G642" s="11"/>
      <c r="H642" s="11"/>
      <c r="I642" s="11"/>
      <c r="J642" s="11"/>
      <c r="K642" s="11"/>
      <c r="L642" s="11"/>
    </row>
    <row r="643" spans="2:12" ht="15" x14ac:dyDescent="0.25">
      <c r="B643" s="11"/>
      <c r="D643" s="64"/>
      <c r="E643" s="15"/>
      <c r="F643" s="11"/>
      <c r="G643" s="11"/>
      <c r="H643" s="11"/>
      <c r="I643" s="11"/>
      <c r="J643" s="11"/>
      <c r="K643" s="11"/>
      <c r="L643" s="11"/>
    </row>
    <row r="644" spans="2:12" ht="15" x14ac:dyDescent="0.25">
      <c r="B644" s="11"/>
      <c r="D644" s="64"/>
      <c r="E644" s="15"/>
      <c r="F644" s="11"/>
      <c r="G644" s="11"/>
      <c r="H644" s="11"/>
      <c r="I644" s="11"/>
      <c r="J644" s="11"/>
      <c r="K644" s="11"/>
      <c r="L644" s="11"/>
    </row>
    <row r="645" spans="2:12" ht="15" x14ac:dyDescent="0.25">
      <c r="B645" s="11"/>
      <c r="D645" s="64"/>
      <c r="E645" s="15"/>
      <c r="F645" s="11"/>
      <c r="G645" s="11"/>
      <c r="H645" s="11"/>
      <c r="I645" s="11"/>
      <c r="J645" s="11"/>
      <c r="K645" s="11"/>
      <c r="L645" s="11"/>
    </row>
    <row r="646" spans="2:12" ht="15" x14ac:dyDescent="0.25">
      <c r="B646" s="11"/>
      <c r="D646" s="64"/>
      <c r="E646" s="15"/>
      <c r="F646" s="11"/>
      <c r="G646" s="11"/>
      <c r="H646" s="11"/>
      <c r="I646" s="11"/>
      <c r="J646" s="11"/>
      <c r="K646" s="11"/>
      <c r="L646" s="11"/>
    </row>
    <row r="647" spans="2:12" ht="15" x14ac:dyDescent="0.25">
      <c r="B647" s="11"/>
      <c r="D647" s="64"/>
      <c r="E647" s="15"/>
      <c r="F647" s="11"/>
      <c r="G647" s="11"/>
      <c r="H647" s="11"/>
      <c r="I647" s="11"/>
      <c r="J647" s="11"/>
      <c r="K647" s="11"/>
      <c r="L647" s="11"/>
    </row>
    <row r="648" spans="2:12" ht="15" x14ac:dyDescent="0.25">
      <c r="B648" s="11"/>
      <c r="D648" s="64"/>
      <c r="E648" s="15"/>
      <c r="F648" s="11"/>
      <c r="G648" s="11"/>
      <c r="H648" s="11"/>
      <c r="I648" s="11"/>
      <c r="J648" s="11"/>
      <c r="K648" s="11"/>
      <c r="L648" s="11"/>
    </row>
    <row r="649" spans="2:12" ht="15" x14ac:dyDescent="0.25">
      <c r="B649" s="11"/>
      <c r="D649" s="64"/>
      <c r="E649" s="15"/>
      <c r="F649" s="11"/>
      <c r="G649" s="11"/>
      <c r="H649" s="11"/>
      <c r="I649" s="11"/>
      <c r="J649" s="11"/>
      <c r="K649" s="11"/>
      <c r="L649" s="11"/>
    </row>
    <row r="650" spans="2:12" ht="15" x14ac:dyDescent="0.25">
      <c r="B650" s="11"/>
      <c r="D650" s="64"/>
      <c r="E650" s="15"/>
      <c r="F650" s="11"/>
      <c r="G650" s="11"/>
      <c r="H650" s="11"/>
      <c r="I650" s="11"/>
      <c r="J650" s="11"/>
      <c r="K650" s="11"/>
      <c r="L650" s="11"/>
    </row>
    <row r="651" spans="2:12" ht="15" x14ac:dyDescent="0.25">
      <c r="B651" s="11"/>
      <c r="D651" s="64"/>
      <c r="E651" s="15"/>
      <c r="F651" s="11"/>
      <c r="G651" s="11"/>
      <c r="H651" s="11"/>
      <c r="I651" s="11"/>
      <c r="J651" s="11"/>
      <c r="K651" s="11"/>
      <c r="L651" s="11"/>
    </row>
    <row r="652" spans="2:12" ht="15" x14ac:dyDescent="0.25">
      <c r="B652" s="11"/>
      <c r="D652" s="64"/>
      <c r="E652" s="15"/>
      <c r="F652" s="11"/>
      <c r="G652" s="11"/>
      <c r="H652" s="11"/>
      <c r="I652" s="11"/>
      <c r="J652" s="11"/>
      <c r="K652" s="11"/>
      <c r="L652" s="11"/>
    </row>
    <row r="653" spans="2:12" ht="15" x14ac:dyDescent="0.25">
      <c r="B653" s="11"/>
      <c r="D653" s="64"/>
      <c r="E653" s="15"/>
      <c r="F653" s="11"/>
      <c r="G653" s="11"/>
      <c r="H653" s="11"/>
      <c r="I653" s="11"/>
      <c r="J653" s="11"/>
      <c r="K653" s="11"/>
      <c r="L653" s="11"/>
    </row>
    <row r="654" spans="2:12" ht="15" x14ac:dyDescent="0.25">
      <c r="B654" s="11"/>
      <c r="D654" s="64"/>
      <c r="E654" s="15"/>
      <c r="F654" s="11"/>
      <c r="G654" s="11"/>
      <c r="H654" s="11"/>
      <c r="I654" s="11"/>
      <c r="J654" s="11"/>
      <c r="K654" s="11"/>
      <c r="L654" s="11"/>
    </row>
    <row r="655" spans="2:12" ht="15" x14ac:dyDescent="0.25">
      <c r="B655" s="11"/>
      <c r="D655" s="64"/>
      <c r="E655" s="15"/>
      <c r="F655" s="11"/>
      <c r="G655" s="11"/>
      <c r="H655" s="11"/>
      <c r="I655" s="11"/>
      <c r="J655" s="11"/>
      <c r="K655" s="11"/>
      <c r="L655" s="11"/>
    </row>
    <row r="656" spans="2:12" ht="15" x14ac:dyDescent="0.25">
      <c r="B656" s="11"/>
      <c r="D656" s="64"/>
      <c r="E656" s="15"/>
      <c r="F656" s="11"/>
      <c r="G656" s="11"/>
      <c r="H656" s="11"/>
      <c r="I656" s="11"/>
      <c r="J656" s="11"/>
      <c r="K656" s="11"/>
      <c r="L656" s="11"/>
    </row>
    <row r="657" spans="2:12" ht="15" x14ac:dyDescent="0.25">
      <c r="B657" s="11"/>
      <c r="D657" s="64"/>
      <c r="E657" s="15"/>
      <c r="F657" s="11"/>
      <c r="G657" s="11"/>
      <c r="H657" s="11"/>
      <c r="I657" s="11"/>
      <c r="J657" s="11"/>
      <c r="K657" s="11"/>
      <c r="L657" s="11"/>
    </row>
    <row r="658" spans="2:12" ht="15" x14ac:dyDescent="0.25">
      <c r="B658" s="11"/>
      <c r="D658" s="64"/>
      <c r="E658" s="15"/>
      <c r="F658" s="11"/>
      <c r="G658" s="11"/>
      <c r="H658" s="11"/>
      <c r="I658" s="11"/>
      <c r="J658" s="11"/>
      <c r="K658" s="11"/>
      <c r="L658" s="11"/>
    </row>
    <row r="659" spans="2:12" ht="15" x14ac:dyDescent="0.25">
      <c r="B659" s="11"/>
      <c r="D659" s="64"/>
      <c r="E659" s="15"/>
      <c r="F659" s="11"/>
      <c r="G659" s="11"/>
      <c r="H659" s="11"/>
      <c r="I659" s="11"/>
      <c r="J659" s="11"/>
      <c r="K659" s="11"/>
      <c r="L659" s="11"/>
    </row>
    <row r="660" spans="2:12" ht="15" x14ac:dyDescent="0.25">
      <c r="B660" s="11"/>
      <c r="D660" s="64"/>
      <c r="E660" s="15"/>
      <c r="F660" s="11"/>
      <c r="G660" s="11"/>
      <c r="H660" s="11"/>
      <c r="I660" s="11"/>
      <c r="J660" s="11"/>
      <c r="K660" s="11"/>
      <c r="L660" s="11"/>
    </row>
    <row r="661" spans="2:12" ht="15" x14ac:dyDescent="0.25">
      <c r="B661" s="11"/>
      <c r="D661" s="64"/>
      <c r="E661" s="15"/>
      <c r="F661" s="11"/>
      <c r="G661" s="11"/>
      <c r="H661" s="11"/>
      <c r="I661" s="11"/>
      <c r="J661" s="11"/>
      <c r="K661" s="11"/>
      <c r="L661" s="11"/>
    </row>
    <row r="662" spans="2:12" ht="15" x14ac:dyDescent="0.25">
      <c r="B662" s="11"/>
      <c r="D662" s="64"/>
      <c r="E662" s="15"/>
      <c r="F662" s="11"/>
      <c r="G662" s="11"/>
      <c r="H662" s="11"/>
      <c r="I662" s="11"/>
      <c r="J662" s="11"/>
      <c r="K662" s="11"/>
      <c r="L662" s="11"/>
    </row>
    <row r="663" spans="2:12" ht="15" x14ac:dyDescent="0.25">
      <c r="B663" s="11"/>
      <c r="D663" s="64"/>
      <c r="E663" s="15"/>
      <c r="F663" s="11"/>
      <c r="G663" s="11"/>
      <c r="H663" s="11"/>
      <c r="I663" s="11"/>
      <c r="J663" s="11"/>
      <c r="K663" s="11"/>
      <c r="L663" s="11"/>
    </row>
    <row r="664" spans="2:12" ht="15" x14ac:dyDescent="0.25">
      <c r="B664" s="11"/>
      <c r="D664" s="64"/>
      <c r="E664" s="15"/>
      <c r="F664" s="11"/>
      <c r="G664" s="11"/>
      <c r="H664" s="11"/>
      <c r="I664" s="11"/>
      <c r="J664" s="11"/>
      <c r="K664" s="11"/>
      <c r="L664" s="11"/>
    </row>
    <row r="665" spans="2:12" ht="15" x14ac:dyDescent="0.25">
      <c r="B665" s="11"/>
      <c r="D665" s="64"/>
      <c r="E665" s="15"/>
      <c r="F665" s="11"/>
      <c r="G665" s="11"/>
      <c r="H665" s="11"/>
      <c r="I665" s="11"/>
      <c r="J665" s="11"/>
      <c r="K665" s="11"/>
      <c r="L665" s="11"/>
    </row>
    <row r="666" spans="2:12" ht="15" x14ac:dyDescent="0.25">
      <c r="B666" s="11"/>
      <c r="D666" s="64"/>
      <c r="E666" s="15"/>
      <c r="F666" s="11"/>
      <c r="G666" s="11"/>
      <c r="H666" s="11"/>
      <c r="I666" s="11"/>
      <c r="J666" s="11"/>
      <c r="K666" s="11"/>
      <c r="L666" s="11"/>
    </row>
    <row r="667" spans="2:12" ht="15" x14ac:dyDescent="0.25">
      <c r="B667" s="11"/>
      <c r="D667" s="64"/>
      <c r="E667" s="15"/>
      <c r="F667" s="11"/>
      <c r="G667" s="11"/>
      <c r="H667" s="11"/>
      <c r="I667" s="11"/>
      <c r="J667" s="11"/>
      <c r="K667" s="11"/>
      <c r="L667" s="11"/>
    </row>
    <row r="668" spans="2:12" ht="15" x14ac:dyDescent="0.25">
      <c r="B668" s="11"/>
      <c r="D668" s="64"/>
      <c r="E668" s="15"/>
      <c r="F668" s="11"/>
      <c r="G668" s="11"/>
      <c r="H668" s="11"/>
      <c r="I668" s="11"/>
      <c r="J668" s="11"/>
      <c r="K668" s="11"/>
      <c r="L668" s="11"/>
    </row>
    <row r="669" spans="2:12" ht="15" x14ac:dyDescent="0.25">
      <c r="B669" s="11"/>
      <c r="D669" s="64"/>
      <c r="E669" s="15"/>
      <c r="F669" s="11"/>
      <c r="G669" s="11"/>
      <c r="H669" s="11"/>
      <c r="I669" s="11"/>
      <c r="J669" s="11"/>
      <c r="K669" s="11"/>
      <c r="L669" s="11"/>
    </row>
    <row r="670" spans="2:12" ht="15" x14ac:dyDescent="0.25">
      <c r="B670" s="11"/>
      <c r="D670" s="64"/>
      <c r="E670" s="15"/>
      <c r="F670" s="11"/>
      <c r="G670" s="11"/>
      <c r="H670" s="11"/>
      <c r="I670" s="11"/>
      <c r="J670" s="11"/>
      <c r="K670" s="11"/>
      <c r="L670" s="11"/>
    </row>
    <row r="671" spans="2:12" ht="15" x14ac:dyDescent="0.25">
      <c r="B671" s="11"/>
      <c r="D671" s="64"/>
      <c r="E671" s="15"/>
      <c r="F671" s="11"/>
      <c r="G671" s="11"/>
      <c r="H671" s="11"/>
      <c r="I671" s="11"/>
      <c r="J671" s="11"/>
      <c r="K671" s="11"/>
      <c r="L671" s="11"/>
    </row>
    <row r="672" spans="2:12" ht="15" x14ac:dyDescent="0.25">
      <c r="B672" s="11"/>
      <c r="D672" s="64"/>
      <c r="E672" s="15"/>
      <c r="F672" s="11"/>
      <c r="G672" s="11"/>
      <c r="H672" s="11"/>
      <c r="I672" s="11"/>
      <c r="J672" s="11"/>
      <c r="K672" s="11"/>
      <c r="L672" s="11"/>
    </row>
    <row r="673" spans="2:12" ht="15" x14ac:dyDescent="0.25">
      <c r="B673" s="11"/>
      <c r="D673" s="64"/>
      <c r="E673" s="15"/>
      <c r="F673" s="11"/>
      <c r="G673" s="11"/>
      <c r="H673" s="11"/>
      <c r="I673" s="11"/>
      <c r="J673" s="11"/>
      <c r="K673" s="11"/>
      <c r="L673" s="11"/>
    </row>
    <row r="674" spans="2:12" ht="15" x14ac:dyDescent="0.25">
      <c r="B674" s="12"/>
      <c r="D674" s="63"/>
      <c r="E674" s="15"/>
      <c r="F674" s="12"/>
      <c r="G674" s="12"/>
      <c r="H674" s="12"/>
      <c r="I674" s="12"/>
      <c r="J674" s="12"/>
      <c r="K674" s="12"/>
      <c r="L674" s="12"/>
    </row>
    <row r="675" spans="2:12" ht="15" x14ac:dyDescent="0.25">
      <c r="B675" s="11"/>
      <c r="D675" s="64"/>
      <c r="E675" s="15"/>
      <c r="F675" s="11"/>
      <c r="G675" s="11"/>
      <c r="H675" s="11"/>
      <c r="I675" s="11"/>
      <c r="J675" s="11"/>
      <c r="K675" s="11"/>
      <c r="L675" s="11"/>
    </row>
    <row r="676" spans="2:12" ht="15" x14ac:dyDescent="0.25">
      <c r="B676" s="11"/>
      <c r="D676" s="64"/>
      <c r="E676" s="15"/>
      <c r="F676" s="11"/>
      <c r="G676" s="11"/>
      <c r="H676" s="11"/>
      <c r="I676" s="11"/>
      <c r="J676" s="11"/>
      <c r="K676" s="11"/>
      <c r="L676" s="11"/>
    </row>
    <row r="677" spans="2:12" ht="15" x14ac:dyDescent="0.25">
      <c r="B677" s="11"/>
      <c r="D677" s="64"/>
      <c r="E677" s="15"/>
      <c r="F677" s="11"/>
      <c r="G677" s="11"/>
      <c r="H677" s="11"/>
      <c r="I677" s="11"/>
      <c r="J677" s="11"/>
      <c r="K677" s="11"/>
      <c r="L677" s="11"/>
    </row>
    <row r="678" spans="2:12" ht="15" x14ac:dyDescent="0.25">
      <c r="B678" s="12"/>
      <c r="D678" s="63"/>
      <c r="E678" s="15"/>
      <c r="F678" s="12"/>
      <c r="G678" s="12"/>
      <c r="H678" s="12"/>
      <c r="I678" s="12"/>
      <c r="J678" s="12"/>
      <c r="K678" s="12"/>
      <c r="L678" s="12"/>
    </row>
    <row r="679" spans="2:12" ht="15" x14ac:dyDescent="0.25">
      <c r="B679" s="11"/>
      <c r="D679" s="64"/>
      <c r="E679" s="15"/>
      <c r="F679" s="11"/>
      <c r="G679" s="11"/>
      <c r="H679" s="11"/>
      <c r="I679" s="11"/>
      <c r="J679" s="11"/>
      <c r="K679" s="11"/>
      <c r="L679" s="11"/>
    </row>
    <row r="680" spans="2:12" ht="15" x14ac:dyDescent="0.25">
      <c r="B680" s="11"/>
      <c r="D680" s="64"/>
      <c r="E680" s="15"/>
      <c r="F680" s="11"/>
      <c r="G680" s="11"/>
      <c r="H680" s="11"/>
      <c r="I680" s="11"/>
      <c r="J680" s="11"/>
      <c r="K680" s="11"/>
      <c r="L680" s="11"/>
    </row>
    <row r="681" spans="2:12" ht="15" x14ac:dyDescent="0.25">
      <c r="B681" s="11"/>
      <c r="D681" s="64"/>
      <c r="E681" s="15"/>
      <c r="F681" s="11"/>
      <c r="G681" s="11"/>
      <c r="H681" s="11"/>
      <c r="I681" s="11"/>
      <c r="J681" s="11"/>
      <c r="K681" s="11"/>
      <c r="L681" s="11"/>
    </row>
    <row r="682" spans="2:12" ht="15" x14ac:dyDescent="0.25">
      <c r="B682" s="11"/>
      <c r="D682" s="64"/>
      <c r="E682" s="15"/>
      <c r="F682" s="11"/>
      <c r="G682" s="11"/>
      <c r="H682" s="11"/>
      <c r="I682" s="11"/>
      <c r="J682" s="11"/>
      <c r="K682" s="11"/>
      <c r="L682" s="11"/>
    </row>
    <row r="683" spans="2:12" ht="15" x14ac:dyDescent="0.25">
      <c r="B683" s="11"/>
      <c r="D683" s="64"/>
      <c r="E683" s="15"/>
      <c r="F683" s="11"/>
      <c r="G683" s="11"/>
      <c r="H683" s="11"/>
      <c r="I683" s="11"/>
      <c r="J683" s="11"/>
      <c r="K683" s="11"/>
      <c r="L683" s="11"/>
    </row>
    <row r="684" spans="2:12" ht="15" x14ac:dyDescent="0.25">
      <c r="B684" s="11"/>
      <c r="D684" s="64"/>
      <c r="E684" s="15"/>
      <c r="F684" s="11"/>
      <c r="G684" s="11"/>
      <c r="H684" s="11"/>
      <c r="I684" s="11"/>
      <c r="J684" s="11"/>
      <c r="K684" s="11"/>
      <c r="L684" s="11"/>
    </row>
    <row r="685" spans="2:12" ht="15" x14ac:dyDescent="0.25">
      <c r="B685" s="11"/>
      <c r="D685" s="64"/>
      <c r="E685" s="15"/>
      <c r="F685" s="11"/>
      <c r="G685" s="11"/>
      <c r="H685" s="11"/>
      <c r="I685" s="11"/>
      <c r="J685" s="11"/>
      <c r="K685" s="11"/>
      <c r="L685" s="11"/>
    </row>
    <row r="686" spans="2:12" ht="15" x14ac:dyDescent="0.25">
      <c r="B686" s="12"/>
      <c r="D686" s="63"/>
      <c r="E686" s="15"/>
      <c r="F686" s="12"/>
      <c r="G686" s="12"/>
      <c r="H686" s="12"/>
      <c r="I686" s="12"/>
      <c r="J686" s="12"/>
      <c r="K686" s="12"/>
      <c r="L686" s="12"/>
    </row>
    <row r="687" spans="2:12" ht="15" x14ac:dyDescent="0.25">
      <c r="B687" s="11"/>
      <c r="D687" s="64"/>
      <c r="E687" s="15"/>
      <c r="F687" s="11"/>
      <c r="G687" s="11"/>
      <c r="H687" s="11"/>
      <c r="I687" s="11"/>
      <c r="J687" s="11"/>
      <c r="K687" s="11"/>
      <c r="L687" s="11"/>
    </row>
    <row r="688" spans="2:12" ht="15" x14ac:dyDescent="0.25">
      <c r="B688" s="11"/>
      <c r="D688" s="64"/>
      <c r="E688" s="15"/>
      <c r="F688" s="11"/>
      <c r="G688" s="11"/>
      <c r="H688" s="11"/>
      <c r="I688" s="11"/>
      <c r="J688" s="11"/>
      <c r="K688" s="11"/>
      <c r="L688" s="11"/>
    </row>
    <row r="689" spans="2:12" ht="15" x14ac:dyDescent="0.25">
      <c r="B689" s="11"/>
      <c r="D689" s="64"/>
      <c r="E689" s="15"/>
      <c r="F689" s="11"/>
      <c r="G689" s="11"/>
      <c r="H689" s="11"/>
      <c r="I689" s="11"/>
      <c r="J689" s="11"/>
      <c r="K689" s="11"/>
      <c r="L689" s="11"/>
    </row>
    <row r="690" spans="2:12" ht="15" x14ac:dyDescent="0.25">
      <c r="B690" s="11"/>
      <c r="D690" s="64"/>
      <c r="E690" s="15"/>
      <c r="F690" s="11"/>
      <c r="G690" s="11"/>
      <c r="H690" s="11"/>
      <c r="I690" s="11"/>
      <c r="J690" s="11"/>
      <c r="K690" s="11"/>
      <c r="L690" s="11"/>
    </row>
    <row r="691" spans="2:12" ht="15" x14ac:dyDescent="0.25">
      <c r="B691" s="11"/>
      <c r="D691" s="64"/>
      <c r="E691" s="15"/>
      <c r="F691" s="11"/>
      <c r="G691" s="11"/>
      <c r="H691" s="11"/>
      <c r="I691" s="11"/>
      <c r="J691" s="11"/>
      <c r="K691" s="11"/>
      <c r="L691" s="11"/>
    </row>
    <row r="692" spans="2:12" ht="15" x14ac:dyDescent="0.25">
      <c r="B692" s="11"/>
      <c r="D692" s="64"/>
      <c r="E692" s="15"/>
      <c r="F692" s="11"/>
      <c r="G692" s="11"/>
      <c r="H692" s="11"/>
      <c r="I692" s="11"/>
      <c r="J692" s="11"/>
      <c r="K692" s="11"/>
      <c r="L692" s="11"/>
    </row>
    <row r="693" spans="2:12" ht="15" x14ac:dyDescent="0.25">
      <c r="B693" s="11"/>
      <c r="D693" s="64"/>
      <c r="E693" s="15"/>
      <c r="F693" s="11"/>
      <c r="G693" s="11"/>
      <c r="H693" s="11"/>
      <c r="I693" s="11"/>
      <c r="J693" s="11"/>
      <c r="K693" s="11"/>
      <c r="L693" s="11"/>
    </row>
    <row r="694" spans="2:12" ht="15" x14ac:dyDescent="0.25">
      <c r="B694" s="11"/>
      <c r="D694" s="64"/>
      <c r="E694" s="15"/>
      <c r="F694" s="11"/>
      <c r="G694" s="11"/>
      <c r="H694" s="11"/>
      <c r="I694" s="11"/>
      <c r="J694" s="11"/>
      <c r="K694" s="11"/>
      <c r="L694" s="11"/>
    </row>
    <row r="695" spans="2:12" ht="15" x14ac:dyDescent="0.25">
      <c r="B695" s="11"/>
      <c r="D695" s="64"/>
      <c r="E695" s="15"/>
      <c r="F695" s="11"/>
      <c r="G695" s="11"/>
      <c r="H695" s="11"/>
      <c r="I695" s="11"/>
      <c r="J695" s="11"/>
      <c r="K695" s="11"/>
      <c r="L695" s="11"/>
    </row>
    <row r="696" spans="2:12" ht="15" x14ac:dyDescent="0.25">
      <c r="B696" s="11"/>
      <c r="D696" s="64"/>
      <c r="E696" s="15"/>
      <c r="F696" s="11"/>
      <c r="G696" s="11"/>
      <c r="H696" s="11"/>
      <c r="I696" s="11"/>
      <c r="J696" s="11"/>
      <c r="K696" s="11"/>
      <c r="L696" s="11"/>
    </row>
    <row r="697" spans="2:12" ht="15" x14ac:dyDescent="0.25">
      <c r="B697" s="11"/>
      <c r="D697" s="64"/>
      <c r="E697" s="15"/>
      <c r="F697" s="11"/>
      <c r="G697" s="11"/>
      <c r="H697" s="11"/>
      <c r="I697" s="11"/>
      <c r="J697" s="11"/>
      <c r="K697" s="11"/>
      <c r="L697" s="11"/>
    </row>
    <row r="698" spans="2:12" ht="15" x14ac:dyDescent="0.25">
      <c r="B698" s="11"/>
      <c r="D698" s="64"/>
      <c r="E698" s="15"/>
      <c r="F698" s="11"/>
      <c r="G698" s="11"/>
      <c r="H698" s="11"/>
      <c r="I698" s="11"/>
      <c r="J698" s="11"/>
      <c r="K698" s="11"/>
      <c r="L698" s="11"/>
    </row>
    <row r="699" spans="2:12" ht="15" x14ac:dyDescent="0.25">
      <c r="B699" s="11"/>
      <c r="D699" s="64"/>
      <c r="E699" s="15"/>
      <c r="F699" s="11"/>
      <c r="G699" s="11"/>
      <c r="H699" s="11"/>
      <c r="I699" s="11"/>
      <c r="J699" s="11"/>
      <c r="K699" s="11"/>
      <c r="L699" s="11"/>
    </row>
    <row r="700" spans="2:12" ht="15" x14ac:dyDescent="0.25">
      <c r="B700" s="11"/>
      <c r="D700" s="64"/>
      <c r="E700" s="15"/>
      <c r="F700" s="11"/>
      <c r="G700" s="11"/>
      <c r="H700" s="11"/>
      <c r="I700" s="11"/>
      <c r="J700" s="11"/>
      <c r="K700" s="11"/>
      <c r="L700" s="11"/>
    </row>
    <row r="701" spans="2:12" ht="15" x14ac:dyDescent="0.25">
      <c r="B701" s="11"/>
      <c r="D701" s="64"/>
      <c r="E701" s="15"/>
      <c r="F701" s="11"/>
      <c r="G701" s="11"/>
      <c r="H701" s="11"/>
      <c r="I701" s="11"/>
      <c r="J701" s="11"/>
      <c r="K701" s="11"/>
      <c r="L701" s="11"/>
    </row>
    <row r="702" spans="2:12" ht="15" x14ac:dyDescent="0.25">
      <c r="B702" s="11"/>
      <c r="D702" s="64"/>
      <c r="E702" s="15"/>
      <c r="F702" s="11"/>
      <c r="G702" s="11"/>
      <c r="H702" s="11"/>
      <c r="I702" s="11"/>
      <c r="J702" s="11"/>
      <c r="K702" s="11"/>
      <c r="L702" s="11"/>
    </row>
    <row r="703" spans="2:12" ht="15" x14ac:dyDescent="0.25">
      <c r="B703" s="12"/>
      <c r="D703" s="63"/>
      <c r="E703" s="15"/>
      <c r="F703" s="12"/>
      <c r="G703" s="12"/>
      <c r="H703" s="12"/>
      <c r="I703" s="12"/>
      <c r="J703" s="12"/>
      <c r="K703" s="12"/>
      <c r="L703" s="12"/>
    </row>
    <row r="704" spans="2:12" ht="15" x14ac:dyDescent="0.25">
      <c r="B704" s="11"/>
      <c r="D704" s="64"/>
      <c r="E704" s="15"/>
      <c r="F704" s="11"/>
      <c r="G704" s="11"/>
      <c r="H704" s="11"/>
      <c r="I704" s="11"/>
      <c r="J704" s="11"/>
      <c r="K704" s="11"/>
      <c r="L704" s="11"/>
    </row>
    <row r="705" spans="2:12" ht="15" x14ac:dyDescent="0.25">
      <c r="B705" s="11"/>
      <c r="D705" s="64"/>
      <c r="E705" s="15"/>
      <c r="F705" s="11"/>
      <c r="G705" s="11"/>
      <c r="H705" s="11"/>
      <c r="I705" s="11"/>
      <c r="J705" s="11"/>
      <c r="K705" s="11"/>
      <c r="L705" s="11"/>
    </row>
    <row r="706" spans="2:12" ht="15" x14ac:dyDescent="0.25">
      <c r="B706" s="11"/>
      <c r="D706" s="64"/>
      <c r="E706" s="15"/>
      <c r="F706" s="11"/>
      <c r="G706" s="11"/>
      <c r="H706" s="11"/>
      <c r="I706" s="11"/>
      <c r="J706" s="11"/>
      <c r="K706" s="11"/>
      <c r="L706" s="11"/>
    </row>
    <row r="707" spans="2:12" ht="15" x14ac:dyDescent="0.25">
      <c r="B707" s="11"/>
      <c r="D707" s="64"/>
      <c r="E707" s="15"/>
      <c r="F707" s="11"/>
      <c r="G707" s="11"/>
      <c r="H707" s="11"/>
      <c r="I707" s="11"/>
      <c r="J707" s="11"/>
      <c r="K707" s="11"/>
      <c r="L707" s="11"/>
    </row>
    <row r="708" spans="2:12" ht="15" x14ac:dyDescent="0.25">
      <c r="B708" s="11"/>
      <c r="D708" s="64"/>
      <c r="E708" s="15"/>
      <c r="F708" s="11"/>
      <c r="G708" s="11"/>
      <c r="H708" s="11"/>
      <c r="I708" s="11"/>
      <c r="J708" s="11"/>
      <c r="K708" s="11"/>
      <c r="L708" s="11"/>
    </row>
    <row r="709" spans="2:12" ht="15" x14ac:dyDescent="0.25">
      <c r="B709" s="11"/>
      <c r="D709" s="64"/>
      <c r="E709" s="15"/>
      <c r="F709" s="11"/>
      <c r="G709" s="11"/>
      <c r="H709" s="11"/>
      <c r="I709" s="11"/>
      <c r="J709" s="11"/>
      <c r="K709" s="11"/>
      <c r="L709" s="11"/>
    </row>
    <row r="710" spans="2:12" ht="15" x14ac:dyDescent="0.25">
      <c r="B710" s="11"/>
      <c r="D710" s="64"/>
      <c r="E710" s="15"/>
      <c r="F710" s="11"/>
      <c r="G710" s="11"/>
      <c r="H710" s="11"/>
      <c r="I710" s="11"/>
      <c r="J710" s="11"/>
      <c r="K710" s="11"/>
      <c r="L710" s="11"/>
    </row>
    <row r="711" spans="2:12" ht="15" x14ac:dyDescent="0.25">
      <c r="B711" s="11"/>
      <c r="D711" s="64"/>
      <c r="E711" s="15"/>
      <c r="F711" s="11"/>
      <c r="G711" s="11"/>
      <c r="H711" s="11"/>
      <c r="I711" s="11"/>
      <c r="J711" s="11"/>
      <c r="K711" s="11"/>
      <c r="L711" s="11"/>
    </row>
    <row r="712" spans="2:12" ht="15" x14ac:dyDescent="0.25">
      <c r="B712" s="11"/>
      <c r="D712" s="64"/>
      <c r="E712" s="15"/>
      <c r="F712" s="11"/>
      <c r="G712" s="11"/>
      <c r="H712" s="11"/>
      <c r="I712" s="11"/>
      <c r="J712" s="11"/>
      <c r="K712" s="11"/>
      <c r="L712" s="11"/>
    </row>
    <row r="713" spans="2:12" ht="15" x14ac:dyDescent="0.25">
      <c r="B713" s="11"/>
      <c r="D713" s="64"/>
      <c r="E713" s="15"/>
      <c r="F713" s="11"/>
      <c r="G713" s="11"/>
      <c r="H713" s="11"/>
      <c r="I713" s="11"/>
      <c r="J713" s="11"/>
      <c r="K713" s="11"/>
      <c r="L713" s="11"/>
    </row>
    <row r="714" spans="2:12" ht="15" x14ac:dyDescent="0.25">
      <c r="B714" s="11"/>
      <c r="D714" s="64"/>
      <c r="E714" s="15"/>
      <c r="F714" s="11"/>
      <c r="G714" s="11"/>
      <c r="H714" s="11"/>
      <c r="I714" s="11"/>
      <c r="J714" s="11"/>
      <c r="K714" s="11"/>
      <c r="L714" s="11"/>
    </row>
    <row r="715" spans="2:12" ht="15" x14ac:dyDescent="0.25">
      <c r="B715" s="11"/>
      <c r="D715" s="64"/>
      <c r="E715" s="15"/>
      <c r="F715" s="11"/>
      <c r="G715" s="11"/>
      <c r="H715" s="11"/>
      <c r="I715" s="11"/>
      <c r="J715" s="11"/>
      <c r="K715" s="11"/>
      <c r="L715" s="11"/>
    </row>
    <row r="716" spans="2:12" ht="15" x14ac:dyDescent="0.25">
      <c r="B716" s="11"/>
      <c r="D716" s="64"/>
      <c r="E716" s="15"/>
      <c r="F716" s="11"/>
      <c r="G716" s="11"/>
      <c r="H716" s="11"/>
      <c r="I716" s="11"/>
      <c r="J716" s="11"/>
      <c r="K716" s="11"/>
      <c r="L716" s="11"/>
    </row>
    <row r="717" spans="2:12" ht="15" x14ac:dyDescent="0.25">
      <c r="B717" s="11"/>
      <c r="D717" s="64"/>
      <c r="E717" s="15"/>
      <c r="F717" s="11"/>
      <c r="G717" s="11"/>
      <c r="H717" s="11"/>
      <c r="I717" s="11"/>
      <c r="J717" s="11"/>
      <c r="K717" s="11"/>
      <c r="L717" s="11"/>
    </row>
    <row r="718" spans="2:12" ht="15" x14ac:dyDescent="0.25">
      <c r="B718" s="11"/>
      <c r="D718" s="64"/>
      <c r="E718" s="15"/>
      <c r="F718" s="11"/>
      <c r="G718" s="11"/>
      <c r="H718" s="11"/>
      <c r="I718" s="11"/>
      <c r="J718" s="11"/>
      <c r="K718" s="11"/>
      <c r="L718" s="11"/>
    </row>
    <row r="719" spans="2:12" ht="15" x14ac:dyDescent="0.25">
      <c r="B719" s="11"/>
      <c r="D719" s="64"/>
      <c r="E719" s="15"/>
      <c r="F719" s="11"/>
      <c r="G719" s="11"/>
      <c r="H719" s="11"/>
      <c r="I719" s="11"/>
      <c r="J719" s="11"/>
      <c r="K719" s="11"/>
      <c r="L719" s="11"/>
    </row>
    <row r="720" spans="2:12" ht="15" x14ac:dyDescent="0.25">
      <c r="B720" s="11"/>
      <c r="D720" s="64"/>
      <c r="E720" s="15"/>
      <c r="F720" s="11"/>
      <c r="G720" s="11"/>
      <c r="H720" s="11"/>
      <c r="I720" s="11"/>
      <c r="J720" s="11"/>
      <c r="K720" s="11"/>
      <c r="L720" s="11"/>
    </row>
    <row r="721" spans="2:12" ht="15" x14ac:dyDescent="0.25">
      <c r="B721" s="11"/>
      <c r="D721" s="64"/>
      <c r="E721" s="15"/>
      <c r="F721" s="11"/>
      <c r="G721" s="11"/>
      <c r="H721" s="11"/>
      <c r="I721" s="11"/>
      <c r="J721" s="11"/>
      <c r="K721" s="11"/>
      <c r="L721" s="11"/>
    </row>
    <row r="722" spans="2:12" ht="15" x14ac:dyDescent="0.25">
      <c r="B722" s="11"/>
      <c r="D722" s="64"/>
      <c r="E722" s="15"/>
      <c r="F722" s="11"/>
      <c r="G722" s="11"/>
      <c r="H722" s="11"/>
      <c r="I722" s="11"/>
      <c r="J722" s="11"/>
      <c r="K722" s="11"/>
      <c r="L722" s="11"/>
    </row>
    <row r="723" spans="2:12" ht="15" x14ac:dyDescent="0.25">
      <c r="B723" s="11"/>
      <c r="D723" s="64"/>
      <c r="E723" s="15"/>
      <c r="F723" s="11"/>
      <c r="G723" s="11"/>
      <c r="H723" s="11"/>
      <c r="I723" s="11"/>
      <c r="J723" s="11"/>
      <c r="K723" s="11"/>
      <c r="L723" s="11"/>
    </row>
    <row r="724" spans="2:12" ht="15" x14ac:dyDescent="0.25">
      <c r="B724" s="11"/>
      <c r="D724" s="64"/>
      <c r="E724" s="15"/>
      <c r="F724" s="11"/>
      <c r="G724" s="11"/>
      <c r="H724" s="11"/>
      <c r="I724" s="11"/>
      <c r="J724" s="11"/>
      <c r="K724" s="11"/>
      <c r="L724" s="11"/>
    </row>
    <row r="725" spans="2:12" ht="15" x14ac:dyDescent="0.25">
      <c r="B725" s="11"/>
      <c r="D725" s="64"/>
      <c r="E725" s="15"/>
      <c r="F725" s="11"/>
      <c r="G725" s="11"/>
      <c r="H725" s="11"/>
      <c r="I725" s="11"/>
      <c r="J725" s="11"/>
      <c r="K725" s="11"/>
      <c r="L725" s="11"/>
    </row>
    <row r="726" spans="2:12" ht="15" x14ac:dyDescent="0.25">
      <c r="B726" s="11"/>
      <c r="D726" s="64"/>
      <c r="E726" s="15"/>
      <c r="F726" s="11"/>
      <c r="G726" s="11"/>
      <c r="H726" s="11"/>
      <c r="I726" s="11"/>
      <c r="J726" s="11"/>
      <c r="K726" s="11"/>
      <c r="L726" s="11"/>
    </row>
    <row r="727" spans="2:12" ht="15" x14ac:dyDescent="0.25">
      <c r="B727" s="11"/>
      <c r="D727" s="64"/>
      <c r="E727" s="15"/>
      <c r="F727" s="11"/>
      <c r="G727" s="11"/>
      <c r="H727" s="11"/>
      <c r="I727" s="11"/>
      <c r="J727" s="11"/>
      <c r="K727" s="11"/>
      <c r="L727" s="11"/>
    </row>
    <row r="728" spans="2:12" ht="15" x14ac:dyDescent="0.25">
      <c r="B728" s="12"/>
      <c r="D728" s="63"/>
      <c r="E728" s="15"/>
      <c r="F728" s="12"/>
      <c r="G728" s="12"/>
      <c r="H728" s="12"/>
      <c r="I728" s="12"/>
      <c r="J728" s="12"/>
      <c r="K728" s="12"/>
      <c r="L728" s="12"/>
    </row>
    <row r="729" spans="2:12" ht="15" x14ac:dyDescent="0.25">
      <c r="B729" s="12"/>
      <c r="D729" s="63"/>
      <c r="E729" s="15"/>
      <c r="F729" s="12"/>
      <c r="G729" s="12"/>
      <c r="H729" s="12"/>
      <c r="I729" s="12"/>
      <c r="J729" s="12"/>
      <c r="K729" s="12"/>
      <c r="L729" s="12"/>
    </row>
    <row r="730" spans="2:12" ht="15" x14ac:dyDescent="0.25">
      <c r="B730" s="11"/>
      <c r="D730" s="64"/>
      <c r="E730" s="15"/>
      <c r="F730" s="11"/>
      <c r="G730" s="11"/>
      <c r="H730" s="11"/>
      <c r="I730" s="11"/>
      <c r="J730" s="11"/>
      <c r="K730" s="11"/>
      <c r="L730" s="11"/>
    </row>
    <row r="731" spans="2:12" ht="15" x14ac:dyDescent="0.25">
      <c r="B731" s="11"/>
      <c r="D731" s="64"/>
      <c r="E731" s="15"/>
      <c r="F731" s="11"/>
      <c r="G731" s="11"/>
      <c r="H731" s="11"/>
      <c r="I731" s="11"/>
      <c r="J731" s="11"/>
      <c r="K731" s="11"/>
      <c r="L731" s="11"/>
    </row>
    <row r="732" spans="2:12" ht="15" x14ac:dyDescent="0.25">
      <c r="B732" s="11"/>
      <c r="D732" s="64"/>
      <c r="E732" s="15"/>
      <c r="F732" s="11"/>
      <c r="G732" s="11"/>
      <c r="H732" s="11"/>
      <c r="I732" s="11"/>
      <c r="J732" s="11"/>
      <c r="K732" s="11"/>
      <c r="L732" s="11"/>
    </row>
    <row r="733" spans="2:12" ht="15" x14ac:dyDescent="0.25">
      <c r="B733" s="11"/>
      <c r="D733" s="64"/>
      <c r="E733" s="15"/>
      <c r="F733" s="11"/>
      <c r="G733" s="11"/>
      <c r="H733" s="11"/>
      <c r="I733" s="11"/>
      <c r="J733" s="11"/>
      <c r="K733" s="11"/>
      <c r="L733" s="11"/>
    </row>
    <row r="734" spans="2:12" ht="15" x14ac:dyDescent="0.25">
      <c r="B734" s="11"/>
      <c r="D734" s="64"/>
      <c r="E734" s="15"/>
      <c r="F734" s="11"/>
      <c r="G734" s="11"/>
      <c r="H734" s="11"/>
      <c r="I734" s="11"/>
      <c r="J734" s="11"/>
      <c r="K734" s="11"/>
      <c r="L734" s="11"/>
    </row>
    <row r="735" spans="2:12" ht="15" x14ac:dyDescent="0.25">
      <c r="B735" s="11"/>
      <c r="D735" s="64"/>
      <c r="E735" s="15"/>
      <c r="F735" s="11"/>
      <c r="G735" s="11"/>
      <c r="H735" s="11"/>
      <c r="I735" s="11"/>
      <c r="J735" s="11"/>
      <c r="K735" s="11"/>
      <c r="L735" s="11"/>
    </row>
    <row r="736" spans="2:12" ht="15" x14ac:dyDescent="0.25">
      <c r="B736" s="11"/>
      <c r="D736" s="64"/>
      <c r="E736" s="15"/>
      <c r="F736" s="11"/>
      <c r="G736" s="11"/>
      <c r="H736" s="11"/>
      <c r="I736" s="11"/>
      <c r="J736" s="11"/>
      <c r="K736" s="11"/>
      <c r="L736" s="11"/>
    </row>
    <row r="737" spans="2:12" ht="15" x14ac:dyDescent="0.25">
      <c r="B737" s="11"/>
      <c r="D737" s="64"/>
      <c r="E737" s="15"/>
      <c r="F737" s="11"/>
      <c r="G737" s="11"/>
      <c r="H737" s="11"/>
      <c r="I737" s="11"/>
      <c r="J737" s="11"/>
      <c r="K737" s="11"/>
      <c r="L737" s="11"/>
    </row>
    <row r="738" spans="2:12" ht="15" x14ac:dyDescent="0.25">
      <c r="B738" s="11"/>
      <c r="D738" s="64"/>
      <c r="E738" s="15"/>
      <c r="F738" s="11"/>
      <c r="G738" s="11"/>
      <c r="H738" s="11"/>
      <c r="I738" s="11"/>
      <c r="J738" s="11"/>
      <c r="K738" s="11"/>
      <c r="L738" s="11"/>
    </row>
    <row r="739" spans="2:12" ht="15" x14ac:dyDescent="0.25">
      <c r="B739" s="11"/>
      <c r="D739" s="64"/>
      <c r="E739" s="15"/>
      <c r="F739" s="11"/>
      <c r="G739" s="11"/>
      <c r="H739" s="11"/>
      <c r="I739" s="11"/>
      <c r="J739" s="11"/>
      <c r="K739" s="11"/>
      <c r="L739" s="11"/>
    </row>
    <row r="740" spans="2:12" ht="15" x14ac:dyDescent="0.25">
      <c r="B740" s="11"/>
      <c r="D740" s="64"/>
      <c r="E740" s="15"/>
      <c r="F740" s="11"/>
      <c r="G740" s="11"/>
      <c r="H740" s="11"/>
      <c r="I740" s="11"/>
      <c r="J740" s="11"/>
      <c r="K740" s="11"/>
      <c r="L740" s="11"/>
    </row>
    <row r="741" spans="2:12" ht="15" x14ac:dyDescent="0.25">
      <c r="B741" s="12"/>
      <c r="D741" s="63"/>
      <c r="E741" s="15"/>
      <c r="F741" s="12"/>
      <c r="G741" s="12"/>
      <c r="H741" s="12"/>
      <c r="I741" s="12"/>
      <c r="J741" s="12"/>
      <c r="K741" s="12"/>
      <c r="L741" s="12"/>
    </row>
    <row r="742" spans="2:12" ht="15" x14ac:dyDescent="0.25">
      <c r="B742" s="11"/>
      <c r="D742" s="64"/>
      <c r="E742" s="15"/>
      <c r="F742" s="11"/>
      <c r="G742" s="11"/>
      <c r="H742" s="11"/>
      <c r="I742" s="11"/>
      <c r="J742" s="11"/>
      <c r="K742" s="11"/>
      <c r="L742" s="11"/>
    </row>
    <row r="743" spans="2:12" ht="15" x14ac:dyDescent="0.25">
      <c r="B743" s="11"/>
      <c r="D743" s="64"/>
      <c r="E743" s="15"/>
      <c r="F743" s="11"/>
      <c r="G743" s="11"/>
      <c r="H743" s="11"/>
      <c r="I743" s="11"/>
      <c r="J743" s="11"/>
      <c r="K743" s="11"/>
      <c r="L743" s="11"/>
    </row>
    <row r="744" spans="2:12" ht="15" x14ac:dyDescent="0.25">
      <c r="B744" s="11"/>
      <c r="D744" s="64"/>
      <c r="E744" s="15"/>
      <c r="F744" s="11"/>
      <c r="G744" s="11"/>
      <c r="H744" s="11"/>
      <c r="I744" s="11"/>
      <c r="J744" s="11"/>
      <c r="K744" s="11"/>
      <c r="L744" s="11"/>
    </row>
    <row r="745" spans="2:12" ht="15" x14ac:dyDescent="0.25">
      <c r="B745" s="11"/>
      <c r="D745" s="64"/>
      <c r="E745" s="15"/>
      <c r="F745" s="11"/>
      <c r="G745" s="11"/>
      <c r="H745" s="11"/>
      <c r="I745" s="11"/>
      <c r="J745" s="11"/>
      <c r="K745" s="11"/>
      <c r="L745" s="11"/>
    </row>
    <row r="746" spans="2:12" ht="15" x14ac:dyDescent="0.25">
      <c r="B746" s="11"/>
      <c r="D746" s="64"/>
      <c r="E746" s="15"/>
      <c r="F746" s="11"/>
      <c r="G746" s="11"/>
      <c r="H746" s="11"/>
      <c r="I746" s="11"/>
      <c r="J746" s="11"/>
      <c r="K746" s="11"/>
      <c r="L746" s="11"/>
    </row>
    <row r="747" spans="2:12" ht="15" x14ac:dyDescent="0.25">
      <c r="B747" s="11"/>
      <c r="D747" s="64"/>
      <c r="E747" s="15"/>
      <c r="F747" s="11"/>
      <c r="G747" s="11"/>
      <c r="H747" s="11"/>
      <c r="I747" s="11"/>
      <c r="J747" s="11"/>
      <c r="K747" s="11"/>
      <c r="L747" s="11"/>
    </row>
    <row r="748" spans="2:12" ht="15" x14ac:dyDescent="0.25">
      <c r="B748" s="11"/>
      <c r="D748" s="64"/>
      <c r="E748" s="15"/>
      <c r="F748" s="11"/>
      <c r="G748" s="11"/>
      <c r="H748" s="11"/>
      <c r="I748" s="11"/>
      <c r="J748" s="11"/>
      <c r="K748" s="11"/>
      <c r="L748" s="11"/>
    </row>
    <row r="749" spans="2:12" ht="15" x14ac:dyDescent="0.25">
      <c r="B749" s="11"/>
      <c r="D749" s="64"/>
      <c r="E749" s="15"/>
      <c r="F749" s="11"/>
      <c r="G749" s="11"/>
      <c r="H749" s="11"/>
      <c r="I749" s="11"/>
      <c r="J749" s="11"/>
      <c r="K749" s="11"/>
      <c r="L749" s="11"/>
    </row>
    <row r="750" spans="2:12" ht="15" x14ac:dyDescent="0.25">
      <c r="B750" s="11"/>
      <c r="D750" s="64"/>
      <c r="E750" s="15"/>
      <c r="F750" s="11"/>
      <c r="G750" s="11"/>
      <c r="H750" s="11"/>
      <c r="I750" s="11"/>
      <c r="J750" s="11"/>
      <c r="K750" s="11"/>
      <c r="L750" s="11"/>
    </row>
    <row r="751" spans="2:12" ht="15" x14ac:dyDescent="0.25">
      <c r="B751" s="11"/>
      <c r="D751" s="64"/>
      <c r="E751" s="15"/>
      <c r="F751" s="11"/>
      <c r="G751" s="11"/>
      <c r="H751" s="11"/>
      <c r="I751" s="11"/>
      <c r="J751" s="11"/>
      <c r="K751" s="11"/>
      <c r="L751" s="11"/>
    </row>
    <row r="752" spans="2:12" ht="15" x14ac:dyDescent="0.25">
      <c r="B752" s="11"/>
      <c r="D752" s="64"/>
      <c r="E752" s="15"/>
      <c r="F752" s="11"/>
      <c r="G752" s="11"/>
      <c r="H752" s="11"/>
      <c r="I752" s="11"/>
      <c r="J752" s="11"/>
      <c r="K752" s="11"/>
      <c r="L752" s="11"/>
    </row>
    <row r="753" spans="2:12" ht="15" x14ac:dyDescent="0.25">
      <c r="B753" s="11"/>
      <c r="D753" s="64"/>
      <c r="E753" s="15"/>
      <c r="F753" s="11"/>
      <c r="G753" s="11"/>
      <c r="H753" s="11"/>
      <c r="I753" s="11"/>
      <c r="J753" s="11"/>
      <c r="K753" s="11"/>
      <c r="L753" s="11"/>
    </row>
    <row r="754" spans="2:12" ht="15" x14ac:dyDescent="0.25">
      <c r="B754" s="11"/>
      <c r="D754" s="64"/>
      <c r="E754" s="15"/>
      <c r="F754" s="11"/>
      <c r="G754" s="11"/>
      <c r="H754" s="11"/>
      <c r="I754" s="11"/>
      <c r="J754" s="11"/>
      <c r="K754" s="11"/>
      <c r="L754" s="11"/>
    </row>
    <row r="755" spans="2:12" ht="15" x14ac:dyDescent="0.25">
      <c r="B755" s="11"/>
      <c r="D755" s="64"/>
      <c r="E755" s="15"/>
      <c r="F755" s="11"/>
      <c r="G755" s="11"/>
      <c r="H755" s="11"/>
      <c r="I755" s="11"/>
      <c r="J755" s="11"/>
      <c r="K755" s="11"/>
      <c r="L755" s="11"/>
    </row>
    <row r="756" spans="2:12" ht="15" x14ac:dyDescent="0.25">
      <c r="B756" s="11"/>
      <c r="D756" s="64"/>
      <c r="E756" s="15"/>
      <c r="F756" s="11"/>
      <c r="G756" s="11"/>
      <c r="H756" s="11"/>
      <c r="I756" s="11"/>
      <c r="J756" s="11"/>
      <c r="K756" s="11"/>
      <c r="L756" s="11"/>
    </row>
    <row r="757" spans="2:12" ht="15" x14ac:dyDescent="0.25">
      <c r="B757" s="11"/>
      <c r="D757" s="64"/>
      <c r="E757" s="15"/>
      <c r="F757" s="11"/>
      <c r="G757" s="11"/>
      <c r="H757" s="11"/>
      <c r="I757" s="11"/>
      <c r="J757" s="11"/>
      <c r="K757" s="11"/>
      <c r="L757" s="11"/>
    </row>
    <row r="758" spans="2:12" ht="15" x14ac:dyDescent="0.25">
      <c r="B758" s="11"/>
      <c r="D758" s="64"/>
      <c r="E758" s="15"/>
      <c r="F758" s="11"/>
      <c r="G758" s="11"/>
      <c r="H758" s="11"/>
      <c r="I758" s="11"/>
      <c r="J758" s="11"/>
      <c r="K758" s="11"/>
      <c r="L758" s="11"/>
    </row>
    <row r="759" spans="2:12" ht="15" x14ac:dyDescent="0.25">
      <c r="B759" s="11"/>
      <c r="D759" s="64"/>
      <c r="E759" s="15"/>
      <c r="F759" s="11"/>
      <c r="G759" s="11"/>
      <c r="H759" s="11"/>
      <c r="I759" s="11"/>
      <c r="J759" s="11"/>
      <c r="K759" s="11"/>
      <c r="L759" s="11"/>
    </row>
    <row r="760" spans="2:12" ht="15" x14ac:dyDescent="0.25">
      <c r="B760" s="11"/>
      <c r="D760" s="64"/>
      <c r="E760" s="15"/>
      <c r="F760" s="11"/>
      <c r="G760" s="11"/>
      <c r="H760" s="11"/>
      <c r="I760" s="11"/>
      <c r="J760" s="11"/>
      <c r="K760" s="11"/>
      <c r="L760" s="11"/>
    </row>
    <row r="761" spans="2:12" ht="15" x14ac:dyDescent="0.25">
      <c r="B761" s="11"/>
      <c r="D761" s="64"/>
      <c r="E761" s="15"/>
      <c r="F761" s="11"/>
      <c r="G761" s="11"/>
      <c r="H761" s="11"/>
      <c r="I761" s="11"/>
      <c r="J761" s="11"/>
      <c r="K761" s="11"/>
      <c r="L761" s="11"/>
    </row>
    <row r="762" spans="2:12" ht="15" x14ac:dyDescent="0.25">
      <c r="B762" s="11"/>
      <c r="D762" s="64"/>
      <c r="E762" s="15"/>
      <c r="F762" s="11"/>
      <c r="G762" s="11"/>
      <c r="H762" s="11"/>
      <c r="I762" s="11"/>
      <c r="J762" s="11"/>
      <c r="K762" s="11"/>
      <c r="L762" s="11"/>
    </row>
    <row r="763" spans="2:12" ht="15" x14ac:dyDescent="0.25">
      <c r="B763" s="12"/>
      <c r="D763" s="63"/>
      <c r="E763" s="15"/>
      <c r="F763" s="12"/>
      <c r="G763" s="12"/>
      <c r="H763" s="12"/>
      <c r="I763" s="12"/>
      <c r="J763" s="12"/>
      <c r="K763" s="12"/>
      <c r="L763" s="12"/>
    </row>
    <row r="764" spans="2:12" ht="15" x14ac:dyDescent="0.25">
      <c r="B764" s="11"/>
      <c r="D764" s="64"/>
      <c r="E764" s="15"/>
      <c r="F764" s="11"/>
      <c r="G764" s="11"/>
      <c r="H764" s="11"/>
      <c r="I764" s="11"/>
      <c r="J764" s="11"/>
      <c r="K764" s="11"/>
      <c r="L764" s="11"/>
    </row>
    <row r="765" spans="2:12" ht="15" x14ac:dyDescent="0.25">
      <c r="B765" s="11"/>
      <c r="D765" s="64"/>
      <c r="E765" s="15"/>
      <c r="F765" s="11"/>
      <c r="G765" s="11"/>
      <c r="H765" s="11"/>
      <c r="I765" s="11"/>
      <c r="J765" s="11"/>
      <c r="K765" s="11"/>
      <c r="L765" s="11"/>
    </row>
    <row r="766" spans="2:12" ht="15" x14ac:dyDescent="0.25">
      <c r="B766" s="11"/>
      <c r="D766" s="64"/>
      <c r="E766" s="15"/>
      <c r="F766" s="11"/>
      <c r="G766" s="11"/>
      <c r="H766" s="11"/>
      <c r="I766" s="11"/>
      <c r="J766" s="11"/>
      <c r="K766" s="11"/>
      <c r="L766" s="11"/>
    </row>
    <row r="767" spans="2:12" ht="15" x14ac:dyDescent="0.25">
      <c r="B767" s="11"/>
      <c r="D767" s="64"/>
      <c r="E767" s="15"/>
      <c r="F767" s="11"/>
      <c r="G767" s="11"/>
      <c r="H767" s="11"/>
      <c r="I767" s="11"/>
      <c r="J767" s="11"/>
      <c r="K767" s="11"/>
      <c r="L767" s="11"/>
    </row>
    <row r="768" spans="2:12" ht="15" x14ac:dyDescent="0.25">
      <c r="B768" s="11"/>
      <c r="D768" s="64"/>
      <c r="E768" s="15"/>
      <c r="F768" s="11"/>
      <c r="G768" s="11"/>
      <c r="H768" s="11"/>
      <c r="I768" s="11"/>
      <c r="J768" s="11"/>
      <c r="K768" s="11"/>
      <c r="L768" s="11"/>
    </row>
    <row r="769" spans="2:12" ht="15" x14ac:dyDescent="0.25">
      <c r="B769" s="11"/>
      <c r="D769" s="64"/>
      <c r="E769" s="15"/>
      <c r="F769" s="11"/>
      <c r="G769" s="11"/>
      <c r="H769" s="11"/>
      <c r="I769" s="11"/>
      <c r="J769" s="11"/>
      <c r="K769" s="11"/>
      <c r="L769" s="11"/>
    </row>
    <row r="770" spans="2:12" ht="15" x14ac:dyDescent="0.25">
      <c r="B770" s="11"/>
      <c r="D770" s="64"/>
      <c r="E770" s="15"/>
      <c r="F770" s="11"/>
      <c r="G770" s="11"/>
      <c r="H770" s="11"/>
      <c r="I770" s="11"/>
      <c r="J770" s="11"/>
      <c r="K770" s="11"/>
      <c r="L770" s="11"/>
    </row>
    <row r="771" spans="2:12" ht="15" x14ac:dyDescent="0.25">
      <c r="B771" s="11"/>
      <c r="D771" s="64"/>
      <c r="E771" s="15"/>
      <c r="F771" s="11"/>
      <c r="G771" s="11"/>
      <c r="H771" s="11"/>
      <c r="I771" s="11"/>
      <c r="J771" s="11"/>
      <c r="K771" s="11"/>
      <c r="L771" s="11"/>
    </row>
    <row r="772" spans="2:12" ht="15" x14ac:dyDescent="0.25">
      <c r="B772" s="11"/>
      <c r="D772" s="64"/>
      <c r="E772" s="15"/>
      <c r="F772" s="11"/>
      <c r="G772" s="11"/>
      <c r="H772" s="11"/>
      <c r="I772" s="11"/>
      <c r="J772" s="11"/>
      <c r="K772" s="11"/>
      <c r="L772" s="11"/>
    </row>
    <row r="773" spans="2:12" ht="15" x14ac:dyDescent="0.25">
      <c r="B773" s="11"/>
      <c r="D773" s="64"/>
      <c r="E773" s="15"/>
      <c r="F773" s="11"/>
      <c r="G773" s="11"/>
      <c r="H773" s="11"/>
      <c r="I773" s="11"/>
      <c r="J773" s="11"/>
      <c r="K773" s="11"/>
      <c r="L773" s="11"/>
    </row>
    <row r="774" spans="2:12" ht="15" x14ac:dyDescent="0.25">
      <c r="B774" s="12"/>
      <c r="D774" s="63"/>
      <c r="E774" s="15"/>
      <c r="F774" s="12"/>
      <c r="G774" s="12"/>
      <c r="H774" s="12"/>
      <c r="I774" s="12"/>
      <c r="J774" s="12"/>
      <c r="K774" s="12"/>
      <c r="L774" s="12"/>
    </row>
    <row r="775" spans="2:12" ht="15" x14ac:dyDescent="0.25">
      <c r="B775" s="12"/>
      <c r="D775" s="63"/>
      <c r="E775" s="15"/>
      <c r="F775" s="12"/>
      <c r="G775" s="12"/>
      <c r="H775" s="12"/>
      <c r="I775" s="12"/>
      <c r="J775" s="12"/>
      <c r="K775" s="12"/>
      <c r="L775" s="12"/>
    </row>
    <row r="776" spans="2:12" ht="15" x14ac:dyDescent="0.25">
      <c r="B776" s="12"/>
      <c r="D776" s="63"/>
      <c r="E776" s="15"/>
      <c r="F776" s="12"/>
      <c r="G776" s="12"/>
      <c r="H776" s="12"/>
      <c r="I776" s="12"/>
      <c r="J776" s="12"/>
      <c r="K776" s="12"/>
      <c r="L776" s="12"/>
    </row>
    <row r="777" spans="2:12" ht="15" x14ac:dyDescent="0.25">
      <c r="B777" s="11"/>
      <c r="D777" s="64"/>
      <c r="E777" s="15"/>
      <c r="F777" s="11"/>
      <c r="G777" s="11"/>
      <c r="H777" s="11"/>
      <c r="I777" s="11"/>
      <c r="J777" s="11"/>
      <c r="K777" s="11"/>
      <c r="L777" s="11"/>
    </row>
    <row r="778" spans="2:12" ht="15" x14ac:dyDescent="0.25">
      <c r="B778" s="11"/>
      <c r="D778" s="64"/>
      <c r="E778" s="15"/>
      <c r="F778" s="11"/>
      <c r="G778" s="11"/>
      <c r="H778" s="11"/>
      <c r="I778" s="11"/>
      <c r="J778" s="11"/>
      <c r="K778" s="11"/>
      <c r="L778" s="11"/>
    </row>
    <row r="779" spans="2:12" ht="15" x14ac:dyDescent="0.25">
      <c r="B779" s="11"/>
      <c r="D779" s="64"/>
      <c r="E779" s="15"/>
      <c r="F779" s="11"/>
      <c r="G779" s="11"/>
      <c r="H779" s="11"/>
      <c r="I779" s="11"/>
      <c r="J779" s="11"/>
      <c r="K779" s="11"/>
      <c r="L779" s="11"/>
    </row>
    <row r="780" spans="2:12" ht="15" x14ac:dyDescent="0.25">
      <c r="B780" s="11"/>
      <c r="D780" s="64"/>
      <c r="E780" s="15"/>
      <c r="F780" s="11"/>
      <c r="G780" s="11"/>
      <c r="H780" s="11"/>
      <c r="I780" s="11"/>
      <c r="J780" s="11"/>
      <c r="K780" s="11"/>
      <c r="L780" s="11"/>
    </row>
    <row r="781" spans="2:12" ht="15" x14ac:dyDescent="0.25">
      <c r="B781" s="11"/>
      <c r="D781" s="64"/>
      <c r="E781" s="15"/>
      <c r="F781" s="11"/>
      <c r="G781" s="11"/>
      <c r="H781" s="11"/>
      <c r="I781" s="11"/>
      <c r="J781" s="11"/>
      <c r="K781" s="11"/>
      <c r="L781" s="11"/>
    </row>
    <row r="782" spans="2:12" ht="15" x14ac:dyDescent="0.25">
      <c r="B782" s="12"/>
      <c r="D782" s="63"/>
      <c r="E782" s="15"/>
      <c r="F782" s="12"/>
      <c r="G782" s="12"/>
      <c r="H782" s="12"/>
      <c r="I782" s="12"/>
      <c r="J782" s="12"/>
      <c r="K782" s="12"/>
      <c r="L782" s="12"/>
    </row>
    <row r="783" spans="2:12" ht="15" x14ac:dyDescent="0.25">
      <c r="B783" s="11"/>
      <c r="D783" s="64"/>
      <c r="E783" s="15"/>
      <c r="F783" s="11"/>
      <c r="G783" s="11"/>
      <c r="H783" s="11"/>
      <c r="I783" s="11"/>
      <c r="J783" s="11"/>
      <c r="K783" s="11"/>
      <c r="L783" s="11"/>
    </row>
    <row r="784" spans="2:12" ht="15" x14ac:dyDescent="0.25">
      <c r="B784" s="11"/>
      <c r="D784" s="64"/>
      <c r="E784" s="15"/>
      <c r="F784" s="11"/>
      <c r="G784" s="11"/>
      <c r="H784" s="11"/>
      <c r="I784" s="11"/>
      <c r="J784" s="11"/>
      <c r="K784" s="11"/>
      <c r="L784" s="11"/>
    </row>
    <row r="785" spans="2:12" ht="15" x14ac:dyDescent="0.25">
      <c r="B785" s="11"/>
      <c r="D785" s="64"/>
      <c r="E785" s="15"/>
      <c r="F785" s="11"/>
      <c r="G785" s="11"/>
      <c r="H785" s="11"/>
      <c r="I785" s="11"/>
      <c r="J785" s="11"/>
      <c r="K785" s="11"/>
      <c r="L785" s="11"/>
    </row>
    <row r="786" spans="2:12" ht="15" x14ac:dyDescent="0.25">
      <c r="B786" s="11"/>
      <c r="D786" s="64"/>
      <c r="E786" s="15"/>
      <c r="F786" s="11"/>
      <c r="G786" s="11"/>
      <c r="H786" s="11"/>
      <c r="I786" s="11"/>
      <c r="J786" s="11"/>
      <c r="K786" s="11"/>
      <c r="L786" s="11"/>
    </row>
    <row r="787" spans="2:12" ht="15" x14ac:dyDescent="0.25">
      <c r="B787" s="11"/>
      <c r="D787" s="64"/>
      <c r="E787" s="15"/>
      <c r="F787" s="11"/>
      <c r="G787" s="11"/>
      <c r="H787" s="11"/>
      <c r="I787" s="11"/>
      <c r="J787" s="11"/>
      <c r="K787" s="11"/>
      <c r="L787" s="11"/>
    </row>
    <row r="788" spans="2:12" ht="15" x14ac:dyDescent="0.25">
      <c r="B788" s="11"/>
      <c r="D788" s="64"/>
      <c r="E788" s="15"/>
      <c r="F788" s="11"/>
      <c r="G788" s="11"/>
      <c r="H788" s="11"/>
      <c r="I788" s="11"/>
      <c r="J788" s="11"/>
      <c r="K788" s="11"/>
      <c r="L788" s="11"/>
    </row>
    <row r="789" spans="2:12" ht="15" x14ac:dyDescent="0.25">
      <c r="B789" s="11"/>
      <c r="D789" s="64"/>
      <c r="E789" s="15"/>
      <c r="F789" s="11"/>
      <c r="G789" s="11"/>
      <c r="H789" s="11"/>
      <c r="I789" s="11"/>
      <c r="J789" s="11"/>
      <c r="K789" s="11"/>
      <c r="L789" s="11"/>
    </row>
    <row r="790" spans="2:12" ht="15" x14ac:dyDescent="0.25">
      <c r="B790" s="11"/>
      <c r="D790" s="64"/>
      <c r="E790" s="15"/>
      <c r="F790" s="11"/>
      <c r="G790" s="11"/>
      <c r="H790" s="11"/>
      <c r="I790" s="11"/>
      <c r="J790" s="11"/>
      <c r="K790" s="11"/>
      <c r="L790" s="11"/>
    </row>
    <row r="791" spans="2:12" ht="15" x14ac:dyDescent="0.25">
      <c r="B791" s="11"/>
      <c r="D791" s="64"/>
      <c r="E791" s="15"/>
      <c r="F791" s="11"/>
      <c r="G791" s="11"/>
      <c r="H791" s="11"/>
      <c r="I791" s="11"/>
      <c r="J791" s="11"/>
      <c r="K791" s="11"/>
      <c r="L791" s="11"/>
    </row>
    <row r="792" spans="2:12" ht="15" x14ac:dyDescent="0.25">
      <c r="B792" s="11"/>
      <c r="D792" s="64"/>
      <c r="E792" s="15"/>
      <c r="F792" s="11"/>
      <c r="G792" s="11"/>
      <c r="H792" s="11"/>
      <c r="I792" s="11"/>
      <c r="J792" s="11"/>
      <c r="K792" s="11"/>
      <c r="L792" s="11"/>
    </row>
    <row r="793" spans="2:12" ht="15" x14ac:dyDescent="0.25">
      <c r="B793" s="11"/>
      <c r="D793" s="64"/>
      <c r="E793" s="15"/>
      <c r="F793" s="11"/>
      <c r="G793" s="11"/>
      <c r="H793" s="11"/>
      <c r="I793" s="11"/>
      <c r="J793" s="11"/>
      <c r="K793" s="11"/>
      <c r="L793" s="11"/>
    </row>
    <row r="794" spans="2:12" ht="15" x14ac:dyDescent="0.25">
      <c r="B794" s="11"/>
      <c r="D794" s="64"/>
      <c r="E794" s="15"/>
      <c r="F794" s="11"/>
      <c r="G794" s="11"/>
      <c r="H794" s="11"/>
      <c r="I794" s="11"/>
      <c r="J794" s="11"/>
      <c r="K794" s="11"/>
      <c r="L794" s="11"/>
    </row>
    <row r="795" spans="2:12" ht="15" x14ac:dyDescent="0.25">
      <c r="B795" s="12"/>
      <c r="D795" s="63"/>
      <c r="E795" s="15"/>
      <c r="F795" s="12"/>
      <c r="G795" s="12"/>
      <c r="H795" s="12"/>
      <c r="I795" s="12"/>
      <c r="J795" s="12"/>
      <c r="K795" s="12"/>
      <c r="L795" s="12"/>
    </row>
    <row r="796" spans="2:12" ht="15" x14ac:dyDescent="0.25">
      <c r="B796" s="11"/>
      <c r="D796" s="64"/>
      <c r="E796" s="15"/>
      <c r="F796" s="11"/>
      <c r="G796" s="11"/>
      <c r="H796" s="11"/>
      <c r="I796" s="11"/>
      <c r="J796" s="11"/>
      <c r="K796" s="11"/>
      <c r="L796" s="11"/>
    </row>
    <row r="797" spans="2:12" ht="15" x14ac:dyDescent="0.25">
      <c r="B797" s="11"/>
      <c r="D797" s="64"/>
      <c r="E797" s="15"/>
      <c r="F797" s="11"/>
      <c r="G797" s="11"/>
      <c r="H797" s="11"/>
      <c r="I797" s="11"/>
      <c r="J797" s="11"/>
      <c r="K797" s="11"/>
      <c r="L797" s="11"/>
    </row>
    <row r="798" spans="2:12" ht="15" x14ac:dyDescent="0.25">
      <c r="B798" s="12"/>
      <c r="D798" s="63"/>
      <c r="E798" s="15"/>
      <c r="F798" s="12"/>
      <c r="G798" s="12"/>
      <c r="H798" s="12"/>
      <c r="I798" s="12"/>
      <c r="J798" s="12"/>
      <c r="K798" s="12"/>
      <c r="L798" s="12"/>
    </row>
    <row r="799" spans="2:12" ht="15" x14ac:dyDescent="0.25">
      <c r="B799" s="11"/>
      <c r="D799" s="64"/>
      <c r="E799" s="15"/>
      <c r="F799" s="11"/>
      <c r="G799" s="11"/>
      <c r="H799" s="11"/>
      <c r="I799" s="11"/>
      <c r="J799" s="11"/>
      <c r="K799" s="11"/>
      <c r="L799" s="11"/>
    </row>
    <row r="800" spans="2:12" ht="15" x14ac:dyDescent="0.25">
      <c r="B800" s="11"/>
      <c r="D800" s="64"/>
      <c r="E800" s="15"/>
      <c r="F800" s="11"/>
      <c r="G800" s="11"/>
      <c r="H800" s="11"/>
      <c r="I800" s="11"/>
      <c r="J800" s="11"/>
      <c r="K800" s="11"/>
      <c r="L800" s="11"/>
    </row>
    <row r="801" spans="2:12" ht="15" x14ac:dyDescent="0.25">
      <c r="B801" s="11"/>
      <c r="D801" s="64"/>
      <c r="E801" s="15"/>
      <c r="F801" s="11"/>
      <c r="G801" s="11"/>
      <c r="H801" s="11"/>
      <c r="I801" s="11"/>
      <c r="J801" s="11"/>
      <c r="K801" s="11"/>
      <c r="L801" s="11"/>
    </row>
    <row r="802" spans="2:12" ht="15" x14ac:dyDescent="0.25">
      <c r="B802" s="11"/>
      <c r="D802" s="64"/>
      <c r="E802" s="15"/>
      <c r="F802" s="11"/>
      <c r="G802" s="11"/>
      <c r="H802" s="11"/>
      <c r="I802" s="11"/>
      <c r="J802" s="11"/>
      <c r="K802" s="11"/>
      <c r="L802" s="11"/>
    </row>
    <row r="803" spans="2:12" ht="15" x14ac:dyDescent="0.25">
      <c r="B803" s="11"/>
      <c r="D803" s="64"/>
      <c r="E803" s="15"/>
      <c r="F803" s="11"/>
      <c r="G803" s="11"/>
      <c r="H803" s="11"/>
      <c r="I803" s="11"/>
      <c r="J803" s="11"/>
      <c r="K803" s="11"/>
      <c r="L803" s="11"/>
    </row>
    <row r="804" spans="2:12" ht="15" x14ac:dyDescent="0.25">
      <c r="B804" s="12"/>
      <c r="D804" s="63"/>
      <c r="E804" s="15"/>
      <c r="F804" s="12"/>
      <c r="G804" s="12"/>
      <c r="H804" s="12"/>
      <c r="I804" s="12"/>
      <c r="J804" s="12"/>
      <c r="K804" s="12"/>
      <c r="L804" s="12"/>
    </row>
    <row r="805" spans="2:12" ht="15" x14ac:dyDescent="0.25">
      <c r="B805" s="11"/>
      <c r="D805" s="64"/>
      <c r="E805" s="15"/>
      <c r="F805" s="11"/>
      <c r="G805" s="11"/>
      <c r="H805" s="11"/>
      <c r="I805" s="11"/>
      <c r="J805" s="11"/>
      <c r="K805" s="11"/>
      <c r="L805" s="11"/>
    </row>
    <row r="806" spans="2:12" ht="15" x14ac:dyDescent="0.25">
      <c r="B806" s="11"/>
      <c r="D806" s="64"/>
      <c r="E806" s="15"/>
      <c r="F806" s="11"/>
      <c r="G806" s="11"/>
      <c r="H806" s="11"/>
      <c r="I806" s="11"/>
      <c r="J806" s="11"/>
      <c r="K806" s="11"/>
      <c r="L806" s="11"/>
    </row>
    <row r="807" spans="2:12" ht="15" x14ac:dyDescent="0.25">
      <c r="B807" s="11"/>
      <c r="D807" s="64"/>
      <c r="E807" s="15"/>
      <c r="F807" s="11"/>
      <c r="G807" s="11"/>
      <c r="H807" s="11"/>
      <c r="I807" s="11"/>
      <c r="J807" s="11"/>
      <c r="K807" s="11"/>
      <c r="L807" s="11"/>
    </row>
    <row r="808" spans="2:12" ht="15" x14ac:dyDescent="0.25">
      <c r="B808" s="11"/>
      <c r="D808" s="64"/>
      <c r="E808" s="15"/>
      <c r="F808" s="11"/>
      <c r="G808" s="11"/>
      <c r="H808" s="11"/>
      <c r="I808" s="11"/>
      <c r="J808" s="11"/>
      <c r="K808" s="11"/>
      <c r="L808" s="11"/>
    </row>
    <row r="809" spans="2:12" ht="15" x14ac:dyDescent="0.25">
      <c r="B809" s="12"/>
      <c r="D809" s="63"/>
      <c r="E809" s="15"/>
      <c r="F809" s="12"/>
      <c r="G809" s="12"/>
      <c r="H809" s="12"/>
      <c r="I809" s="12"/>
      <c r="J809" s="12"/>
      <c r="K809" s="12"/>
      <c r="L809" s="12"/>
    </row>
    <row r="810" spans="2:12" ht="15" x14ac:dyDescent="0.25">
      <c r="B810" s="11"/>
      <c r="D810" s="64"/>
      <c r="E810" s="15"/>
      <c r="F810" s="11"/>
      <c r="G810" s="11"/>
      <c r="H810" s="11"/>
      <c r="I810" s="11"/>
      <c r="J810" s="11"/>
      <c r="K810" s="11"/>
      <c r="L810" s="11"/>
    </row>
    <row r="811" spans="2:12" ht="15" x14ac:dyDescent="0.25">
      <c r="B811" s="11"/>
      <c r="D811" s="64"/>
      <c r="E811" s="15"/>
      <c r="F811" s="11"/>
      <c r="G811" s="11"/>
      <c r="H811" s="11"/>
      <c r="I811" s="11"/>
      <c r="J811" s="11"/>
      <c r="K811" s="11"/>
      <c r="L811" s="11"/>
    </row>
    <row r="812" spans="2:12" ht="15" x14ac:dyDescent="0.25">
      <c r="B812" s="11"/>
      <c r="D812" s="64"/>
      <c r="E812" s="15"/>
      <c r="F812" s="11"/>
      <c r="G812" s="11"/>
      <c r="H812" s="11"/>
      <c r="I812" s="11"/>
      <c r="J812" s="11"/>
      <c r="K812" s="11"/>
      <c r="L812" s="11"/>
    </row>
    <row r="813" spans="2:12" ht="15" x14ac:dyDescent="0.25">
      <c r="B813" s="11"/>
      <c r="D813" s="64"/>
      <c r="E813" s="15"/>
      <c r="F813" s="11"/>
      <c r="G813" s="11"/>
      <c r="H813" s="11"/>
      <c r="I813" s="11"/>
      <c r="J813" s="11"/>
      <c r="K813" s="11"/>
      <c r="L813" s="11"/>
    </row>
    <row r="814" spans="2:12" ht="15" x14ac:dyDescent="0.25">
      <c r="B814" s="11"/>
      <c r="D814" s="64"/>
      <c r="E814" s="15"/>
      <c r="F814" s="11"/>
      <c r="G814" s="11"/>
      <c r="H814" s="11"/>
      <c r="I814" s="11"/>
      <c r="J814" s="11"/>
      <c r="K814" s="11"/>
      <c r="L814" s="11"/>
    </row>
    <row r="815" spans="2:12" ht="15" x14ac:dyDescent="0.25">
      <c r="B815" s="11"/>
      <c r="D815" s="64"/>
      <c r="E815" s="15"/>
      <c r="F815" s="11"/>
      <c r="G815" s="11"/>
      <c r="H815" s="11"/>
      <c r="I815" s="11"/>
      <c r="J815" s="11"/>
      <c r="K815" s="11"/>
      <c r="L815" s="11"/>
    </row>
    <row r="816" spans="2:12" ht="15" x14ac:dyDescent="0.25">
      <c r="B816" s="11"/>
      <c r="D816" s="64"/>
      <c r="E816" s="15"/>
      <c r="F816" s="11"/>
      <c r="G816" s="11"/>
      <c r="H816" s="11"/>
      <c r="I816" s="11"/>
      <c r="J816" s="11"/>
      <c r="K816" s="11"/>
      <c r="L816" s="11"/>
    </row>
    <row r="817" spans="2:12" ht="15" x14ac:dyDescent="0.25">
      <c r="B817" s="11"/>
      <c r="D817" s="64"/>
      <c r="E817" s="15"/>
      <c r="F817" s="11"/>
      <c r="G817" s="11"/>
      <c r="H817" s="11"/>
      <c r="I817" s="11"/>
      <c r="J817" s="11"/>
      <c r="K817" s="11"/>
      <c r="L817" s="11"/>
    </row>
    <row r="818" spans="2:12" ht="15" x14ac:dyDescent="0.25">
      <c r="B818" s="11"/>
      <c r="D818" s="64"/>
      <c r="E818" s="15"/>
      <c r="F818" s="11"/>
      <c r="G818" s="11"/>
      <c r="H818" s="11"/>
      <c r="I818" s="11"/>
      <c r="J818" s="11"/>
      <c r="K818" s="11"/>
      <c r="L818" s="11"/>
    </row>
    <row r="819" spans="2:12" ht="15" x14ac:dyDescent="0.25">
      <c r="B819" s="11"/>
      <c r="D819" s="64"/>
      <c r="E819" s="15"/>
      <c r="F819" s="11"/>
      <c r="G819" s="11"/>
      <c r="H819" s="11"/>
      <c r="I819" s="11"/>
      <c r="J819" s="11"/>
      <c r="K819" s="11"/>
      <c r="L819" s="11"/>
    </row>
    <row r="820" spans="2:12" ht="15" x14ac:dyDescent="0.25">
      <c r="B820" s="11"/>
      <c r="D820" s="64"/>
      <c r="E820" s="15"/>
      <c r="F820" s="11"/>
      <c r="G820" s="11"/>
      <c r="H820" s="11"/>
      <c r="I820" s="11"/>
      <c r="J820" s="11"/>
      <c r="K820" s="11"/>
      <c r="L820" s="11"/>
    </row>
    <row r="821" spans="2:12" ht="15" x14ac:dyDescent="0.25">
      <c r="B821" s="11"/>
      <c r="D821" s="64"/>
      <c r="E821" s="15"/>
      <c r="F821" s="11"/>
      <c r="G821" s="11"/>
      <c r="H821" s="11"/>
      <c r="I821" s="11"/>
      <c r="J821" s="11"/>
      <c r="K821" s="11"/>
      <c r="L821" s="11"/>
    </row>
    <row r="822" spans="2:12" ht="15" x14ac:dyDescent="0.25">
      <c r="B822" s="11"/>
      <c r="D822" s="64"/>
      <c r="E822" s="15"/>
      <c r="F822" s="11"/>
      <c r="G822" s="11"/>
      <c r="H822" s="11"/>
      <c r="I822" s="11"/>
      <c r="J822" s="11"/>
      <c r="K822" s="11"/>
      <c r="L822" s="11"/>
    </row>
    <row r="823" spans="2:12" ht="15" x14ac:dyDescent="0.25">
      <c r="B823" s="11"/>
      <c r="D823" s="64"/>
      <c r="E823" s="15"/>
      <c r="F823" s="11"/>
      <c r="G823" s="11"/>
      <c r="H823" s="11"/>
      <c r="I823" s="11"/>
      <c r="J823" s="11"/>
      <c r="K823" s="11"/>
      <c r="L823" s="11"/>
    </row>
    <row r="824" spans="2:12" ht="15" x14ac:dyDescent="0.25">
      <c r="B824" s="11"/>
      <c r="D824" s="64"/>
      <c r="E824" s="15"/>
      <c r="F824" s="11"/>
      <c r="G824" s="11"/>
      <c r="H824" s="11"/>
      <c r="I824" s="11"/>
      <c r="J824" s="11"/>
      <c r="K824" s="11"/>
      <c r="L824" s="11"/>
    </row>
    <row r="825" spans="2:12" ht="15" x14ac:dyDescent="0.25">
      <c r="B825" s="12"/>
      <c r="D825" s="63"/>
      <c r="E825" s="15"/>
      <c r="F825" s="12"/>
      <c r="G825" s="12"/>
      <c r="H825" s="12"/>
      <c r="I825" s="12"/>
      <c r="J825" s="12"/>
      <c r="K825" s="12"/>
      <c r="L825" s="12"/>
    </row>
    <row r="826" spans="2:12" ht="15" x14ac:dyDescent="0.25">
      <c r="B826" s="11"/>
      <c r="D826" s="64"/>
      <c r="E826" s="15"/>
      <c r="F826" s="11"/>
      <c r="G826" s="11"/>
      <c r="H826" s="11"/>
      <c r="I826" s="11"/>
      <c r="J826" s="11"/>
      <c r="K826" s="11"/>
      <c r="L826" s="11"/>
    </row>
    <row r="827" spans="2:12" ht="15" x14ac:dyDescent="0.25">
      <c r="B827" s="11"/>
      <c r="D827" s="64"/>
      <c r="E827" s="15"/>
      <c r="F827" s="11"/>
      <c r="G827" s="11"/>
      <c r="H827" s="11"/>
      <c r="I827" s="11"/>
      <c r="J827" s="11"/>
      <c r="K827" s="11"/>
      <c r="L827" s="11"/>
    </row>
    <row r="828" spans="2:12" ht="15" x14ac:dyDescent="0.25">
      <c r="B828" s="11"/>
      <c r="D828" s="64"/>
      <c r="E828" s="15"/>
      <c r="F828" s="11"/>
      <c r="G828" s="11"/>
      <c r="H828" s="11"/>
      <c r="I828" s="11"/>
      <c r="J828" s="11"/>
      <c r="K828" s="11"/>
      <c r="L828" s="11"/>
    </row>
    <row r="829" spans="2:12" ht="15" x14ac:dyDescent="0.25">
      <c r="B829" s="11"/>
      <c r="D829" s="64"/>
      <c r="E829" s="15"/>
      <c r="F829" s="11"/>
      <c r="G829" s="11"/>
      <c r="H829" s="11"/>
      <c r="I829" s="11"/>
      <c r="J829" s="11"/>
      <c r="K829" s="11"/>
      <c r="L829" s="11"/>
    </row>
    <row r="830" spans="2:12" ht="15" x14ac:dyDescent="0.25">
      <c r="B830" s="11"/>
      <c r="D830" s="64"/>
      <c r="E830" s="15"/>
      <c r="F830" s="11"/>
      <c r="G830" s="11"/>
      <c r="H830" s="11"/>
      <c r="I830" s="11"/>
      <c r="J830" s="11"/>
      <c r="K830" s="11"/>
      <c r="L830" s="11"/>
    </row>
    <row r="831" spans="2:12" ht="15" x14ac:dyDescent="0.25">
      <c r="B831" s="11"/>
      <c r="D831" s="64"/>
      <c r="E831" s="15"/>
      <c r="F831" s="11"/>
      <c r="G831" s="11"/>
      <c r="H831" s="11"/>
      <c r="I831" s="11"/>
      <c r="J831" s="11"/>
      <c r="K831" s="11"/>
      <c r="L831" s="11"/>
    </row>
    <row r="832" spans="2:12" ht="15" x14ac:dyDescent="0.25">
      <c r="B832" s="11"/>
      <c r="D832" s="64"/>
      <c r="E832" s="15"/>
      <c r="F832" s="11"/>
      <c r="G832" s="11"/>
      <c r="H832" s="11"/>
      <c r="I832" s="11"/>
      <c r="J832" s="11"/>
      <c r="K832" s="11"/>
      <c r="L832" s="11"/>
    </row>
    <row r="833" spans="2:12" ht="15" x14ac:dyDescent="0.25">
      <c r="B833" s="11"/>
      <c r="D833" s="64"/>
      <c r="E833" s="15"/>
      <c r="F833" s="11"/>
      <c r="G833" s="11"/>
      <c r="H833" s="11"/>
      <c r="I833" s="11"/>
      <c r="J833" s="11"/>
      <c r="K833" s="11"/>
      <c r="L833" s="11"/>
    </row>
    <row r="834" spans="2:12" ht="15" x14ac:dyDescent="0.25">
      <c r="B834" s="11"/>
      <c r="D834" s="64"/>
      <c r="E834" s="15"/>
      <c r="F834" s="11"/>
      <c r="G834" s="11"/>
      <c r="H834" s="11"/>
      <c r="I834" s="11"/>
      <c r="J834" s="11"/>
      <c r="K834" s="11"/>
      <c r="L834" s="11"/>
    </row>
    <row r="835" spans="2:12" ht="15" x14ac:dyDescent="0.25">
      <c r="B835" s="11"/>
      <c r="D835" s="64"/>
      <c r="E835" s="15"/>
      <c r="F835" s="11"/>
      <c r="G835" s="11"/>
      <c r="H835" s="11"/>
      <c r="I835" s="11"/>
      <c r="J835" s="11"/>
      <c r="K835" s="11"/>
      <c r="L835" s="11"/>
    </row>
    <row r="836" spans="2:12" ht="15" x14ac:dyDescent="0.25">
      <c r="B836" s="11"/>
      <c r="D836" s="64"/>
      <c r="E836" s="15"/>
      <c r="F836" s="11"/>
      <c r="G836" s="11"/>
      <c r="H836" s="11"/>
      <c r="I836" s="11"/>
      <c r="J836" s="11"/>
      <c r="K836" s="11"/>
      <c r="L836" s="11"/>
    </row>
    <row r="837" spans="2:12" ht="15" x14ac:dyDescent="0.25">
      <c r="B837" s="11"/>
      <c r="D837" s="64"/>
      <c r="E837" s="15"/>
      <c r="F837" s="11"/>
      <c r="G837" s="11"/>
      <c r="H837" s="11"/>
      <c r="I837" s="11"/>
      <c r="J837" s="11"/>
      <c r="K837" s="11"/>
      <c r="L837" s="11"/>
    </row>
    <row r="838" spans="2:12" ht="15" x14ac:dyDescent="0.25">
      <c r="B838" s="11"/>
      <c r="D838" s="64"/>
      <c r="E838" s="15"/>
      <c r="F838" s="11"/>
      <c r="G838" s="11"/>
      <c r="H838" s="11"/>
      <c r="I838" s="11"/>
      <c r="J838" s="11"/>
      <c r="K838" s="11"/>
      <c r="L838" s="11"/>
    </row>
    <row r="839" spans="2:12" ht="15" x14ac:dyDescent="0.25">
      <c r="B839" s="11"/>
      <c r="D839" s="64"/>
      <c r="E839" s="15"/>
      <c r="F839" s="11"/>
      <c r="G839" s="11"/>
      <c r="H839" s="11"/>
      <c r="I839" s="11"/>
      <c r="J839" s="11"/>
      <c r="K839" s="11"/>
      <c r="L839" s="11"/>
    </row>
    <row r="840" spans="2:12" ht="15" x14ac:dyDescent="0.25">
      <c r="B840" s="11"/>
      <c r="D840" s="64"/>
      <c r="E840" s="15"/>
      <c r="F840" s="11"/>
      <c r="G840" s="11"/>
      <c r="H840" s="11"/>
      <c r="I840" s="11"/>
      <c r="J840" s="11"/>
      <c r="K840" s="11"/>
      <c r="L840" s="11"/>
    </row>
    <row r="841" spans="2:12" ht="15" x14ac:dyDescent="0.25">
      <c r="B841" s="11"/>
      <c r="D841" s="64"/>
      <c r="E841" s="15"/>
      <c r="F841" s="11"/>
      <c r="G841" s="11"/>
      <c r="H841" s="11"/>
      <c r="I841" s="11"/>
      <c r="J841" s="11"/>
      <c r="K841" s="11"/>
      <c r="L841" s="11"/>
    </row>
    <row r="842" spans="2:12" ht="15" x14ac:dyDescent="0.25">
      <c r="B842" s="11"/>
      <c r="D842" s="64"/>
      <c r="E842" s="15"/>
      <c r="F842" s="11"/>
      <c r="G842" s="11"/>
      <c r="H842" s="11"/>
      <c r="I842" s="11"/>
      <c r="J842" s="11"/>
      <c r="K842" s="11"/>
      <c r="L842" s="11"/>
    </row>
    <row r="843" spans="2:12" ht="15" x14ac:dyDescent="0.25">
      <c r="B843" s="11"/>
      <c r="D843" s="64"/>
      <c r="E843" s="15"/>
      <c r="F843" s="11"/>
      <c r="G843" s="11"/>
      <c r="H843" s="11"/>
      <c r="I843" s="11"/>
      <c r="J843" s="11"/>
      <c r="K843" s="11"/>
      <c r="L843" s="11"/>
    </row>
    <row r="844" spans="2:12" ht="15" x14ac:dyDescent="0.25">
      <c r="B844" s="11"/>
      <c r="D844" s="64"/>
      <c r="E844" s="15"/>
      <c r="F844" s="11"/>
      <c r="G844" s="11"/>
      <c r="H844" s="11"/>
      <c r="I844" s="11"/>
      <c r="J844" s="11"/>
      <c r="K844" s="11"/>
      <c r="L844" s="11"/>
    </row>
    <row r="845" spans="2:12" ht="15" x14ac:dyDescent="0.25">
      <c r="B845" s="12"/>
      <c r="D845" s="63"/>
      <c r="E845" s="15"/>
      <c r="F845" s="12"/>
      <c r="G845" s="12"/>
      <c r="H845" s="12"/>
      <c r="I845" s="12"/>
      <c r="J845" s="12"/>
      <c r="K845" s="12"/>
      <c r="L845" s="12"/>
    </row>
    <row r="846" spans="2:12" ht="15" x14ac:dyDescent="0.25">
      <c r="B846" s="11"/>
      <c r="D846" s="64"/>
      <c r="E846" s="15"/>
      <c r="F846" s="11"/>
      <c r="G846" s="11"/>
      <c r="H846" s="11"/>
      <c r="I846" s="11"/>
      <c r="J846" s="11"/>
      <c r="K846" s="11"/>
      <c r="L846" s="11"/>
    </row>
    <row r="847" spans="2:12" ht="15" x14ac:dyDescent="0.25">
      <c r="B847" s="11"/>
      <c r="D847" s="64"/>
      <c r="E847" s="15"/>
      <c r="F847" s="11"/>
      <c r="G847" s="11"/>
      <c r="H847" s="11"/>
      <c r="I847" s="11"/>
      <c r="J847" s="11"/>
      <c r="K847" s="11"/>
      <c r="L847" s="11"/>
    </row>
    <row r="848" spans="2:12" ht="15" x14ac:dyDescent="0.25">
      <c r="B848" s="11"/>
      <c r="D848" s="64"/>
      <c r="E848" s="15"/>
      <c r="F848" s="11"/>
      <c r="G848" s="11"/>
      <c r="H848" s="11"/>
      <c r="I848" s="11"/>
      <c r="J848" s="11"/>
      <c r="K848" s="11"/>
      <c r="L848" s="11"/>
    </row>
    <row r="849" spans="2:12" ht="15" x14ac:dyDescent="0.25">
      <c r="B849" s="11"/>
      <c r="D849" s="64"/>
      <c r="E849" s="15"/>
      <c r="F849" s="11"/>
      <c r="G849" s="11"/>
      <c r="H849" s="11"/>
      <c r="I849" s="11"/>
      <c r="J849" s="11"/>
      <c r="K849" s="11"/>
      <c r="L849" s="11"/>
    </row>
    <row r="850" spans="2:12" ht="15" x14ac:dyDescent="0.25">
      <c r="B850" s="11"/>
      <c r="D850" s="64"/>
      <c r="E850" s="15"/>
      <c r="F850" s="11"/>
      <c r="G850" s="11"/>
      <c r="H850" s="11"/>
      <c r="I850" s="11"/>
      <c r="J850" s="11"/>
      <c r="K850" s="11"/>
      <c r="L850" s="11"/>
    </row>
    <row r="851" spans="2:12" ht="15" x14ac:dyDescent="0.25">
      <c r="B851" s="11"/>
      <c r="D851" s="64"/>
      <c r="E851" s="15"/>
      <c r="F851" s="11"/>
      <c r="G851" s="11"/>
      <c r="H851" s="11"/>
      <c r="I851" s="11"/>
      <c r="J851" s="11"/>
      <c r="K851" s="11"/>
      <c r="L851" s="11"/>
    </row>
    <row r="852" spans="2:12" ht="15" x14ac:dyDescent="0.25">
      <c r="B852" s="11"/>
      <c r="D852" s="64"/>
      <c r="E852" s="15"/>
      <c r="F852" s="11"/>
      <c r="G852" s="11"/>
      <c r="H852" s="11"/>
      <c r="I852" s="11"/>
      <c r="J852" s="11"/>
      <c r="K852" s="11"/>
      <c r="L852" s="11"/>
    </row>
    <row r="853" spans="2:12" ht="15" x14ac:dyDescent="0.25">
      <c r="B853" s="11"/>
      <c r="D853" s="64"/>
      <c r="E853" s="15"/>
      <c r="F853" s="11"/>
      <c r="G853" s="11"/>
      <c r="H853" s="11"/>
      <c r="I853" s="11"/>
      <c r="J853" s="11"/>
      <c r="K853" s="11"/>
      <c r="L853" s="11"/>
    </row>
    <row r="854" spans="2:12" ht="15" x14ac:dyDescent="0.25">
      <c r="B854" s="11"/>
      <c r="D854" s="64"/>
      <c r="E854" s="15"/>
      <c r="F854" s="11"/>
      <c r="G854" s="11"/>
      <c r="H854" s="11"/>
      <c r="I854" s="11"/>
      <c r="J854" s="11"/>
      <c r="K854" s="11"/>
      <c r="L854" s="11"/>
    </row>
    <row r="855" spans="2:12" ht="15" x14ac:dyDescent="0.25">
      <c r="B855" s="11"/>
      <c r="D855" s="64"/>
      <c r="E855" s="15"/>
      <c r="F855" s="11"/>
      <c r="G855" s="11"/>
      <c r="H855" s="11"/>
      <c r="I855" s="11"/>
      <c r="J855" s="11"/>
      <c r="K855" s="11"/>
      <c r="L855" s="11"/>
    </row>
    <row r="856" spans="2:12" ht="15" x14ac:dyDescent="0.25">
      <c r="B856" s="11"/>
      <c r="D856" s="64"/>
      <c r="E856" s="15"/>
      <c r="F856" s="11"/>
      <c r="G856" s="11"/>
      <c r="H856" s="11"/>
      <c r="I856" s="11"/>
      <c r="J856" s="11"/>
      <c r="K856" s="11"/>
      <c r="L856" s="11"/>
    </row>
    <row r="857" spans="2:12" ht="15" x14ac:dyDescent="0.25">
      <c r="B857" s="11"/>
      <c r="D857" s="64"/>
      <c r="E857" s="15"/>
      <c r="F857" s="11"/>
      <c r="G857" s="11"/>
      <c r="H857" s="11"/>
      <c r="I857" s="11"/>
      <c r="J857" s="11"/>
      <c r="K857" s="11"/>
      <c r="L857" s="11"/>
    </row>
    <row r="858" spans="2:12" ht="15" x14ac:dyDescent="0.25">
      <c r="B858" s="11"/>
      <c r="D858" s="64"/>
      <c r="E858" s="15"/>
      <c r="F858" s="11"/>
      <c r="G858" s="11"/>
      <c r="H858" s="11"/>
      <c r="I858" s="11"/>
      <c r="J858" s="11"/>
      <c r="K858" s="11"/>
      <c r="L858" s="11"/>
    </row>
    <row r="859" spans="2:12" ht="15" x14ac:dyDescent="0.25">
      <c r="B859" s="11"/>
      <c r="D859" s="64"/>
      <c r="E859" s="15"/>
      <c r="F859" s="11"/>
      <c r="G859" s="11"/>
      <c r="H859" s="11"/>
      <c r="I859" s="11"/>
      <c r="J859" s="11"/>
      <c r="K859" s="11"/>
      <c r="L859" s="11"/>
    </row>
    <row r="860" spans="2:12" ht="15" x14ac:dyDescent="0.25">
      <c r="B860" s="11"/>
      <c r="D860" s="64"/>
      <c r="E860" s="15"/>
      <c r="F860" s="11"/>
      <c r="G860" s="11"/>
      <c r="H860" s="11"/>
      <c r="I860" s="11"/>
      <c r="J860" s="11"/>
      <c r="K860" s="11"/>
      <c r="L860" s="11"/>
    </row>
    <row r="861" spans="2:12" ht="15" x14ac:dyDescent="0.25">
      <c r="B861" s="11"/>
      <c r="D861" s="64"/>
      <c r="E861" s="15"/>
      <c r="F861" s="11"/>
      <c r="G861" s="11"/>
      <c r="H861" s="11"/>
      <c r="I861" s="11"/>
      <c r="J861" s="11"/>
      <c r="K861" s="11"/>
      <c r="L861" s="11"/>
    </row>
    <row r="862" spans="2:12" ht="15" x14ac:dyDescent="0.25">
      <c r="B862" s="11"/>
      <c r="D862" s="64"/>
      <c r="E862" s="15"/>
      <c r="F862" s="11"/>
      <c r="G862" s="11"/>
      <c r="H862" s="11"/>
      <c r="I862" s="11"/>
      <c r="J862" s="11"/>
      <c r="K862" s="11"/>
      <c r="L862" s="11"/>
    </row>
    <row r="863" spans="2:12" ht="15" x14ac:dyDescent="0.25">
      <c r="B863" s="11"/>
      <c r="D863" s="64"/>
      <c r="E863" s="15"/>
      <c r="F863" s="11"/>
      <c r="G863" s="11"/>
      <c r="H863" s="11"/>
      <c r="I863" s="11"/>
      <c r="J863" s="11"/>
      <c r="K863" s="11"/>
      <c r="L863" s="11"/>
    </row>
    <row r="864" spans="2:12" ht="15" x14ac:dyDescent="0.25">
      <c r="B864" s="11"/>
      <c r="D864" s="64"/>
      <c r="E864" s="15"/>
      <c r="F864" s="11"/>
      <c r="G864" s="11"/>
      <c r="H864" s="11"/>
      <c r="I864" s="11"/>
      <c r="J864" s="11"/>
      <c r="K864" s="11"/>
      <c r="L864" s="11"/>
    </row>
    <row r="865" spans="2:12" ht="15" x14ac:dyDescent="0.25">
      <c r="B865" s="11"/>
      <c r="D865" s="64"/>
      <c r="E865" s="15"/>
      <c r="F865" s="11"/>
      <c r="G865" s="11"/>
      <c r="H865" s="11"/>
      <c r="I865" s="11"/>
      <c r="J865" s="11"/>
      <c r="K865" s="11"/>
      <c r="L865" s="11"/>
    </row>
    <row r="866" spans="2:12" ht="15" x14ac:dyDescent="0.25">
      <c r="B866" s="11"/>
      <c r="D866" s="64"/>
      <c r="E866" s="15"/>
      <c r="F866" s="11"/>
      <c r="G866" s="11"/>
      <c r="H866" s="11"/>
      <c r="I866" s="11"/>
      <c r="J866" s="11"/>
      <c r="K866" s="11"/>
      <c r="L866" s="11"/>
    </row>
    <row r="867" spans="2:12" ht="15" x14ac:dyDescent="0.25">
      <c r="B867" s="11"/>
      <c r="D867" s="64"/>
      <c r="E867" s="15"/>
      <c r="F867" s="11"/>
      <c r="G867" s="11"/>
      <c r="H867" s="11"/>
      <c r="I867" s="11"/>
      <c r="J867" s="11"/>
      <c r="K867" s="11"/>
      <c r="L867" s="11"/>
    </row>
    <row r="868" spans="2:12" ht="15" x14ac:dyDescent="0.25">
      <c r="B868" s="11"/>
      <c r="D868" s="64"/>
      <c r="E868" s="15"/>
      <c r="F868" s="11"/>
      <c r="G868" s="11"/>
      <c r="H868" s="11"/>
      <c r="I868" s="11"/>
      <c r="J868" s="11"/>
      <c r="K868" s="11"/>
      <c r="L868" s="11"/>
    </row>
    <row r="869" spans="2:12" ht="15" x14ac:dyDescent="0.25">
      <c r="B869" s="11"/>
      <c r="D869" s="64"/>
      <c r="E869" s="15"/>
      <c r="F869" s="11"/>
      <c r="G869" s="11"/>
      <c r="H869" s="11"/>
      <c r="I869" s="11"/>
      <c r="J869" s="11"/>
      <c r="K869" s="11"/>
      <c r="L869" s="11"/>
    </row>
    <row r="870" spans="2:12" ht="15" x14ac:dyDescent="0.25">
      <c r="B870" s="11"/>
      <c r="D870" s="64"/>
      <c r="E870" s="15"/>
      <c r="F870" s="11"/>
      <c r="G870" s="11"/>
      <c r="H870" s="11"/>
      <c r="I870" s="11"/>
      <c r="J870" s="11"/>
      <c r="K870" s="11"/>
      <c r="L870" s="11"/>
    </row>
    <row r="871" spans="2:12" ht="15" x14ac:dyDescent="0.25">
      <c r="B871" s="11"/>
      <c r="D871" s="64"/>
      <c r="E871" s="15"/>
      <c r="F871" s="11"/>
      <c r="G871" s="11"/>
      <c r="H871" s="11"/>
      <c r="I871" s="11"/>
      <c r="J871" s="11"/>
      <c r="K871" s="11"/>
      <c r="L871" s="11"/>
    </row>
    <row r="872" spans="2:12" ht="15" x14ac:dyDescent="0.25">
      <c r="B872" s="11"/>
      <c r="D872" s="64"/>
      <c r="E872" s="15"/>
      <c r="F872" s="11"/>
      <c r="G872" s="11"/>
      <c r="H872" s="11"/>
      <c r="I872" s="11"/>
      <c r="J872" s="11"/>
      <c r="K872" s="11"/>
      <c r="L872" s="11"/>
    </row>
    <row r="873" spans="2:12" ht="15" x14ac:dyDescent="0.25">
      <c r="B873" s="11"/>
      <c r="D873" s="64"/>
      <c r="E873" s="15"/>
      <c r="F873" s="11"/>
      <c r="G873" s="11"/>
      <c r="H873" s="11"/>
      <c r="I873" s="11"/>
      <c r="J873" s="11"/>
      <c r="K873" s="11"/>
      <c r="L873" s="11"/>
    </row>
    <row r="874" spans="2:12" ht="15" x14ac:dyDescent="0.25">
      <c r="B874" s="11"/>
      <c r="D874" s="64"/>
      <c r="E874" s="15"/>
      <c r="F874" s="11"/>
      <c r="G874" s="11"/>
      <c r="H874" s="11"/>
      <c r="I874" s="11"/>
      <c r="J874" s="11"/>
      <c r="K874" s="11"/>
      <c r="L874" s="11"/>
    </row>
    <row r="875" spans="2:12" ht="15" x14ac:dyDescent="0.25">
      <c r="B875" s="11"/>
      <c r="D875" s="64"/>
      <c r="E875" s="15"/>
      <c r="F875" s="11"/>
      <c r="G875" s="11"/>
      <c r="H875" s="11"/>
      <c r="I875" s="11"/>
      <c r="J875" s="11"/>
      <c r="K875" s="11"/>
      <c r="L875" s="11"/>
    </row>
    <row r="876" spans="2:12" ht="15" x14ac:dyDescent="0.25">
      <c r="B876" s="11"/>
      <c r="D876" s="64"/>
      <c r="E876" s="15"/>
      <c r="F876" s="11"/>
      <c r="G876" s="11"/>
      <c r="H876" s="11"/>
      <c r="I876" s="11"/>
      <c r="J876" s="11"/>
      <c r="K876" s="11"/>
      <c r="L876" s="11"/>
    </row>
    <row r="877" spans="2:12" ht="15" x14ac:dyDescent="0.25">
      <c r="B877" s="11"/>
      <c r="D877" s="64"/>
      <c r="E877" s="15"/>
      <c r="F877" s="11"/>
      <c r="G877" s="11"/>
      <c r="H877" s="11"/>
      <c r="I877" s="11"/>
      <c r="J877" s="11"/>
      <c r="K877" s="11"/>
      <c r="L877" s="11"/>
    </row>
    <row r="878" spans="2:12" ht="15" x14ac:dyDescent="0.25">
      <c r="B878" s="11"/>
      <c r="D878" s="64"/>
      <c r="E878" s="15"/>
      <c r="F878" s="11"/>
      <c r="G878" s="11"/>
      <c r="H878" s="11"/>
      <c r="I878" s="11"/>
      <c r="J878" s="11"/>
      <c r="K878" s="11"/>
      <c r="L878" s="11"/>
    </row>
    <row r="879" spans="2:12" ht="15" x14ac:dyDescent="0.25">
      <c r="B879" s="11"/>
      <c r="D879" s="64"/>
      <c r="E879" s="15"/>
      <c r="F879" s="11"/>
      <c r="G879" s="11"/>
      <c r="H879" s="11"/>
      <c r="I879" s="11"/>
      <c r="J879" s="11"/>
      <c r="K879" s="11"/>
      <c r="L879" s="11"/>
    </row>
    <row r="880" spans="2:12" ht="15" x14ac:dyDescent="0.25">
      <c r="B880" s="11"/>
      <c r="D880" s="64"/>
      <c r="E880" s="15"/>
      <c r="F880" s="11"/>
      <c r="G880" s="11"/>
      <c r="H880" s="11"/>
      <c r="I880" s="11"/>
      <c r="J880" s="11"/>
      <c r="K880" s="11"/>
      <c r="L880" s="11"/>
    </row>
    <row r="881" spans="2:12" ht="15" x14ac:dyDescent="0.25">
      <c r="B881" s="11"/>
      <c r="D881" s="64"/>
      <c r="E881" s="15"/>
      <c r="F881" s="11"/>
      <c r="G881" s="11"/>
      <c r="H881" s="11"/>
      <c r="I881" s="11"/>
      <c r="J881" s="11"/>
      <c r="K881" s="11"/>
      <c r="L881" s="11"/>
    </row>
    <row r="882" spans="2:12" ht="15" x14ac:dyDescent="0.25">
      <c r="B882" s="11"/>
      <c r="D882" s="64"/>
      <c r="E882" s="15"/>
      <c r="F882" s="11"/>
      <c r="G882" s="11"/>
      <c r="H882" s="11"/>
      <c r="I882" s="11"/>
      <c r="J882" s="11"/>
      <c r="K882" s="11"/>
      <c r="L882" s="11"/>
    </row>
    <row r="883" spans="2:12" ht="15" x14ac:dyDescent="0.25">
      <c r="B883" s="11"/>
      <c r="D883" s="64"/>
      <c r="E883" s="15"/>
      <c r="F883" s="11"/>
      <c r="G883" s="11"/>
      <c r="H883" s="11"/>
      <c r="I883" s="11"/>
      <c r="J883" s="11"/>
      <c r="K883" s="11"/>
      <c r="L883" s="11"/>
    </row>
    <row r="884" spans="2:12" ht="15" x14ac:dyDescent="0.25">
      <c r="B884" s="11"/>
      <c r="D884" s="64"/>
      <c r="E884" s="15"/>
      <c r="F884" s="11"/>
      <c r="G884" s="11"/>
      <c r="H884" s="11"/>
      <c r="I884" s="11"/>
      <c r="J884" s="11"/>
      <c r="K884" s="11"/>
      <c r="L884" s="11"/>
    </row>
    <row r="885" spans="2:12" ht="15" x14ac:dyDescent="0.25">
      <c r="B885" s="11"/>
      <c r="D885" s="64"/>
      <c r="E885" s="15"/>
      <c r="F885" s="11"/>
      <c r="G885" s="11"/>
      <c r="H885" s="11"/>
      <c r="I885" s="11"/>
      <c r="J885" s="11"/>
      <c r="K885" s="11"/>
      <c r="L885" s="11"/>
    </row>
    <row r="886" spans="2:12" ht="15" x14ac:dyDescent="0.25">
      <c r="B886" s="11"/>
      <c r="D886" s="64"/>
      <c r="E886" s="15"/>
      <c r="F886" s="11"/>
      <c r="G886" s="11"/>
      <c r="H886" s="11"/>
      <c r="I886" s="11"/>
      <c r="J886" s="11"/>
      <c r="K886" s="11"/>
      <c r="L886" s="11"/>
    </row>
    <row r="887" spans="2:12" ht="15" x14ac:dyDescent="0.25">
      <c r="B887" s="11"/>
      <c r="D887" s="64"/>
      <c r="E887" s="15"/>
      <c r="F887" s="11"/>
      <c r="G887" s="11"/>
      <c r="H887" s="11"/>
      <c r="I887" s="11"/>
      <c r="J887" s="11"/>
      <c r="K887" s="11"/>
      <c r="L887" s="11"/>
    </row>
    <row r="888" spans="2:12" ht="15" x14ac:dyDescent="0.25">
      <c r="B888" s="11"/>
      <c r="D888" s="64"/>
      <c r="E888" s="15"/>
      <c r="F888" s="11"/>
      <c r="G888" s="11"/>
      <c r="H888" s="11"/>
      <c r="I888" s="11"/>
      <c r="J888" s="11"/>
      <c r="K888" s="11"/>
      <c r="L888" s="11"/>
    </row>
    <row r="889" spans="2:12" ht="15" x14ac:dyDescent="0.25">
      <c r="B889" s="11"/>
      <c r="D889" s="64"/>
      <c r="E889" s="15"/>
      <c r="F889" s="11"/>
      <c r="G889" s="11"/>
      <c r="H889" s="11"/>
      <c r="I889" s="11"/>
      <c r="J889" s="11"/>
      <c r="K889" s="11"/>
      <c r="L889" s="11"/>
    </row>
    <row r="890" spans="2:12" ht="15" x14ac:dyDescent="0.25">
      <c r="B890" s="11"/>
      <c r="D890" s="64"/>
      <c r="E890" s="15"/>
      <c r="F890" s="11"/>
      <c r="G890" s="11"/>
      <c r="H890" s="11"/>
      <c r="I890" s="11"/>
      <c r="J890" s="11"/>
      <c r="K890" s="11"/>
      <c r="L890" s="11"/>
    </row>
    <row r="891" spans="2:12" ht="15" x14ac:dyDescent="0.25">
      <c r="B891" s="11"/>
      <c r="D891" s="64"/>
      <c r="E891" s="15"/>
      <c r="F891" s="11"/>
      <c r="G891" s="11"/>
      <c r="H891" s="11"/>
      <c r="I891" s="11"/>
      <c r="J891" s="11"/>
      <c r="K891" s="11"/>
      <c r="L891" s="11"/>
    </row>
    <row r="892" spans="2:12" ht="15" x14ac:dyDescent="0.25">
      <c r="B892" s="11"/>
      <c r="D892" s="64"/>
      <c r="E892" s="15"/>
      <c r="F892" s="11"/>
      <c r="G892" s="11"/>
      <c r="H892" s="11"/>
      <c r="I892" s="11"/>
      <c r="J892" s="11"/>
      <c r="K892" s="11"/>
      <c r="L892" s="11"/>
    </row>
    <row r="893" spans="2:12" ht="15" x14ac:dyDescent="0.25">
      <c r="B893" s="11"/>
      <c r="D893" s="64"/>
      <c r="E893" s="15"/>
      <c r="F893" s="11"/>
      <c r="G893" s="11"/>
      <c r="H893" s="11"/>
      <c r="I893" s="11"/>
      <c r="J893" s="11"/>
      <c r="K893" s="11"/>
      <c r="L893" s="11"/>
    </row>
    <row r="894" spans="2:12" ht="15" x14ac:dyDescent="0.25">
      <c r="B894" s="11"/>
      <c r="D894" s="64"/>
      <c r="E894" s="15"/>
      <c r="F894" s="11"/>
      <c r="G894" s="11"/>
      <c r="H894" s="11"/>
      <c r="I894" s="11"/>
      <c r="J894" s="11"/>
      <c r="K894" s="11"/>
      <c r="L894" s="11"/>
    </row>
    <row r="895" spans="2:12" ht="15" x14ac:dyDescent="0.25">
      <c r="B895" s="11"/>
      <c r="D895" s="64"/>
      <c r="E895" s="15"/>
      <c r="F895" s="11"/>
      <c r="G895" s="11"/>
      <c r="H895" s="11"/>
      <c r="I895" s="11"/>
      <c r="J895" s="11"/>
      <c r="K895" s="11"/>
      <c r="L895" s="11"/>
    </row>
    <row r="896" spans="2:12" ht="15" x14ac:dyDescent="0.25">
      <c r="B896" s="11"/>
      <c r="D896" s="64"/>
      <c r="E896" s="15"/>
      <c r="F896" s="11"/>
      <c r="G896" s="11"/>
      <c r="H896" s="11"/>
      <c r="I896" s="11"/>
      <c r="J896" s="11"/>
      <c r="K896" s="11"/>
      <c r="L896" s="11"/>
    </row>
    <row r="897" spans="2:12" ht="15" x14ac:dyDescent="0.25">
      <c r="B897" s="11"/>
      <c r="D897" s="64"/>
      <c r="E897" s="15"/>
      <c r="F897" s="11"/>
      <c r="G897" s="11"/>
      <c r="H897" s="11"/>
      <c r="I897" s="11"/>
      <c r="J897" s="11"/>
      <c r="K897" s="11"/>
      <c r="L897" s="11"/>
    </row>
    <row r="898" spans="2:12" ht="15" x14ac:dyDescent="0.25">
      <c r="B898" s="11"/>
      <c r="D898" s="64"/>
      <c r="E898" s="15"/>
      <c r="F898" s="11"/>
      <c r="G898" s="11"/>
      <c r="H898" s="11"/>
      <c r="I898" s="11"/>
      <c r="J898" s="11"/>
      <c r="K898" s="11"/>
      <c r="L898" s="11"/>
    </row>
    <row r="899" spans="2:12" ht="15" x14ac:dyDescent="0.25">
      <c r="B899" s="11"/>
      <c r="D899" s="64"/>
      <c r="E899" s="15"/>
      <c r="F899" s="11"/>
      <c r="G899" s="11"/>
      <c r="H899" s="11"/>
      <c r="I899" s="11"/>
      <c r="J899" s="11"/>
      <c r="K899" s="11"/>
      <c r="L899" s="11"/>
    </row>
    <row r="900" spans="2:12" ht="15" x14ac:dyDescent="0.25">
      <c r="B900" s="11"/>
      <c r="D900" s="64"/>
      <c r="E900" s="15"/>
      <c r="F900" s="11"/>
      <c r="G900" s="11"/>
      <c r="H900" s="11"/>
      <c r="I900" s="11"/>
      <c r="J900" s="11"/>
      <c r="K900" s="11"/>
      <c r="L900" s="11"/>
    </row>
    <row r="901" spans="2:12" ht="15" x14ac:dyDescent="0.25">
      <c r="B901" s="11"/>
      <c r="D901" s="64"/>
      <c r="E901" s="15"/>
      <c r="F901" s="11"/>
      <c r="G901" s="11"/>
      <c r="H901" s="11"/>
      <c r="I901" s="11"/>
      <c r="J901" s="11"/>
      <c r="K901" s="11"/>
      <c r="L901" s="11"/>
    </row>
    <row r="902" spans="2:12" ht="15" x14ac:dyDescent="0.25">
      <c r="B902" s="12"/>
      <c r="D902" s="63"/>
      <c r="E902" s="15"/>
      <c r="F902" s="12"/>
      <c r="G902" s="12"/>
      <c r="H902" s="12"/>
      <c r="I902" s="12"/>
      <c r="J902" s="12"/>
      <c r="K902" s="12"/>
      <c r="L902" s="12"/>
    </row>
    <row r="903" spans="2:12" ht="15" x14ac:dyDescent="0.25">
      <c r="B903" s="11"/>
      <c r="D903" s="64"/>
      <c r="E903" s="15"/>
      <c r="F903" s="11"/>
      <c r="G903" s="11"/>
      <c r="H903" s="11"/>
      <c r="I903" s="11"/>
      <c r="J903" s="11"/>
      <c r="K903" s="11"/>
      <c r="L903" s="11"/>
    </row>
    <row r="904" spans="2:12" ht="15" x14ac:dyDescent="0.25">
      <c r="B904" s="11"/>
      <c r="D904" s="64"/>
      <c r="E904" s="15"/>
      <c r="F904" s="11"/>
      <c r="G904" s="11"/>
      <c r="H904" s="11"/>
      <c r="I904" s="11"/>
      <c r="J904" s="11"/>
      <c r="K904" s="11"/>
      <c r="L904" s="11"/>
    </row>
    <row r="905" spans="2:12" ht="15" x14ac:dyDescent="0.25">
      <c r="B905" s="11"/>
      <c r="D905" s="64"/>
      <c r="E905" s="15"/>
      <c r="F905" s="11"/>
      <c r="G905" s="11"/>
      <c r="H905" s="11"/>
      <c r="I905" s="11"/>
      <c r="J905" s="11"/>
      <c r="K905" s="11"/>
      <c r="L905" s="11"/>
    </row>
    <row r="906" spans="2:12" ht="15" x14ac:dyDescent="0.25">
      <c r="B906" s="11"/>
      <c r="D906" s="64"/>
      <c r="E906" s="15"/>
      <c r="F906" s="11"/>
      <c r="G906" s="11"/>
      <c r="H906" s="11"/>
      <c r="I906" s="11"/>
      <c r="J906" s="11"/>
      <c r="K906" s="11"/>
      <c r="L906" s="11"/>
    </row>
    <row r="907" spans="2:12" ht="15" x14ac:dyDescent="0.25">
      <c r="B907" s="11"/>
      <c r="D907" s="64"/>
      <c r="E907" s="15"/>
      <c r="F907" s="11"/>
      <c r="G907" s="11"/>
      <c r="H907" s="11"/>
      <c r="I907" s="11"/>
      <c r="J907" s="11"/>
      <c r="K907" s="11"/>
      <c r="L907" s="11"/>
    </row>
    <row r="908" spans="2:12" ht="15" x14ac:dyDescent="0.25">
      <c r="B908" s="11"/>
      <c r="D908" s="64"/>
      <c r="E908" s="15"/>
      <c r="F908" s="11"/>
      <c r="G908" s="11"/>
      <c r="H908" s="11"/>
      <c r="I908" s="11"/>
      <c r="J908" s="11"/>
      <c r="K908" s="11"/>
      <c r="L908" s="11"/>
    </row>
    <row r="909" spans="2:12" ht="15" x14ac:dyDescent="0.25">
      <c r="B909" s="11"/>
      <c r="D909" s="64"/>
      <c r="E909" s="15"/>
      <c r="F909" s="11"/>
      <c r="G909" s="11"/>
      <c r="H909" s="11"/>
      <c r="I909" s="11"/>
      <c r="J909" s="11"/>
      <c r="K909" s="11"/>
      <c r="L909" s="11"/>
    </row>
    <row r="910" spans="2:12" ht="15" x14ac:dyDescent="0.25">
      <c r="B910" s="11"/>
      <c r="D910" s="64"/>
      <c r="E910" s="15"/>
      <c r="F910" s="11"/>
      <c r="G910" s="11"/>
      <c r="H910" s="11"/>
      <c r="I910" s="11"/>
      <c r="J910" s="11"/>
      <c r="K910" s="11"/>
      <c r="L910" s="11"/>
    </row>
    <row r="911" spans="2:12" ht="15" x14ac:dyDescent="0.25">
      <c r="B911" s="11"/>
      <c r="D911" s="64"/>
      <c r="E911" s="15"/>
      <c r="F911" s="11"/>
      <c r="G911" s="11"/>
      <c r="H911" s="11"/>
      <c r="I911" s="11"/>
      <c r="J911" s="11"/>
      <c r="K911" s="11"/>
      <c r="L911" s="11"/>
    </row>
    <row r="912" spans="2:12" ht="15" x14ac:dyDescent="0.25">
      <c r="B912" s="11"/>
      <c r="D912" s="64"/>
      <c r="E912" s="15"/>
      <c r="F912" s="11"/>
      <c r="G912" s="11"/>
      <c r="H912" s="11"/>
      <c r="I912" s="11"/>
      <c r="J912" s="11"/>
      <c r="K912" s="11"/>
      <c r="L912" s="11"/>
    </row>
    <row r="913" spans="2:12" ht="15" x14ac:dyDescent="0.25">
      <c r="B913" s="11"/>
      <c r="D913" s="64"/>
      <c r="E913" s="15"/>
      <c r="F913" s="11"/>
      <c r="G913" s="11"/>
      <c r="H913" s="11"/>
      <c r="I913" s="11"/>
      <c r="J913" s="11"/>
      <c r="K913" s="11"/>
      <c r="L913" s="11"/>
    </row>
    <row r="914" spans="2:12" ht="15" x14ac:dyDescent="0.25">
      <c r="B914" s="11"/>
      <c r="D914" s="64"/>
      <c r="E914" s="15"/>
      <c r="F914" s="11"/>
      <c r="G914" s="11"/>
      <c r="H914" s="11"/>
      <c r="I914" s="11"/>
      <c r="J914" s="11"/>
      <c r="K914" s="11"/>
      <c r="L914" s="11"/>
    </row>
    <row r="915" spans="2:12" ht="15" x14ac:dyDescent="0.25">
      <c r="B915" s="11"/>
      <c r="D915" s="64"/>
      <c r="E915" s="15"/>
      <c r="F915" s="11"/>
      <c r="G915" s="11"/>
      <c r="H915" s="11"/>
      <c r="I915" s="11"/>
      <c r="J915" s="11"/>
      <c r="K915" s="11"/>
      <c r="L915" s="11"/>
    </row>
    <row r="916" spans="2:12" ht="15" x14ac:dyDescent="0.25">
      <c r="B916" s="11"/>
      <c r="D916" s="64"/>
      <c r="E916" s="15"/>
      <c r="F916" s="11"/>
      <c r="G916" s="11"/>
      <c r="H916" s="11"/>
      <c r="I916" s="11"/>
      <c r="J916" s="11"/>
      <c r="K916" s="11"/>
      <c r="L916" s="11"/>
    </row>
    <row r="917" spans="2:12" ht="15" x14ac:dyDescent="0.25">
      <c r="B917" s="11"/>
      <c r="D917" s="64"/>
      <c r="E917" s="15"/>
      <c r="F917" s="11"/>
      <c r="G917" s="11"/>
      <c r="H917" s="11"/>
      <c r="I917" s="11"/>
      <c r="J917" s="11"/>
      <c r="K917" s="11"/>
      <c r="L917" s="11"/>
    </row>
    <row r="918" spans="2:12" ht="15" x14ac:dyDescent="0.25">
      <c r="B918" s="11"/>
      <c r="D918" s="64"/>
      <c r="E918" s="15"/>
      <c r="F918" s="11"/>
      <c r="G918" s="11"/>
      <c r="H918" s="11"/>
      <c r="I918" s="11"/>
      <c r="J918" s="11"/>
      <c r="K918" s="11"/>
      <c r="L918" s="11"/>
    </row>
    <row r="919" spans="2:12" ht="15" x14ac:dyDescent="0.25">
      <c r="B919" s="11"/>
      <c r="D919" s="64"/>
      <c r="E919" s="15"/>
      <c r="F919" s="11"/>
      <c r="G919" s="11"/>
      <c r="H919" s="11"/>
      <c r="I919" s="11"/>
      <c r="J919" s="11"/>
      <c r="K919" s="11"/>
      <c r="L919" s="11"/>
    </row>
    <row r="920" spans="2:12" ht="15" x14ac:dyDescent="0.25">
      <c r="B920" s="11"/>
      <c r="D920" s="64"/>
      <c r="E920" s="15"/>
      <c r="F920" s="11"/>
      <c r="G920" s="11"/>
      <c r="H920" s="11"/>
      <c r="I920" s="11"/>
      <c r="J920" s="11"/>
      <c r="K920" s="11"/>
      <c r="L920" s="11"/>
    </row>
    <row r="921" spans="2:12" ht="15" x14ac:dyDescent="0.25">
      <c r="B921" s="11"/>
      <c r="D921" s="64"/>
      <c r="E921" s="15"/>
      <c r="F921" s="11"/>
      <c r="G921" s="11"/>
      <c r="H921" s="11"/>
      <c r="I921" s="11"/>
      <c r="J921" s="11"/>
      <c r="K921" s="11"/>
      <c r="L921" s="11"/>
    </row>
    <row r="922" spans="2:12" ht="15" x14ac:dyDescent="0.25">
      <c r="B922" s="11"/>
      <c r="D922" s="64"/>
      <c r="E922" s="15"/>
      <c r="F922" s="11"/>
      <c r="G922" s="11"/>
      <c r="H922" s="11"/>
      <c r="I922" s="11"/>
      <c r="J922" s="11"/>
      <c r="K922" s="11"/>
      <c r="L922" s="11"/>
    </row>
    <row r="923" spans="2:12" ht="15" x14ac:dyDescent="0.25">
      <c r="B923" s="11"/>
      <c r="D923" s="64"/>
      <c r="E923" s="15"/>
      <c r="F923" s="11"/>
      <c r="G923" s="11"/>
      <c r="H923" s="11"/>
      <c r="I923" s="11"/>
      <c r="J923" s="11"/>
      <c r="K923" s="11"/>
      <c r="L923" s="11"/>
    </row>
    <row r="924" spans="2:12" ht="15" x14ac:dyDescent="0.25">
      <c r="B924" s="11"/>
      <c r="D924" s="64"/>
      <c r="E924" s="15"/>
      <c r="F924" s="11"/>
      <c r="G924" s="11"/>
      <c r="H924" s="11"/>
      <c r="I924" s="11"/>
      <c r="J924" s="11"/>
      <c r="K924" s="11"/>
      <c r="L924" s="11"/>
    </row>
    <row r="925" spans="2:12" ht="15" x14ac:dyDescent="0.25">
      <c r="B925" s="11"/>
      <c r="D925" s="64"/>
      <c r="E925" s="15"/>
      <c r="F925" s="11"/>
      <c r="G925" s="11"/>
      <c r="H925" s="11"/>
      <c r="I925" s="11"/>
      <c r="J925" s="11"/>
      <c r="K925" s="11"/>
      <c r="L925" s="11"/>
    </row>
    <row r="926" spans="2:12" ht="15" x14ac:dyDescent="0.25">
      <c r="B926" s="11"/>
      <c r="D926" s="64"/>
      <c r="E926" s="15"/>
      <c r="F926" s="11"/>
      <c r="G926" s="11"/>
      <c r="H926" s="11"/>
      <c r="I926" s="11"/>
      <c r="J926" s="11"/>
      <c r="K926" s="11"/>
      <c r="L926" s="11"/>
    </row>
    <row r="927" spans="2:12" ht="15" x14ac:dyDescent="0.25">
      <c r="B927" s="11"/>
      <c r="D927" s="64"/>
      <c r="E927" s="15"/>
      <c r="F927" s="11"/>
      <c r="G927" s="11"/>
      <c r="H927" s="11"/>
      <c r="I927" s="11"/>
      <c r="J927" s="11"/>
      <c r="K927" s="11"/>
      <c r="L927" s="11"/>
    </row>
    <row r="928" spans="2:12" ht="15" x14ac:dyDescent="0.25">
      <c r="B928" s="11"/>
      <c r="D928" s="64"/>
      <c r="E928" s="15"/>
      <c r="F928" s="11"/>
      <c r="G928" s="11"/>
      <c r="H928" s="11"/>
      <c r="I928" s="11"/>
      <c r="J928" s="11"/>
      <c r="K928" s="11"/>
      <c r="L928" s="11"/>
    </row>
    <row r="929" spans="2:12" ht="15" x14ac:dyDescent="0.25">
      <c r="B929" s="11"/>
      <c r="D929" s="64"/>
      <c r="E929" s="15"/>
      <c r="F929" s="11"/>
      <c r="G929" s="11"/>
      <c r="H929" s="11"/>
      <c r="I929" s="11"/>
      <c r="J929" s="11"/>
      <c r="K929" s="11"/>
      <c r="L929" s="11"/>
    </row>
    <row r="930" spans="2:12" ht="15" x14ac:dyDescent="0.25">
      <c r="B930" s="11"/>
      <c r="D930" s="64"/>
      <c r="E930" s="15"/>
      <c r="F930" s="11"/>
      <c r="G930" s="11"/>
      <c r="H930" s="11"/>
      <c r="I930" s="11"/>
      <c r="J930" s="11"/>
      <c r="K930" s="11"/>
      <c r="L930" s="11"/>
    </row>
    <row r="931" spans="2:12" ht="15" x14ac:dyDescent="0.25">
      <c r="B931" s="11"/>
      <c r="D931" s="64"/>
      <c r="E931" s="15"/>
      <c r="F931" s="11"/>
      <c r="G931" s="11"/>
      <c r="H931" s="11"/>
      <c r="I931" s="11"/>
      <c r="J931" s="11"/>
      <c r="K931" s="11"/>
      <c r="L931" s="11"/>
    </row>
    <row r="932" spans="2:12" ht="15" x14ac:dyDescent="0.25">
      <c r="B932" s="11"/>
      <c r="D932" s="64"/>
      <c r="E932" s="15"/>
      <c r="F932" s="11"/>
      <c r="G932" s="11"/>
      <c r="H932" s="11"/>
      <c r="I932" s="11"/>
      <c r="J932" s="11"/>
      <c r="K932" s="11"/>
      <c r="L932" s="11"/>
    </row>
    <row r="933" spans="2:12" ht="15" x14ac:dyDescent="0.25">
      <c r="B933" s="12"/>
      <c r="D933" s="63"/>
      <c r="E933" s="15"/>
      <c r="F933" s="12"/>
      <c r="G933" s="12"/>
      <c r="H933" s="12"/>
      <c r="I933" s="12"/>
      <c r="J933" s="12"/>
      <c r="K933" s="12"/>
      <c r="L933" s="12"/>
    </row>
    <row r="934" spans="2:12" ht="15" x14ac:dyDescent="0.25">
      <c r="B934" s="11"/>
      <c r="D934" s="64"/>
      <c r="E934" s="15"/>
      <c r="F934" s="11"/>
      <c r="G934" s="11"/>
      <c r="H934" s="11"/>
      <c r="I934" s="11"/>
      <c r="J934" s="11"/>
      <c r="K934" s="11"/>
      <c r="L934" s="11"/>
    </row>
    <row r="935" spans="2:12" ht="15" x14ac:dyDescent="0.25">
      <c r="B935" s="11"/>
      <c r="D935" s="64"/>
      <c r="E935" s="15"/>
      <c r="F935" s="11"/>
      <c r="G935" s="11"/>
      <c r="H935" s="11"/>
      <c r="I935" s="11"/>
      <c r="J935" s="11"/>
      <c r="K935" s="11"/>
      <c r="L935" s="11"/>
    </row>
    <row r="936" spans="2:12" ht="15" x14ac:dyDescent="0.25">
      <c r="B936" s="11"/>
      <c r="D936" s="64"/>
      <c r="E936" s="15"/>
      <c r="F936" s="11"/>
      <c r="G936" s="11"/>
      <c r="H936" s="11"/>
      <c r="I936" s="11"/>
      <c r="J936" s="11"/>
      <c r="K936" s="11"/>
      <c r="L936" s="11"/>
    </row>
    <row r="937" spans="2:12" ht="15" x14ac:dyDescent="0.25">
      <c r="B937" s="11"/>
      <c r="D937" s="64"/>
      <c r="E937" s="15"/>
      <c r="F937" s="11"/>
      <c r="G937" s="11"/>
      <c r="H937" s="11"/>
      <c r="I937" s="11"/>
      <c r="J937" s="11"/>
      <c r="K937" s="11"/>
      <c r="L937" s="11"/>
    </row>
    <row r="938" spans="2:12" ht="15" x14ac:dyDescent="0.25">
      <c r="B938" s="11"/>
      <c r="D938" s="64"/>
      <c r="E938" s="15"/>
      <c r="F938" s="11"/>
      <c r="G938" s="11"/>
      <c r="H938" s="11"/>
      <c r="I938" s="11"/>
      <c r="J938" s="11"/>
      <c r="K938" s="11"/>
      <c r="L938" s="11"/>
    </row>
    <row r="939" spans="2:12" ht="15" x14ac:dyDescent="0.25">
      <c r="B939" s="11"/>
      <c r="D939" s="64"/>
      <c r="E939" s="15"/>
      <c r="F939" s="11"/>
      <c r="G939" s="11"/>
      <c r="H939" s="11"/>
      <c r="I939" s="11"/>
      <c r="J939" s="11"/>
      <c r="K939" s="11"/>
      <c r="L939" s="11"/>
    </row>
    <row r="940" spans="2:12" ht="15" x14ac:dyDescent="0.25">
      <c r="B940" s="11"/>
      <c r="D940" s="64"/>
      <c r="E940" s="15"/>
      <c r="F940" s="11"/>
      <c r="G940" s="11"/>
      <c r="H940" s="11"/>
      <c r="I940" s="11"/>
      <c r="J940" s="11"/>
      <c r="K940" s="11"/>
      <c r="L940" s="11"/>
    </row>
    <row r="941" spans="2:12" ht="15" x14ac:dyDescent="0.25">
      <c r="B941" s="12"/>
      <c r="D941" s="63"/>
      <c r="E941" s="15"/>
      <c r="F941" s="12"/>
      <c r="G941" s="12"/>
      <c r="H941" s="12"/>
      <c r="I941" s="12"/>
      <c r="J941" s="12"/>
      <c r="K941" s="12"/>
      <c r="L941" s="12"/>
    </row>
    <row r="942" spans="2:12" ht="15" x14ac:dyDescent="0.25">
      <c r="B942" s="11"/>
      <c r="D942" s="64"/>
      <c r="E942" s="15"/>
      <c r="F942" s="11"/>
      <c r="G942" s="11"/>
      <c r="H942" s="11"/>
      <c r="I942" s="11"/>
      <c r="J942" s="11"/>
      <c r="K942" s="11"/>
      <c r="L942" s="11"/>
    </row>
    <row r="943" spans="2:12" ht="15" x14ac:dyDescent="0.25">
      <c r="B943" s="11"/>
      <c r="D943" s="64"/>
      <c r="E943" s="15"/>
      <c r="F943" s="11"/>
      <c r="G943" s="11"/>
      <c r="H943" s="11"/>
      <c r="I943" s="11"/>
      <c r="J943" s="11"/>
      <c r="K943" s="11"/>
      <c r="L943" s="11"/>
    </row>
    <row r="944" spans="2:12" ht="15" x14ac:dyDescent="0.25">
      <c r="B944" s="11"/>
      <c r="D944" s="64"/>
      <c r="E944" s="15"/>
      <c r="F944" s="11"/>
      <c r="G944" s="11"/>
      <c r="H944" s="11"/>
      <c r="I944" s="11"/>
      <c r="J944" s="11"/>
      <c r="K944" s="11"/>
      <c r="L944" s="11"/>
    </row>
    <row r="945" spans="2:12" ht="15" x14ac:dyDescent="0.25">
      <c r="B945" s="11"/>
      <c r="D945" s="64"/>
      <c r="E945" s="15"/>
      <c r="F945" s="11"/>
      <c r="G945" s="11"/>
      <c r="H945" s="11"/>
      <c r="I945" s="11"/>
      <c r="J945" s="11"/>
      <c r="K945" s="11"/>
      <c r="L945" s="11"/>
    </row>
    <row r="946" spans="2:12" ht="15" x14ac:dyDescent="0.25">
      <c r="B946" s="11"/>
      <c r="D946" s="64"/>
      <c r="E946" s="15"/>
      <c r="F946" s="11"/>
      <c r="G946" s="11"/>
      <c r="H946" s="11"/>
      <c r="I946" s="11"/>
      <c r="J946" s="11"/>
      <c r="K946" s="11"/>
      <c r="L946" s="11"/>
    </row>
    <row r="947" spans="2:12" ht="15" x14ac:dyDescent="0.25">
      <c r="B947" s="12"/>
      <c r="D947" s="63"/>
      <c r="E947" s="15"/>
      <c r="F947" s="12"/>
      <c r="G947" s="12"/>
      <c r="H947" s="12"/>
      <c r="I947" s="12"/>
      <c r="J947" s="12"/>
      <c r="K947" s="12"/>
      <c r="L947" s="12"/>
    </row>
    <row r="948" spans="2:12" ht="15" x14ac:dyDescent="0.25">
      <c r="B948" s="11"/>
      <c r="D948" s="64"/>
      <c r="E948" s="15"/>
      <c r="F948" s="11"/>
      <c r="G948" s="11"/>
      <c r="H948" s="11"/>
      <c r="I948" s="11"/>
      <c r="J948" s="11"/>
      <c r="K948" s="11"/>
      <c r="L948" s="11"/>
    </row>
    <row r="949" spans="2:12" ht="15" x14ac:dyDescent="0.25">
      <c r="B949" s="11"/>
      <c r="D949" s="64"/>
      <c r="E949" s="15"/>
      <c r="F949" s="11"/>
      <c r="G949" s="11"/>
      <c r="H949" s="11"/>
      <c r="I949" s="11"/>
      <c r="J949" s="11"/>
      <c r="K949" s="11"/>
      <c r="L949" s="11"/>
    </row>
    <row r="950" spans="2:12" ht="15" x14ac:dyDescent="0.25">
      <c r="B950" s="11"/>
      <c r="D950" s="64"/>
      <c r="E950" s="15"/>
      <c r="F950" s="11"/>
      <c r="G950" s="11"/>
      <c r="H950" s="11"/>
      <c r="I950" s="11"/>
      <c r="J950" s="11"/>
      <c r="K950" s="11"/>
      <c r="L950" s="11"/>
    </row>
    <row r="951" spans="2:12" ht="15" x14ac:dyDescent="0.25">
      <c r="B951" s="11"/>
      <c r="D951" s="64"/>
      <c r="E951" s="15"/>
      <c r="F951" s="11"/>
      <c r="G951" s="11"/>
      <c r="H951" s="11"/>
      <c r="I951" s="11"/>
      <c r="J951" s="11"/>
      <c r="K951" s="11"/>
      <c r="L951" s="11"/>
    </row>
    <row r="952" spans="2:12" ht="15" x14ac:dyDescent="0.25">
      <c r="B952" s="11"/>
      <c r="D952" s="64"/>
      <c r="E952" s="15"/>
      <c r="F952" s="11"/>
      <c r="G952" s="11"/>
      <c r="H952" s="11"/>
      <c r="I952" s="11"/>
      <c r="J952" s="11"/>
      <c r="K952" s="11"/>
      <c r="L952" s="11"/>
    </row>
    <row r="953" spans="2:12" ht="15" x14ac:dyDescent="0.25">
      <c r="B953" s="11"/>
      <c r="D953" s="64"/>
      <c r="E953" s="15"/>
      <c r="F953" s="11"/>
      <c r="G953" s="11"/>
      <c r="H953" s="11"/>
      <c r="I953" s="11"/>
      <c r="J953" s="11"/>
      <c r="K953" s="11"/>
      <c r="L953" s="11"/>
    </row>
    <row r="954" spans="2:12" ht="15" x14ac:dyDescent="0.25">
      <c r="B954" s="11"/>
      <c r="D954" s="64"/>
      <c r="E954" s="15"/>
      <c r="F954" s="11"/>
      <c r="G954" s="11"/>
      <c r="H954" s="11"/>
      <c r="I954" s="11"/>
      <c r="J954" s="11"/>
      <c r="K954" s="11"/>
      <c r="L954" s="11"/>
    </row>
    <row r="955" spans="2:12" ht="15" x14ac:dyDescent="0.25">
      <c r="B955" s="11"/>
      <c r="D955" s="64"/>
      <c r="E955" s="15"/>
      <c r="F955" s="11"/>
      <c r="G955" s="11"/>
      <c r="H955" s="11"/>
      <c r="I955" s="11"/>
      <c r="J955" s="11"/>
      <c r="K955" s="11"/>
      <c r="L955" s="11"/>
    </row>
    <row r="956" spans="2:12" ht="15" x14ac:dyDescent="0.25">
      <c r="B956" s="11"/>
      <c r="D956" s="64"/>
      <c r="E956" s="15"/>
      <c r="F956" s="11"/>
      <c r="G956" s="11"/>
      <c r="H956" s="11"/>
      <c r="I956" s="11"/>
      <c r="J956" s="11"/>
      <c r="K956" s="11"/>
      <c r="L956" s="11"/>
    </row>
    <row r="957" spans="2:12" ht="15" x14ac:dyDescent="0.25">
      <c r="B957" s="11"/>
      <c r="D957" s="64"/>
      <c r="E957" s="15"/>
      <c r="F957" s="11"/>
      <c r="G957" s="11"/>
      <c r="H957" s="11"/>
      <c r="I957" s="11"/>
      <c r="J957" s="11"/>
      <c r="K957" s="11"/>
      <c r="L957" s="11"/>
    </row>
    <row r="958" spans="2:12" ht="15" x14ac:dyDescent="0.25">
      <c r="B958" s="11"/>
      <c r="D958" s="64"/>
      <c r="E958" s="15"/>
      <c r="F958" s="11"/>
      <c r="G958" s="11"/>
      <c r="H958" s="11"/>
      <c r="I958" s="11"/>
      <c r="J958" s="11"/>
      <c r="K958" s="11"/>
      <c r="L958" s="11"/>
    </row>
    <row r="959" spans="2:12" ht="15" x14ac:dyDescent="0.25">
      <c r="B959" s="11"/>
      <c r="D959" s="64"/>
      <c r="E959" s="15"/>
      <c r="F959" s="11"/>
      <c r="G959" s="11"/>
      <c r="H959" s="11"/>
      <c r="I959" s="11"/>
      <c r="J959" s="11"/>
      <c r="K959" s="11"/>
      <c r="L959" s="11"/>
    </row>
    <row r="960" spans="2:12" ht="15" x14ac:dyDescent="0.25">
      <c r="B960" s="11"/>
      <c r="D960" s="64"/>
      <c r="E960" s="15"/>
      <c r="F960" s="11"/>
      <c r="G960" s="11"/>
      <c r="H960" s="11"/>
      <c r="I960" s="11"/>
      <c r="J960" s="11"/>
      <c r="K960" s="11"/>
      <c r="L960" s="11"/>
    </row>
    <row r="961" spans="2:12" ht="15" x14ac:dyDescent="0.25">
      <c r="B961" s="11"/>
      <c r="D961" s="64"/>
      <c r="E961" s="15"/>
      <c r="F961" s="11"/>
      <c r="G961" s="11"/>
      <c r="H961" s="11"/>
      <c r="I961" s="11"/>
      <c r="J961" s="11"/>
      <c r="K961" s="11"/>
      <c r="L961" s="11"/>
    </row>
    <row r="962" spans="2:12" ht="15" x14ac:dyDescent="0.25">
      <c r="B962" s="11"/>
      <c r="D962" s="64"/>
      <c r="E962" s="15"/>
      <c r="F962" s="11"/>
      <c r="G962" s="11"/>
      <c r="H962" s="11"/>
      <c r="I962" s="11"/>
      <c r="J962" s="11"/>
      <c r="K962" s="11"/>
      <c r="L962" s="11"/>
    </row>
    <row r="963" spans="2:12" ht="15" x14ac:dyDescent="0.25">
      <c r="B963" s="11"/>
      <c r="D963" s="64"/>
      <c r="E963" s="15"/>
      <c r="F963" s="11"/>
      <c r="G963" s="11"/>
      <c r="H963" s="11"/>
      <c r="I963" s="11"/>
      <c r="J963" s="11"/>
      <c r="K963" s="11"/>
      <c r="L963" s="11"/>
    </row>
    <row r="964" spans="2:12" ht="15" x14ac:dyDescent="0.25">
      <c r="B964" s="11"/>
      <c r="D964" s="64"/>
      <c r="E964" s="15"/>
      <c r="F964" s="11"/>
      <c r="G964" s="11"/>
      <c r="H964" s="11"/>
      <c r="I964" s="11"/>
      <c r="J964" s="11"/>
      <c r="K964" s="11"/>
      <c r="L964" s="11"/>
    </row>
    <row r="965" spans="2:12" ht="15" x14ac:dyDescent="0.25">
      <c r="B965" s="11"/>
      <c r="D965" s="64"/>
      <c r="E965" s="15"/>
      <c r="F965" s="11"/>
      <c r="G965" s="11"/>
      <c r="H965" s="11"/>
      <c r="I965" s="11"/>
      <c r="J965" s="11"/>
      <c r="K965" s="11"/>
      <c r="L965" s="11"/>
    </row>
    <row r="966" spans="2:12" ht="15" x14ac:dyDescent="0.25">
      <c r="B966" s="11"/>
      <c r="D966" s="64"/>
      <c r="E966" s="15"/>
      <c r="F966" s="11"/>
      <c r="G966" s="11"/>
      <c r="H966" s="11"/>
      <c r="I966" s="11"/>
      <c r="J966" s="11"/>
      <c r="K966" s="11"/>
      <c r="L966" s="11"/>
    </row>
    <row r="967" spans="2:12" ht="15" x14ac:dyDescent="0.25">
      <c r="B967" s="11"/>
      <c r="D967" s="64"/>
      <c r="E967" s="15"/>
      <c r="F967" s="11"/>
      <c r="G967" s="11"/>
      <c r="H967" s="11"/>
      <c r="I967" s="11"/>
      <c r="J967" s="11"/>
      <c r="K967" s="11"/>
      <c r="L967" s="11"/>
    </row>
    <row r="968" spans="2:12" ht="15" x14ac:dyDescent="0.25">
      <c r="B968" s="11"/>
      <c r="D968" s="64"/>
      <c r="E968" s="15"/>
      <c r="F968" s="11"/>
      <c r="G968" s="11"/>
      <c r="H968" s="11"/>
      <c r="I968" s="11"/>
      <c r="J968" s="11"/>
      <c r="K968" s="11"/>
      <c r="L968" s="11"/>
    </row>
    <row r="969" spans="2:12" ht="15" x14ac:dyDescent="0.25">
      <c r="B969" s="11"/>
      <c r="D969" s="64"/>
      <c r="E969" s="15"/>
      <c r="F969" s="11"/>
      <c r="G969" s="11"/>
      <c r="H969" s="11"/>
      <c r="I969" s="11"/>
      <c r="J969" s="11"/>
      <c r="K969" s="11"/>
      <c r="L969" s="11"/>
    </row>
    <row r="970" spans="2:12" ht="15" x14ac:dyDescent="0.25">
      <c r="B970" s="11"/>
      <c r="D970" s="64"/>
      <c r="E970" s="15"/>
      <c r="F970" s="11"/>
      <c r="G970" s="11"/>
      <c r="H970" s="11"/>
      <c r="I970" s="11"/>
      <c r="J970" s="11"/>
      <c r="K970" s="11"/>
      <c r="L970" s="11"/>
    </row>
    <row r="971" spans="2:12" ht="15" x14ac:dyDescent="0.25">
      <c r="B971" s="11"/>
      <c r="D971" s="64"/>
      <c r="E971" s="15"/>
      <c r="F971" s="11"/>
      <c r="G971" s="11"/>
      <c r="H971" s="11"/>
      <c r="I971" s="11"/>
      <c r="J971" s="11"/>
      <c r="K971" s="11"/>
      <c r="L971" s="11"/>
    </row>
    <row r="972" spans="2:12" ht="15" x14ac:dyDescent="0.25">
      <c r="B972" s="11"/>
      <c r="D972" s="64"/>
      <c r="E972" s="15"/>
      <c r="F972" s="11"/>
      <c r="G972" s="11"/>
      <c r="H972" s="11"/>
      <c r="I972" s="11"/>
      <c r="J972" s="11"/>
      <c r="K972" s="11"/>
      <c r="L972" s="11"/>
    </row>
    <row r="973" spans="2:12" ht="15" x14ac:dyDescent="0.25">
      <c r="B973" s="11"/>
      <c r="D973" s="64"/>
      <c r="E973" s="15"/>
      <c r="F973" s="11"/>
      <c r="G973" s="11"/>
      <c r="H973" s="11"/>
      <c r="I973" s="11"/>
      <c r="J973" s="11"/>
      <c r="K973" s="11"/>
      <c r="L973" s="11"/>
    </row>
    <row r="974" spans="2:12" ht="15" x14ac:dyDescent="0.25">
      <c r="B974" s="11"/>
      <c r="D974" s="64"/>
      <c r="E974" s="15"/>
      <c r="F974" s="11"/>
      <c r="G974" s="11"/>
      <c r="H974" s="11"/>
      <c r="I974" s="11"/>
      <c r="J974" s="11"/>
      <c r="K974" s="11"/>
      <c r="L974" s="11"/>
    </row>
    <row r="975" spans="2:12" ht="15" x14ac:dyDescent="0.25">
      <c r="B975" s="11"/>
      <c r="D975" s="64"/>
      <c r="E975" s="15"/>
      <c r="F975" s="11"/>
      <c r="G975" s="11"/>
      <c r="H975" s="11"/>
      <c r="I975" s="11"/>
      <c r="J975" s="11"/>
      <c r="K975" s="11"/>
      <c r="L975" s="11"/>
    </row>
    <row r="976" spans="2:12" ht="15" x14ac:dyDescent="0.25">
      <c r="B976" s="12"/>
      <c r="D976" s="63"/>
      <c r="E976" s="15"/>
      <c r="F976" s="12"/>
      <c r="G976" s="12"/>
      <c r="H976" s="12"/>
      <c r="I976" s="12"/>
      <c r="J976" s="12"/>
      <c r="K976" s="12"/>
      <c r="L976" s="12"/>
    </row>
    <row r="977" spans="2:12" ht="15" x14ac:dyDescent="0.25">
      <c r="B977" s="11"/>
      <c r="D977" s="64"/>
      <c r="E977" s="15"/>
      <c r="F977" s="11"/>
      <c r="G977" s="11"/>
      <c r="H977" s="11"/>
      <c r="I977" s="11"/>
      <c r="J977" s="11"/>
      <c r="K977" s="11"/>
      <c r="L977" s="11"/>
    </row>
    <row r="978" spans="2:12" ht="15" x14ac:dyDescent="0.25">
      <c r="B978" s="11"/>
      <c r="D978" s="64"/>
      <c r="E978" s="15"/>
      <c r="F978" s="11"/>
      <c r="G978" s="11"/>
      <c r="H978" s="11"/>
      <c r="I978" s="11"/>
      <c r="J978" s="11"/>
      <c r="K978" s="11"/>
      <c r="L978" s="11"/>
    </row>
    <row r="979" spans="2:12" ht="15" x14ac:dyDescent="0.25">
      <c r="B979" s="11"/>
      <c r="D979" s="64"/>
      <c r="E979" s="15"/>
      <c r="F979" s="11"/>
      <c r="G979" s="11"/>
      <c r="H979" s="11"/>
      <c r="I979" s="11"/>
      <c r="J979" s="11"/>
      <c r="K979" s="11"/>
      <c r="L979" s="11"/>
    </row>
    <row r="980" spans="2:12" ht="15" x14ac:dyDescent="0.25">
      <c r="B980" s="11"/>
      <c r="D980" s="64"/>
      <c r="E980" s="15"/>
      <c r="F980" s="11"/>
      <c r="G980" s="11"/>
      <c r="H980" s="11"/>
      <c r="I980" s="11"/>
      <c r="J980" s="11"/>
      <c r="K980" s="11"/>
      <c r="L980" s="11"/>
    </row>
    <row r="981" spans="2:12" ht="15" x14ac:dyDescent="0.25">
      <c r="B981" s="11"/>
      <c r="D981" s="64"/>
      <c r="E981" s="15"/>
      <c r="F981" s="11"/>
      <c r="G981" s="11"/>
      <c r="H981" s="11"/>
      <c r="I981" s="11"/>
      <c r="J981" s="11"/>
      <c r="K981" s="11"/>
      <c r="L981" s="11"/>
    </row>
    <row r="982" spans="2:12" ht="15" x14ac:dyDescent="0.25">
      <c r="B982" s="11"/>
      <c r="D982" s="64"/>
      <c r="E982" s="15"/>
      <c r="F982" s="11"/>
      <c r="G982" s="11"/>
      <c r="H982" s="11"/>
      <c r="I982" s="11"/>
      <c r="J982" s="11"/>
      <c r="K982" s="11"/>
      <c r="L982" s="11"/>
    </row>
    <row r="983" spans="2:12" ht="15" x14ac:dyDescent="0.25">
      <c r="B983" s="11"/>
      <c r="D983" s="64"/>
      <c r="E983" s="15"/>
      <c r="F983" s="11"/>
      <c r="G983" s="11"/>
      <c r="H983" s="11"/>
      <c r="I983" s="11"/>
      <c r="J983" s="11"/>
      <c r="K983" s="11"/>
      <c r="L983" s="11"/>
    </row>
    <row r="984" spans="2:12" ht="15" x14ac:dyDescent="0.25">
      <c r="B984" s="11"/>
      <c r="D984" s="64"/>
      <c r="E984" s="15"/>
      <c r="F984" s="11"/>
      <c r="G984" s="11"/>
      <c r="H984" s="11"/>
      <c r="I984" s="11"/>
      <c r="J984" s="11"/>
      <c r="K984" s="11"/>
      <c r="L984" s="11"/>
    </row>
    <row r="985" spans="2:12" ht="15" x14ac:dyDescent="0.25">
      <c r="B985" s="11"/>
      <c r="D985" s="64"/>
      <c r="E985" s="15"/>
      <c r="F985" s="11"/>
      <c r="G985" s="11"/>
      <c r="H985" s="11"/>
      <c r="I985" s="11"/>
      <c r="J985" s="11"/>
      <c r="K985" s="11"/>
      <c r="L985" s="11"/>
    </row>
    <row r="986" spans="2:12" ht="15" x14ac:dyDescent="0.25">
      <c r="B986" s="11"/>
      <c r="D986" s="64"/>
      <c r="E986" s="15"/>
      <c r="F986" s="11"/>
      <c r="G986" s="11"/>
      <c r="H986" s="11"/>
      <c r="I986" s="11"/>
      <c r="J986" s="11"/>
      <c r="K986" s="11"/>
      <c r="L986" s="11"/>
    </row>
    <row r="987" spans="2:12" ht="15" x14ac:dyDescent="0.25">
      <c r="B987" s="11"/>
      <c r="D987" s="64"/>
      <c r="E987" s="15"/>
      <c r="F987" s="11"/>
      <c r="G987" s="11"/>
      <c r="H987" s="11"/>
      <c r="I987" s="11"/>
      <c r="J987" s="11"/>
      <c r="K987" s="11"/>
      <c r="L987" s="11"/>
    </row>
    <row r="988" spans="2:12" ht="15" x14ac:dyDescent="0.25">
      <c r="B988" s="11"/>
      <c r="D988" s="64"/>
      <c r="E988" s="15"/>
      <c r="F988" s="11"/>
      <c r="G988" s="11"/>
      <c r="H988" s="11"/>
      <c r="I988" s="11"/>
      <c r="J988" s="11"/>
      <c r="K988" s="11"/>
      <c r="L988" s="11"/>
    </row>
    <row r="989" spans="2:12" ht="15" x14ac:dyDescent="0.25">
      <c r="B989" s="11"/>
      <c r="D989" s="64"/>
      <c r="E989" s="15"/>
      <c r="F989" s="11"/>
      <c r="G989" s="11"/>
      <c r="H989" s="11"/>
      <c r="I989" s="11"/>
      <c r="J989" s="11"/>
      <c r="K989" s="11"/>
      <c r="L989" s="11"/>
    </row>
    <row r="990" spans="2:12" ht="15" x14ac:dyDescent="0.25">
      <c r="B990" s="11"/>
      <c r="D990" s="64"/>
      <c r="E990" s="15"/>
      <c r="F990" s="11"/>
      <c r="G990" s="11"/>
      <c r="H990" s="11"/>
      <c r="I990" s="11"/>
      <c r="J990" s="11"/>
      <c r="K990" s="11"/>
      <c r="L990" s="11"/>
    </row>
    <row r="991" spans="2:12" ht="15" x14ac:dyDescent="0.25">
      <c r="B991" s="11"/>
      <c r="D991" s="64"/>
      <c r="E991" s="15"/>
      <c r="F991" s="11"/>
      <c r="G991" s="11"/>
      <c r="H991" s="11"/>
      <c r="I991" s="11"/>
      <c r="J991" s="11"/>
      <c r="K991" s="11"/>
      <c r="L991" s="11"/>
    </row>
    <row r="992" spans="2:12" ht="15" x14ac:dyDescent="0.25">
      <c r="B992" s="11"/>
      <c r="D992" s="64"/>
      <c r="E992" s="15"/>
      <c r="F992" s="11"/>
      <c r="G992" s="11"/>
      <c r="H992" s="11"/>
      <c r="I992" s="11"/>
      <c r="J992" s="11"/>
      <c r="K992" s="11"/>
      <c r="L992" s="11"/>
    </row>
    <row r="993" spans="2:12" ht="15" x14ac:dyDescent="0.25">
      <c r="B993" s="11"/>
      <c r="D993" s="64"/>
      <c r="E993" s="15"/>
      <c r="F993" s="11"/>
      <c r="G993" s="11"/>
      <c r="H993" s="11"/>
      <c r="I993" s="11"/>
      <c r="J993" s="11"/>
      <c r="K993" s="11"/>
      <c r="L993" s="11"/>
    </row>
    <row r="994" spans="2:12" ht="15" x14ac:dyDescent="0.25">
      <c r="B994" s="11"/>
      <c r="D994" s="64"/>
      <c r="E994" s="15"/>
      <c r="F994" s="11"/>
      <c r="G994" s="11"/>
      <c r="H994" s="11"/>
      <c r="I994" s="11"/>
      <c r="J994" s="11"/>
      <c r="K994" s="11"/>
      <c r="L994" s="11"/>
    </row>
    <row r="995" spans="2:12" ht="15" x14ac:dyDescent="0.25">
      <c r="B995" s="11"/>
      <c r="D995" s="64"/>
      <c r="E995" s="15"/>
      <c r="F995" s="11"/>
      <c r="G995" s="11"/>
      <c r="H995" s="11"/>
      <c r="I995" s="11"/>
      <c r="J995" s="11"/>
      <c r="K995" s="11"/>
      <c r="L995" s="11"/>
    </row>
    <row r="996" spans="2:12" ht="15" x14ac:dyDescent="0.25">
      <c r="B996" s="11"/>
      <c r="D996" s="64"/>
      <c r="E996" s="15"/>
      <c r="F996" s="11"/>
      <c r="G996" s="11"/>
      <c r="H996" s="11"/>
      <c r="I996" s="11"/>
      <c r="J996" s="11"/>
      <c r="K996" s="11"/>
      <c r="L996" s="11"/>
    </row>
    <row r="997" spans="2:12" ht="15" x14ac:dyDescent="0.25">
      <c r="B997" s="11"/>
      <c r="D997" s="64"/>
      <c r="E997" s="15"/>
      <c r="F997" s="11"/>
      <c r="G997" s="11"/>
      <c r="H997" s="11"/>
      <c r="I997" s="11"/>
      <c r="J997" s="11"/>
      <c r="K997" s="11"/>
      <c r="L997" s="11"/>
    </row>
    <row r="998" spans="2:12" ht="15" x14ac:dyDescent="0.25">
      <c r="B998" s="11"/>
      <c r="D998" s="64"/>
      <c r="E998" s="15"/>
      <c r="F998" s="11"/>
      <c r="G998" s="11"/>
      <c r="H998" s="11"/>
      <c r="I998" s="11"/>
      <c r="J998" s="11"/>
      <c r="K998" s="11"/>
      <c r="L998" s="11"/>
    </row>
    <row r="999" spans="2:12" ht="15" x14ac:dyDescent="0.25">
      <c r="B999" s="12"/>
      <c r="D999" s="63"/>
      <c r="E999" s="15"/>
      <c r="F999" s="12"/>
      <c r="G999" s="12"/>
      <c r="H999" s="12"/>
      <c r="I999" s="12"/>
      <c r="J999" s="12"/>
      <c r="K999" s="12"/>
      <c r="L999" s="12"/>
    </row>
    <row r="1000" spans="2:12" ht="15" x14ac:dyDescent="0.25">
      <c r="B1000" s="11"/>
      <c r="D1000" s="64"/>
      <c r="E1000" s="15"/>
      <c r="F1000" s="11"/>
      <c r="G1000" s="11"/>
      <c r="H1000" s="11"/>
      <c r="I1000" s="11"/>
      <c r="J1000" s="11"/>
      <c r="K1000" s="11"/>
      <c r="L1000" s="11"/>
    </row>
    <row r="1001" spans="2:12" ht="15" x14ac:dyDescent="0.25">
      <c r="B1001" s="11"/>
      <c r="D1001" s="64"/>
      <c r="E1001" s="15"/>
      <c r="F1001" s="11"/>
      <c r="G1001" s="11"/>
      <c r="H1001" s="11"/>
      <c r="I1001" s="11"/>
      <c r="J1001" s="11"/>
      <c r="K1001" s="11"/>
      <c r="L1001" s="11"/>
    </row>
    <row r="1002" spans="2:12" ht="15" x14ac:dyDescent="0.25">
      <c r="B1002" s="11"/>
      <c r="D1002" s="64"/>
      <c r="E1002" s="15"/>
      <c r="F1002" s="11"/>
      <c r="G1002" s="11"/>
      <c r="H1002" s="11"/>
      <c r="I1002" s="11"/>
      <c r="J1002" s="11"/>
      <c r="K1002" s="11"/>
      <c r="L1002" s="11"/>
    </row>
    <row r="1003" spans="2:12" ht="15" x14ac:dyDescent="0.25">
      <c r="B1003" s="11"/>
      <c r="D1003" s="64"/>
      <c r="E1003" s="15"/>
      <c r="F1003" s="11"/>
      <c r="G1003" s="11"/>
      <c r="H1003" s="11"/>
      <c r="I1003" s="11"/>
      <c r="J1003" s="11"/>
      <c r="K1003" s="11"/>
      <c r="L1003" s="11"/>
    </row>
    <row r="1004" spans="2:12" ht="15" x14ac:dyDescent="0.25">
      <c r="B1004" s="11"/>
      <c r="D1004" s="64"/>
      <c r="E1004" s="15"/>
      <c r="F1004" s="11"/>
      <c r="G1004" s="11"/>
      <c r="H1004" s="11"/>
      <c r="I1004" s="11"/>
      <c r="J1004" s="11"/>
      <c r="K1004" s="11"/>
      <c r="L1004" s="11"/>
    </row>
    <row r="1005" spans="2:12" ht="15" x14ac:dyDescent="0.25">
      <c r="B1005" s="11"/>
      <c r="D1005" s="64"/>
      <c r="E1005" s="15"/>
      <c r="F1005" s="11"/>
      <c r="G1005" s="11"/>
      <c r="H1005" s="11"/>
      <c r="I1005" s="11"/>
      <c r="J1005" s="11"/>
      <c r="K1005" s="11"/>
      <c r="L1005" s="11"/>
    </row>
    <row r="1006" spans="2:12" ht="15" x14ac:dyDescent="0.25">
      <c r="B1006" s="11"/>
      <c r="D1006" s="64"/>
      <c r="E1006" s="15"/>
      <c r="F1006" s="11"/>
      <c r="G1006" s="11"/>
      <c r="H1006" s="11"/>
      <c r="I1006" s="11"/>
      <c r="J1006" s="11"/>
      <c r="K1006" s="11"/>
      <c r="L1006" s="11"/>
    </row>
    <row r="1007" spans="2:12" ht="15" x14ac:dyDescent="0.25">
      <c r="B1007" s="11"/>
      <c r="D1007" s="64"/>
      <c r="E1007" s="15"/>
      <c r="F1007" s="11"/>
      <c r="G1007" s="11"/>
      <c r="H1007" s="11"/>
      <c r="I1007" s="11"/>
      <c r="J1007" s="11"/>
      <c r="K1007" s="11"/>
      <c r="L1007" s="11"/>
    </row>
    <row r="1008" spans="2:12" ht="15" x14ac:dyDescent="0.25">
      <c r="B1008" s="11"/>
      <c r="D1008" s="64"/>
      <c r="E1008" s="15"/>
      <c r="F1008" s="11"/>
      <c r="G1008" s="11"/>
      <c r="H1008" s="11"/>
      <c r="I1008" s="11"/>
      <c r="J1008" s="11"/>
      <c r="K1008" s="11"/>
      <c r="L1008" s="11"/>
    </row>
    <row r="1009" spans="2:12" ht="15" x14ac:dyDescent="0.25">
      <c r="B1009" s="11"/>
      <c r="D1009" s="64"/>
      <c r="E1009" s="15"/>
      <c r="F1009" s="11"/>
      <c r="G1009" s="11"/>
      <c r="H1009" s="11"/>
      <c r="I1009" s="11"/>
      <c r="J1009" s="11"/>
      <c r="K1009" s="11"/>
      <c r="L1009" s="11"/>
    </row>
    <row r="1010" spans="2:12" ht="15" x14ac:dyDescent="0.25">
      <c r="B1010" s="11"/>
      <c r="D1010" s="64"/>
      <c r="E1010" s="15"/>
      <c r="F1010" s="11"/>
      <c r="G1010" s="11"/>
      <c r="H1010" s="11"/>
      <c r="I1010" s="11"/>
      <c r="J1010" s="11"/>
      <c r="K1010" s="11"/>
      <c r="L1010" s="11"/>
    </row>
    <row r="1011" spans="2:12" ht="15" x14ac:dyDescent="0.25">
      <c r="B1011" s="12"/>
      <c r="D1011" s="63"/>
      <c r="E1011" s="15"/>
      <c r="F1011" s="12"/>
      <c r="G1011" s="12"/>
      <c r="H1011" s="12"/>
      <c r="I1011" s="12"/>
      <c r="J1011" s="12"/>
      <c r="K1011" s="12"/>
      <c r="L1011" s="12"/>
    </row>
    <row r="1012" spans="2:12" ht="15" x14ac:dyDescent="0.25">
      <c r="B1012" s="11"/>
      <c r="D1012" s="64"/>
      <c r="E1012" s="15"/>
      <c r="F1012" s="11"/>
      <c r="G1012" s="11"/>
      <c r="H1012" s="11"/>
      <c r="I1012" s="11"/>
      <c r="J1012" s="11"/>
      <c r="K1012" s="11"/>
      <c r="L1012" s="11"/>
    </row>
    <row r="1013" spans="2:12" ht="15" x14ac:dyDescent="0.25">
      <c r="B1013" s="11"/>
      <c r="D1013" s="64"/>
      <c r="E1013" s="15"/>
      <c r="F1013" s="11"/>
      <c r="G1013" s="11"/>
      <c r="H1013" s="11"/>
      <c r="I1013" s="11"/>
      <c r="J1013" s="11"/>
      <c r="K1013" s="11"/>
      <c r="L1013" s="11"/>
    </row>
    <row r="1014" spans="2:12" ht="15" x14ac:dyDescent="0.25">
      <c r="B1014" s="11"/>
      <c r="D1014" s="64"/>
      <c r="E1014" s="15"/>
      <c r="F1014" s="11"/>
      <c r="G1014" s="11"/>
      <c r="H1014" s="11"/>
      <c r="I1014" s="11"/>
      <c r="J1014" s="11"/>
      <c r="K1014" s="11"/>
      <c r="L1014" s="11"/>
    </row>
    <row r="1015" spans="2:12" ht="15" x14ac:dyDescent="0.25">
      <c r="B1015" s="11"/>
      <c r="D1015" s="64"/>
      <c r="E1015" s="15"/>
      <c r="F1015" s="11"/>
      <c r="G1015" s="11"/>
      <c r="H1015" s="11"/>
      <c r="I1015" s="11"/>
      <c r="J1015" s="11"/>
      <c r="K1015" s="11"/>
      <c r="L1015" s="11"/>
    </row>
    <row r="1016" spans="2:12" ht="15" x14ac:dyDescent="0.25">
      <c r="B1016" s="11"/>
      <c r="D1016" s="64"/>
      <c r="E1016" s="15"/>
      <c r="F1016" s="11"/>
      <c r="G1016" s="11"/>
      <c r="H1016" s="11"/>
      <c r="I1016" s="11"/>
      <c r="J1016" s="11"/>
      <c r="K1016" s="11"/>
      <c r="L1016" s="11"/>
    </row>
    <row r="1017" spans="2:12" ht="15" x14ac:dyDescent="0.25">
      <c r="B1017" s="11"/>
      <c r="D1017" s="64"/>
      <c r="E1017" s="15"/>
      <c r="F1017" s="11"/>
      <c r="G1017" s="11"/>
      <c r="H1017" s="11"/>
      <c r="I1017" s="11"/>
      <c r="J1017" s="11"/>
      <c r="K1017" s="11"/>
      <c r="L1017" s="11"/>
    </row>
    <row r="1018" spans="2:12" ht="15" x14ac:dyDescent="0.25">
      <c r="B1018" s="11"/>
      <c r="D1018" s="64"/>
      <c r="E1018" s="15"/>
      <c r="F1018" s="11"/>
      <c r="G1018" s="11"/>
      <c r="H1018" s="11"/>
      <c r="I1018" s="11"/>
      <c r="J1018" s="11"/>
      <c r="K1018" s="11"/>
      <c r="L1018" s="11"/>
    </row>
    <row r="1019" spans="2:12" ht="15" x14ac:dyDescent="0.25">
      <c r="B1019" s="11"/>
      <c r="D1019" s="64"/>
      <c r="E1019" s="15"/>
      <c r="F1019" s="11"/>
      <c r="G1019" s="11"/>
      <c r="H1019" s="11"/>
      <c r="I1019" s="11"/>
      <c r="J1019" s="11"/>
      <c r="K1019" s="11"/>
      <c r="L1019" s="11"/>
    </row>
    <row r="1020" spans="2:12" ht="15" x14ac:dyDescent="0.25">
      <c r="B1020" s="11"/>
      <c r="D1020" s="64"/>
      <c r="E1020" s="15"/>
      <c r="F1020" s="11"/>
      <c r="G1020" s="11"/>
      <c r="H1020" s="11"/>
      <c r="I1020" s="11"/>
      <c r="J1020" s="11"/>
      <c r="K1020" s="11"/>
      <c r="L1020" s="11"/>
    </row>
    <row r="1021" spans="2:12" ht="15" x14ac:dyDescent="0.25">
      <c r="B1021" s="11"/>
      <c r="D1021" s="64"/>
      <c r="E1021" s="15"/>
      <c r="F1021" s="11"/>
      <c r="G1021" s="11"/>
      <c r="H1021" s="11"/>
      <c r="I1021" s="11"/>
      <c r="J1021" s="11"/>
      <c r="K1021" s="11"/>
      <c r="L1021" s="11"/>
    </row>
    <row r="1022" spans="2:12" ht="15" x14ac:dyDescent="0.25">
      <c r="B1022" s="11"/>
      <c r="D1022" s="64"/>
      <c r="E1022" s="15"/>
      <c r="F1022" s="11"/>
      <c r="G1022" s="11"/>
      <c r="H1022" s="11"/>
      <c r="I1022" s="11"/>
      <c r="J1022" s="11"/>
      <c r="K1022" s="11"/>
      <c r="L1022" s="11"/>
    </row>
    <row r="1023" spans="2:12" ht="15" x14ac:dyDescent="0.25">
      <c r="B1023" s="11"/>
      <c r="D1023" s="64"/>
      <c r="E1023" s="15"/>
      <c r="F1023" s="11"/>
      <c r="G1023" s="11"/>
      <c r="H1023" s="11"/>
      <c r="I1023" s="11"/>
      <c r="J1023" s="11"/>
      <c r="K1023" s="11"/>
      <c r="L1023" s="11"/>
    </row>
    <row r="1024" spans="2:12" ht="15" x14ac:dyDescent="0.25">
      <c r="B1024" s="11"/>
      <c r="D1024" s="64"/>
      <c r="E1024" s="15"/>
      <c r="F1024" s="11"/>
      <c r="G1024" s="11"/>
      <c r="H1024" s="11"/>
      <c r="I1024" s="11"/>
      <c r="J1024" s="11"/>
      <c r="K1024" s="11"/>
      <c r="L1024" s="11"/>
    </row>
    <row r="1025" spans="2:12" ht="15" x14ac:dyDescent="0.25">
      <c r="B1025" s="11"/>
      <c r="D1025" s="64"/>
      <c r="E1025" s="15"/>
      <c r="F1025" s="11"/>
      <c r="G1025" s="11"/>
      <c r="H1025" s="11"/>
      <c r="I1025" s="11"/>
      <c r="J1025" s="11"/>
      <c r="K1025" s="11"/>
      <c r="L1025" s="11"/>
    </row>
    <row r="1026" spans="2:12" ht="15" x14ac:dyDescent="0.25">
      <c r="B1026" s="11"/>
      <c r="D1026" s="64"/>
      <c r="E1026" s="15"/>
      <c r="F1026" s="11"/>
      <c r="G1026" s="11"/>
      <c r="H1026" s="11"/>
      <c r="I1026" s="11"/>
      <c r="J1026" s="11"/>
      <c r="K1026" s="11"/>
      <c r="L1026" s="11"/>
    </row>
    <row r="1027" spans="2:12" ht="15" x14ac:dyDescent="0.25">
      <c r="B1027" s="11"/>
      <c r="D1027" s="64"/>
      <c r="E1027" s="15"/>
      <c r="F1027" s="11"/>
      <c r="G1027" s="11"/>
      <c r="H1027" s="11"/>
      <c r="I1027" s="11"/>
      <c r="J1027" s="11"/>
      <c r="K1027" s="11"/>
      <c r="L1027" s="11"/>
    </row>
    <row r="1028" spans="2:12" ht="15" x14ac:dyDescent="0.25">
      <c r="B1028" s="11"/>
      <c r="D1028" s="64"/>
      <c r="E1028" s="15"/>
      <c r="F1028" s="11"/>
      <c r="G1028" s="11"/>
      <c r="H1028" s="11"/>
      <c r="I1028" s="11"/>
      <c r="J1028" s="11"/>
      <c r="K1028" s="11"/>
      <c r="L1028" s="11"/>
    </row>
    <row r="1029" spans="2:12" ht="15" x14ac:dyDescent="0.25">
      <c r="B1029" s="11"/>
      <c r="D1029" s="64"/>
      <c r="E1029" s="15"/>
      <c r="F1029" s="11"/>
      <c r="G1029" s="11"/>
      <c r="H1029" s="11"/>
      <c r="I1029" s="11"/>
      <c r="J1029" s="11"/>
      <c r="K1029" s="11"/>
      <c r="L1029" s="11"/>
    </row>
    <row r="1030" spans="2:12" ht="15" x14ac:dyDescent="0.25">
      <c r="B1030" s="11"/>
      <c r="D1030" s="64"/>
      <c r="E1030" s="15"/>
      <c r="F1030" s="11"/>
      <c r="G1030" s="11"/>
      <c r="H1030" s="11"/>
      <c r="I1030" s="11"/>
      <c r="J1030" s="11"/>
      <c r="K1030" s="11"/>
      <c r="L1030" s="11"/>
    </row>
    <row r="1031" spans="2:12" ht="15" x14ac:dyDescent="0.25">
      <c r="B1031" s="11"/>
      <c r="D1031" s="64"/>
      <c r="E1031" s="15"/>
      <c r="F1031" s="11"/>
      <c r="G1031" s="11"/>
      <c r="H1031" s="11"/>
      <c r="I1031" s="11"/>
      <c r="J1031" s="11"/>
      <c r="K1031" s="11"/>
      <c r="L1031" s="11"/>
    </row>
    <row r="1032" spans="2:12" ht="15" x14ac:dyDescent="0.25">
      <c r="B1032" s="11"/>
      <c r="D1032" s="64"/>
      <c r="E1032" s="15"/>
      <c r="F1032" s="11"/>
      <c r="G1032" s="11"/>
      <c r="H1032" s="11"/>
      <c r="I1032" s="11"/>
      <c r="J1032" s="11"/>
      <c r="K1032" s="11"/>
      <c r="L1032" s="11"/>
    </row>
    <row r="1033" spans="2:12" ht="15" x14ac:dyDescent="0.25">
      <c r="B1033" s="11"/>
      <c r="D1033" s="64"/>
      <c r="E1033" s="15"/>
      <c r="F1033" s="11"/>
      <c r="G1033" s="11"/>
      <c r="H1033" s="11"/>
      <c r="I1033" s="11"/>
      <c r="J1033" s="11"/>
      <c r="K1033" s="11"/>
      <c r="L1033" s="11"/>
    </row>
    <row r="1034" spans="2:12" ht="15" x14ac:dyDescent="0.25">
      <c r="B1034" s="11"/>
      <c r="D1034" s="64"/>
      <c r="E1034" s="15"/>
      <c r="F1034" s="11"/>
      <c r="G1034" s="11"/>
      <c r="H1034" s="11"/>
      <c r="I1034" s="11"/>
      <c r="J1034" s="11"/>
      <c r="K1034" s="11"/>
      <c r="L1034" s="11"/>
    </row>
    <row r="1035" spans="2:12" ht="15" x14ac:dyDescent="0.25">
      <c r="B1035" s="12"/>
      <c r="D1035" s="63"/>
      <c r="E1035" s="15"/>
      <c r="F1035" s="12"/>
      <c r="G1035" s="12"/>
      <c r="H1035" s="12"/>
      <c r="I1035" s="12"/>
      <c r="J1035" s="12"/>
      <c r="K1035" s="12"/>
      <c r="L1035" s="12"/>
    </row>
    <row r="1036" spans="2:12" ht="15" x14ac:dyDescent="0.25">
      <c r="B1036" s="11"/>
      <c r="D1036" s="64"/>
      <c r="E1036" s="15"/>
      <c r="F1036" s="11"/>
      <c r="G1036" s="11"/>
      <c r="H1036" s="11"/>
      <c r="I1036" s="11"/>
      <c r="J1036" s="11"/>
      <c r="K1036" s="11"/>
      <c r="L1036" s="11"/>
    </row>
    <row r="1037" spans="2:12" ht="15" x14ac:dyDescent="0.25">
      <c r="B1037" s="11"/>
      <c r="D1037" s="64"/>
      <c r="E1037" s="15"/>
      <c r="F1037" s="11"/>
      <c r="G1037" s="11"/>
      <c r="H1037" s="11"/>
      <c r="I1037" s="11"/>
      <c r="J1037" s="11"/>
      <c r="K1037" s="11"/>
      <c r="L1037" s="11"/>
    </row>
    <row r="1038" spans="2:12" ht="15" x14ac:dyDescent="0.25">
      <c r="B1038" s="11"/>
      <c r="D1038" s="64"/>
      <c r="E1038" s="15"/>
      <c r="F1038" s="11"/>
      <c r="G1038" s="11"/>
      <c r="H1038" s="11"/>
      <c r="I1038" s="11"/>
      <c r="J1038" s="11"/>
      <c r="K1038" s="11"/>
      <c r="L1038" s="11"/>
    </row>
    <row r="1039" spans="2:12" ht="15" x14ac:dyDescent="0.25">
      <c r="B1039" s="11"/>
      <c r="D1039" s="64"/>
      <c r="E1039" s="15"/>
      <c r="F1039" s="11"/>
      <c r="G1039" s="11"/>
      <c r="H1039" s="11"/>
      <c r="I1039" s="11"/>
      <c r="J1039" s="11"/>
      <c r="K1039" s="11"/>
      <c r="L1039" s="11"/>
    </row>
    <row r="1040" spans="2:12" ht="15" x14ac:dyDescent="0.25">
      <c r="B1040" s="11"/>
      <c r="D1040" s="64"/>
      <c r="E1040" s="15"/>
      <c r="F1040" s="11"/>
      <c r="G1040" s="11"/>
      <c r="H1040" s="11"/>
      <c r="I1040" s="11"/>
      <c r="J1040" s="11"/>
      <c r="K1040" s="11"/>
      <c r="L1040" s="11"/>
    </row>
    <row r="1041" spans="2:12" ht="15" x14ac:dyDescent="0.25">
      <c r="B1041" s="11"/>
      <c r="D1041" s="64"/>
      <c r="E1041" s="15"/>
      <c r="F1041" s="11"/>
      <c r="G1041" s="11"/>
      <c r="H1041" s="11"/>
      <c r="I1041" s="11"/>
      <c r="J1041" s="11"/>
      <c r="K1041" s="11"/>
      <c r="L1041" s="11"/>
    </row>
    <row r="1042" spans="2:12" ht="15" x14ac:dyDescent="0.25">
      <c r="B1042" s="11"/>
      <c r="D1042" s="64"/>
      <c r="E1042" s="15"/>
      <c r="F1042" s="11"/>
      <c r="G1042" s="11"/>
      <c r="H1042" s="11"/>
      <c r="I1042" s="11"/>
      <c r="J1042" s="11"/>
      <c r="K1042" s="11"/>
      <c r="L1042" s="11"/>
    </row>
    <row r="1043" spans="2:12" ht="15" x14ac:dyDescent="0.25">
      <c r="B1043" s="11"/>
      <c r="D1043" s="64"/>
      <c r="E1043" s="15"/>
      <c r="F1043" s="11"/>
      <c r="G1043" s="11"/>
      <c r="H1043" s="11"/>
      <c r="I1043" s="11"/>
      <c r="J1043" s="11"/>
      <c r="K1043" s="11"/>
      <c r="L1043" s="11"/>
    </row>
    <row r="1044" spans="2:12" ht="15" x14ac:dyDescent="0.25">
      <c r="B1044" s="11"/>
      <c r="D1044" s="64"/>
      <c r="E1044" s="15"/>
      <c r="F1044" s="11"/>
      <c r="G1044" s="11"/>
      <c r="H1044" s="11"/>
      <c r="I1044" s="11"/>
      <c r="J1044" s="11"/>
      <c r="K1044" s="11"/>
      <c r="L1044" s="11"/>
    </row>
    <row r="1045" spans="2:12" ht="15" x14ac:dyDescent="0.25">
      <c r="B1045" s="11"/>
      <c r="D1045" s="64"/>
      <c r="E1045" s="15"/>
      <c r="F1045" s="11"/>
      <c r="G1045" s="11"/>
      <c r="H1045" s="11"/>
      <c r="I1045" s="11"/>
      <c r="J1045" s="11"/>
      <c r="K1045" s="11"/>
      <c r="L1045" s="11"/>
    </row>
    <row r="1046" spans="2:12" ht="15" x14ac:dyDescent="0.25">
      <c r="B1046" s="11"/>
      <c r="D1046" s="64"/>
      <c r="E1046" s="15"/>
      <c r="F1046" s="11"/>
      <c r="G1046" s="11"/>
      <c r="H1046" s="11"/>
      <c r="I1046" s="11"/>
      <c r="J1046" s="11"/>
      <c r="K1046" s="11"/>
      <c r="L1046" s="11"/>
    </row>
    <row r="1047" spans="2:12" ht="15" x14ac:dyDescent="0.25">
      <c r="B1047" s="11"/>
      <c r="D1047" s="64"/>
      <c r="E1047" s="15"/>
      <c r="F1047" s="11"/>
      <c r="G1047" s="11"/>
      <c r="H1047" s="11"/>
      <c r="I1047" s="11"/>
      <c r="J1047" s="11"/>
      <c r="K1047" s="11"/>
      <c r="L1047" s="11"/>
    </row>
    <row r="1048" spans="2:12" ht="15" x14ac:dyDescent="0.25">
      <c r="B1048" s="11"/>
      <c r="D1048" s="64"/>
      <c r="E1048" s="15"/>
      <c r="F1048" s="11"/>
      <c r="G1048" s="11"/>
      <c r="H1048" s="11"/>
      <c r="I1048" s="11"/>
      <c r="J1048" s="11"/>
      <c r="K1048" s="11"/>
      <c r="L1048" s="11"/>
    </row>
    <row r="1049" spans="2:12" ht="15" x14ac:dyDescent="0.25">
      <c r="B1049" s="11"/>
      <c r="D1049" s="64"/>
      <c r="E1049" s="15"/>
      <c r="F1049" s="11"/>
      <c r="G1049" s="11"/>
      <c r="H1049" s="11"/>
      <c r="I1049" s="11"/>
      <c r="J1049" s="11"/>
      <c r="K1049" s="11"/>
      <c r="L1049" s="11"/>
    </row>
    <row r="1050" spans="2:12" ht="15" x14ac:dyDescent="0.25">
      <c r="B1050" s="11"/>
      <c r="D1050" s="64"/>
      <c r="E1050" s="15"/>
      <c r="F1050" s="11"/>
      <c r="G1050" s="11"/>
      <c r="H1050" s="11"/>
      <c r="I1050" s="11"/>
      <c r="J1050" s="11"/>
      <c r="K1050" s="11"/>
      <c r="L1050" s="11"/>
    </row>
    <row r="1051" spans="2:12" ht="15" x14ac:dyDescent="0.25">
      <c r="B1051" s="11"/>
      <c r="D1051" s="64"/>
      <c r="E1051" s="15"/>
      <c r="F1051" s="11"/>
      <c r="G1051" s="11"/>
      <c r="H1051" s="11"/>
      <c r="I1051" s="11"/>
      <c r="J1051" s="11"/>
      <c r="K1051" s="11"/>
      <c r="L1051" s="11"/>
    </row>
    <row r="1052" spans="2:12" ht="15" x14ac:dyDescent="0.25">
      <c r="B1052" s="11"/>
      <c r="D1052" s="64"/>
      <c r="E1052" s="15"/>
      <c r="F1052" s="11"/>
      <c r="G1052" s="11"/>
      <c r="H1052" s="11"/>
      <c r="I1052" s="11"/>
      <c r="J1052" s="11"/>
      <c r="K1052" s="11"/>
      <c r="L1052" s="11"/>
    </row>
    <row r="1053" spans="2:12" ht="15" x14ac:dyDescent="0.25">
      <c r="B1053" s="11"/>
      <c r="D1053" s="64"/>
      <c r="E1053" s="15"/>
      <c r="F1053" s="11"/>
      <c r="G1053" s="11"/>
      <c r="H1053" s="11"/>
      <c r="I1053" s="11"/>
      <c r="J1053" s="11"/>
      <c r="K1053" s="11"/>
      <c r="L1053" s="11"/>
    </row>
    <row r="1054" spans="2:12" ht="15" x14ac:dyDescent="0.25">
      <c r="B1054" s="11"/>
      <c r="D1054" s="64"/>
      <c r="E1054" s="15"/>
      <c r="F1054" s="11"/>
      <c r="G1054" s="11"/>
      <c r="H1054" s="11"/>
      <c r="I1054" s="11"/>
      <c r="J1054" s="11"/>
      <c r="K1054" s="11"/>
      <c r="L1054" s="11"/>
    </row>
    <row r="1055" spans="2:12" ht="15" x14ac:dyDescent="0.25">
      <c r="B1055" s="11"/>
      <c r="D1055" s="64"/>
      <c r="E1055" s="15"/>
      <c r="F1055" s="11"/>
      <c r="G1055" s="11"/>
      <c r="H1055" s="11"/>
      <c r="I1055" s="11"/>
      <c r="J1055" s="11"/>
      <c r="K1055" s="11"/>
      <c r="L1055" s="11"/>
    </row>
    <row r="1056" spans="2:12" ht="15" x14ac:dyDescent="0.25">
      <c r="B1056" s="11"/>
      <c r="D1056" s="64"/>
      <c r="E1056" s="15"/>
      <c r="F1056" s="11"/>
      <c r="G1056" s="11"/>
      <c r="H1056" s="11"/>
      <c r="I1056" s="11"/>
      <c r="J1056" s="11"/>
      <c r="K1056" s="11"/>
      <c r="L1056" s="11"/>
    </row>
    <row r="1057" spans="2:12" ht="15" x14ac:dyDescent="0.25">
      <c r="B1057" s="11"/>
      <c r="D1057" s="64"/>
      <c r="E1057" s="15"/>
      <c r="F1057" s="11"/>
      <c r="G1057" s="11"/>
      <c r="H1057" s="11"/>
      <c r="I1057" s="11"/>
      <c r="J1057" s="11"/>
      <c r="K1057" s="11"/>
      <c r="L1057" s="11"/>
    </row>
    <row r="1058" spans="2:12" ht="15" x14ac:dyDescent="0.25">
      <c r="B1058" s="11"/>
      <c r="D1058" s="64"/>
      <c r="E1058" s="15"/>
      <c r="F1058" s="11"/>
      <c r="G1058" s="11"/>
      <c r="H1058" s="11"/>
      <c r="I1058" s="11"/>
      <c r="J1058" s="11"/>
      <c r="K1058" s="11"/>
      <c r="L1058" s="11"/>
    </row>
    <row r="1059" spans="2:12" ht="15" x14ac:dyDescent="0.25">
      <c r="B1059" s="11"/>
      <c r="D1059" s="64"/>
      <c r="E1059" s="15"/>
      <c r="F1059" s="11"/>
      <c r="G1059" s="11"/>
      <c r="H1059" s="11"/>
      <c r="I1059" s="11"/>
      <c r="J1059" s="11"/>
      <c r="K1059" s="11"/>
      <c r="L1059" s="11"/>
    </row>
    <row r="1060" spans="2:12" ht="15" x14ac:dyDescent="0.25">
      <c r="B1060" s="12"/>
      <c r="D1060" s="63"/>
      <c r="E1060" s="15"/>
      <c r="F1060" s="12"/>
      <c r="G1060" s="12"/>
      <c r="H1060" s="12"/>
      <c r="I1060" s="12"/>
      <c r="J1060" s="12"/>
      <c r="K1060" s="12"/>
      <c r="L1060" s="12"/>
    </row>
    <row r="1061" spans="2:12" ht="15" x14ac:dyDescent="0.25">
      <c r="B1061" s="11"/>
      <c r="D1061" s="64"/>
      <c r="E1061" s="15"/>
      <c r="F1061" s="11"/>
      <c r="G1061" s="11"/>
      <c r="H1061" s="11"/>
      <c r="I1061" s="11"/>
      <c r="J1061" s="11"/>
      <c r="K1061" s="11"/>
      <c r="L1061" s="11"/>
    </row>
    <row r="1062" spans="2:12" ht="15" x14ac:dyDescent="0.25">
      <c r="B1062" s="11"/>
      <c r="D1062" s="64"/>
      <c r="E1062" s="15"/>
      <c r="F1062" s="11"/>
      <c r="G1062" s="11"/>
      <c r="H1062" s="11"/>
      <c r="I1062" s="11"/>
      <c r="J1062" s="11"/>
      <c r="K1062" s="11"/>
      <c r="L1062" s="11"/>
    </row>
    <row r="1063" spans="2:12" ht="15" x14ac:dyDescent="0.25">
      <c r="B1063" s="11"/>
      <c r="D1063" s="64"/>
      <c r="E1063" s="15"/>
      <c r="F1063" s="11"/>
      <c r="G1063" s="11"/>
      <c r="H1063" s="11"/>
      <c r="I1063" s="11"/>
      <c r="J1063" s="11"/>
      <c r="K1063" s="11"/>
      <c r="L1063" s="11"/>
    </row>
    <row r="1064" spans="2:12" ht="15" x14ac:dyDescent="0.25">
      <c r="B1064" s="11"/>
      <c r="D1064" s="64"/>
      <c r="E1064" s="15"/>
      <c r="F1064" s="11"/>
      <c r="G1064" s="11"/>
      <c r="H1064" s="11"/>
      <c r="I1064" s="11"/>
      <c r="J1064" s="11"/>
      <c r="K1064" s="11"/>
      <c r="L1064" s="11"/>
    </row>
    <row r="1065" spans="2:12" ht="15" x14ac:dyDescent="0.25">
      <c r="B1065" s="11"/>
      <c r="D1065" s="64"/>
      <c r="E1065" s="15"/>
      <c r="F1065" s="11"/>
      <c r="G1065" s="11"/>
      <c r="H1065" s="11"/>
      <c r="I1065" s="11"/>
      <c r="J1065" s="11"/>
      <c r="K1065" s="11"/>
      <c r="L1065" s="11"/>
    </row>
    <row r="1066" spans="2:12" ht="15" x14ac:dyDescent="0.25">
      <c r="B1066" s="11"/>
      <c r="D1066" s="64"/>
      <c r="E1066" s="15"/>
      <c r="F1066" s="11"/>
      <c r="G1066" s="11"/>
      <c r="H1066" s="11"/>
      <c r="I1066" s="11"/>
      <c r="J1066" s="11"/>
      <c r="K1066" s="11"/>
      <c r="L1066" s="11"/>
    </row>
    <row r="1067" spans="2:12" ht="15" x14ac:dyDescent="0.25">
      <c r="B1067" s="11"/>
      <c r="D1067" s="64"/>
      <c r="E1067" s="15"/>
      <c r="F1067" s="11"/>
      <c r="G1067" s="11"/>
      <c r="H1067" s="11"/>
      <c r="I1067" s="11"/>
      <c r="J1067" s="11"/>
      <c r="K1067" s="11"/>
      <c r="L1067" s="11"/>
    </row>
    <row r="1068" spans="2:12" ht="15" x14ac:dyDescent="0.25">
      <c r="B1068" s="11"/>
      <c r="D1068" s="64"/>
      <c r="E1068" s="15"/>
      <c r="F1068" s="11"/>
      <c r="G1068" s="11"/>
      <c r="H1068" s="11"/>
      <c r="I1068" s="11"/>
      <c r="J1068" s="11"/>
      <c r="K1068" s="11"/>
      <c r="L1068" s="11"/>
    </row>
    <row r="1069" spans="2:12" ht="15" x14ac:dyDescent="0.25">
      <c r="B1069" s="11"/>
      <c r="D1069" s="64"/>
      <c r="E1069" s="15"/>
      <c r="F1069" s="11"/>
      <c r="G1069" s="11"/>
      <c r="H1069" s="11"/>
      <c r="I1069" s="11"/>
      <c r="J1069" s="11"/>
      <c r="K1069" s="11"/>
      <c r="L1069" s="11"/>
    </row>
    <row r="1070" spans="2:12" ht="15" x14ac:dyDescent="0.25">
      <c r="B1070" s="11"/>
      <c r="D1070" s="64"/>
      <c r="E1070" s="15"/>
      <c r="F1070" s="11"/>
      <c r="G1070" s="11"/>
      <c r="H1070" s="11"/>
      <c r="I1070" s="11"/>
      <c r="J1070" s="11"/>
      <c r="K1070" s="11"/>
      <c r="L1070" s="11"/>
    </row>
    <row r="1071" spans="2:12" ht="15" x14ac:dyDescent="0.25">
      <c r="B1071" s="11"/>
      <c r="D1071" s="64"/>
      <c r="E1071" s="15"/>
      <c r="F1071" s="11"/>
      <c r="G1071" s="11"/>
      <c r="H1071" s="11"/>
      <c r="I1071" s="11"/>
      <c r="J1071" s="11"/>
      <c r="K1071" s="11"/>
      <c r="L1071" s="11"/>
    </row>
    <row r="1072" spans="2:12" ht="15" x14ac:dyDescent="0.25">
      <c r="B1072" s="11"/>
      <c r="D1072" s="64"/>
      <c r="E1072" s="15"/>
      <c r="F1072" s="11"/>
      <c r="G1072" s="11"/>
      <c r="H1072" s="11"/>
      <c r="I1072" s="11"/>
      <c r="J1072" s="11"/>
      <c r="K1072" s="11"/>
      <c r="L1072" s="11"/>
    </row>
    <row r="1073" spans="2:12" ht="15" x14ac:dyDescent="0.25">
      <c r="B1073" s="11"/>
      <c r="D1073" s="64"/>
      <c r="E1073" s="15"/>
      <c r="F1073" s="11"/>
      <c r="G1073" s="11"/>
      <c r="H1073" s="11"/>
      <c r="I1073" s="11"/>
      <c r="J1073" s="11"/>
      <c r="K1073" s="11"/>
      <c r="L1073" s="11"/>
    </row>
    <row r="1074" spans="2:12" ht="15" x14ac:dyDescent="0.25">
      <c r="B1074" s="11"/>
      <c r="D1074" s="64"/>
      <c r="E1074" s="15"/>
      <c r="F1074" s="11"/>
      <c r="G1074" s="11"/>
      <c r="H1074" s="11"/>
      <c r="I1074" s="11"/>
      <c r="J1074" s="11"/>
      <c r="K1074" s="11"/>
      <c r="L1074" s="11"/>
    </row>
    <row r="1075" spans="2:12" ht="15" x14ac:dyDescent="0.25">
      <c r="B1075" s="11"/>
      <c r="D1075" s="64"/>
      <c r="E1075" s="15"/>
      <c r="F1075" s="11"/>
      <c r="G1075" s="11"/>
      <c r="H1075" s="11"/>
      <c r="I1075" s="11"/>
      <c r="J1075" s="11"/>
      <c r="K1075" s="11"/>
      <c r="L1075" s="11"/>
    </row>
    <row r="1076" spans="2:12" ht="15" x14ac:dyDescent="0.25">
      <c r="B1076" s="11"/>
      <c r="D1076" s="64"/>
      <c r="E1076" s="15"/>
      <c r="F1076" s="11"/>
      <c r="G1076" s="11"/>
      <c r="H1076" s="11"/>
      <c r="I1076" s="11"/>
      <c r="J1076" s="11"/>
      <c r="K1076" s="11"/>
      <c r="L1076" s="11"/>
    </row>
    <row r="1077" spans="2:12" ht="15" x14ac:dyDescent="0.25">
      <c r="B1077" s="11"/>
      <c r="D1077" s="64"/>
      <c r="E1077" s="15"/>
      <c r="F1077" s="11"/>
      <c r="G1077" s="11"/>
      <c r="H1077" s="11"/>
      <c r="I1077" s="11"/>
      <c r="J1077" s="11"/>
      <c r="K1077" s="11"/>
      <c r="L1077" s="11"/>
    </row>
    <row r="1078" spans="2:12" ht="15" x14ac:dyDescent="0.25">
      <c r="B1078" s="11"/>
      <c r="D1078" s="64"/>
      <c r="E1078" s="15"/>
      <c r="F1078" s="11"/>
      <c r="G1078" s="11"/>
      <c r="H1078" s="11"/>
      <c r="I1078" s="11"/>
      <c r="J1078" s="11"/>
      <c r="K1078" s="11"/>
      <c r="L1078" s="11"/>
    </row>
    <row r="1079" spans="2:12" ht="15" x14ac:dyDescent="0.25">
      <c r="B1079" s="11"/>
      <c r="D1079" s="64"/>
      <c r="E1079" s="15"/>
      <c r="F1079" s="11"/>
      <c r="G1079" s="11"/>
      <c r="H1079" s="11"/>
      <c r="I1079" s="11"/>
      <c r="J1079" s="11"/>
      <c r="K1079" s="11"/>
      <c r="L1079" s="11"/>
    </row>
    <row r="1080" spans="2:12" ht="15" x14ac:dyDescent="0.25">
      <c r="B1080" s="11"/>
      <c r="D1080" s="64"/>
      <c r="E1080" s="15"/>
      <c r="F1080" s="11"/>
      <c r="G1080" s="11"/>
      <c r="H1080" s="11"/>
      <c r="I1080" s="11"/>
      <c r="J1080" s="11"/>
      <c r="K1080" s="11"/>
      <c r="L1080" s="11"/>
    </row>
    <row r="1081" spans="2:12" ht="15" x14ac:dyDescent="0.25">
      <c r="B1081" s="12"/>
      <c r="D1081" s="63"/>
      <c r="E1081" s="15"/>
      <c r="F1081" s="12"/>
      <c r="G1081" s="12"/>
      <c r="H1081" s="12"/>
      <c r="I1081" s="12"/>
      <c r="J1081" s="12"/>
      <c r="K1081" s="12"/>
      <c r="L1081" s="12"/>
    </row>
    <row r="1082" spans="2:12" ht="15" x14ac:dyDescent="0.25">
      <c r="B1082" s="11"/>
      <c r="D1082" s="64"/>
      <c r="E1082" s="15"/>
      <c r="F1082" s="11"/>
      <c r="G1082" s="11"/>
      <c r="H1082" s="11"/>
      <c r="I1082" s="11"/>
      <c r="J1082" s="11"/>
      <c r="K1082" s="11"/>
      <c r="L1082" s="11"/>
    </row>
    <row r="1083" spans="2:12" ht="15" x14ac:dyDescent="0.25">
      <c r="B1083" s="11"/>
      <c r="D1083" s="64"/>
      <c r="E1083" s="15"/>
      <c r="F1083" s="11"/>
      <c r="G1083" s="11"/>
      <c r="H1083" s="11"/>
      <c r="I1083" s="11"/>
      <c r="J1083" s="11"/>
      <c r="K1083" s="11"/>
      <c r="L1083" s="11"/>
    </row>
    <row r="1084" spans="2:12" ht="15" x14ac:dyDescent="0.25">
      <c r="B1084" s="11"/>
      <c r="D1084" s="64"/>
      <c r="E1084" s="15"/>
      <c r="F1084" s="11"/>
      <c r="G1084" s="11"/>
      <c r="H1084" s="11"/>
      <c r="I1084" s="11"/>
      <c r="J1084" s="11"/>
      <c r="K1084" s="11"/>
      <c r="L1084" s="11"/>
    </row>
    <row r="1085" spans="2:12" ht="15" x14ac:dyDescent="0.25">
      <c r="B1085" s="11"/>
      <c r="D1085" s="64"/>
      <c r="E1085" s="15"/>
      <c r="F1085" s="11"/>
      <c r="G1085" s="11"/>
      <c r="H1085" s="11"/>
      <c r="I1085" s="11"/>
      <c r="J1085" s="11"/>
      <c r="K1085" s="11"/>
      <c r="L1085" s="11"/>
    </row>
    <row r="1086" spans="2:12" ht="15" x14ac:dyDescent="0.25">
      <c r="B1086" s="11"/>
      <c r="D1086" s="64"/>
      <c r="E1086" s="15"/>
      <c r="F1086" s="11"/>
      <c r="G1086" s="11"/>
      <c r="H1086" s="11"/>
      <c r="I1086" s="11"/>
      <c r="J1086" s="11"/>
      <c r="K1086" s="11"/>
      <c r="L1086" s="11"/>
    </row>
    <row r="1087" spans="2:12" ht="15" x14ac:dyDescent="0.25">
      <c r="B1087" s="11"/>
      <c r="D1087" s="64"/>
      <c r="E1087" s="15"/>
      <c r="F1087" s="11"/>
      <c r="G1087" s="11"/>
      <c r="H1087" s="11"/>
      <c r="I1087" s="11"/>
      <c r="J1087" s="11"/>
      <c r="K1087" s="11"/>
      <c r="L1087" s="11"/>
    </row>
    <row r="1088" spans="2:12" ht="15" x14ac:dyDescent="0.25">
      <c r="B1088" s="11"/>
      <c r="D1088" s="64"/>
      <c r="E1088" s="15"/>
      <c r="F1088" s="11"/>
      <c r="G1088" s="11"/>
      <c r="H1088" s="11"/>
      <c r="I1088" s="11"/>
      <c r="J1088" s="11"/>
      <c r="K1088" s="11"/>
      <c r="L1088" s="11"/>
    </row>
    <row r="1089" spans="2:12" ht="15" x14ac:dyDescent="0.25">
      <c r="B1089" s="12"/>
      <c r="D1089" s="63"/>
      <c r="E1089" s="15"/>
      <c r="F1089" s="12"/>
      <c r="G1089" s="12"/>
      <c r="H1089" s="12"/>
      <c r="I1089" s="12"/>
      <c r="J1089" s="12"/>
      <c r="K1089" s="12"/>
      <c r="L1089" s="12"/>
    </row>
    <row r="1090" spans="2:12" ht="15" x14ac:dyDescent="0.25">
      <c r="B1090" s="11"/>
      <c r="D1090" s="64"/>
      <c r="E1090" s="15"/>
      <c r="F1090" s="11"/>
      <c r="G1090" s="11"/>
      <c r="H1090" s="11"/>
      <c r="I1090" s="11"/>
      <c r="J1090" s="11"/>
      <c r="K1090" s="11"/>
      <c r="L1090" s="11"/>
    </row>
    <row r="1091" spans="2:12" ht="15" x14ac:dyDescent="0.25">
      <c r="B1091" s="11"/>
      <c r="D1091" s="64"/>
      <c r="E1091" s="15"/>
      <c r="F1091" s="11"/>
      <c r="G1091" s="11"/>
      <c r="H1091" s="11"/>
      <c r="I1091" s="11"/>
      <c r="J1091" s="11"/>
      <c r="K1091" s="11"/>
      <c r="L1091" s="11"/>
    </row>
    <row r="1092" spans="2:12" ht="15" x14ac:dyDescent="0.25">
      <c r="B1092" s="11"/>
      <c r="D1092" s="64"/>
      <c r="E1092" s="15"/>
      <c r="F1092" s="11"/>
      <c r="G1092" s="11"/>
      <c r="H1092" s="11"/>
      <c r="I1092" s="11"/>
      <c r="J1092" s="11"/>
      <c r="K1092" s="11"/>
      <c r="L1092" s="11"/>
    </row>
    <row r="1093" spans="2:12" ht="15" x14ac:dyDescent="0.25">
      <c r="B1093" s="11"/>
      <c r="D1093" s="64"/>
      <c r="E1093" s="15"/>
      <c r="F1093" s="11"/>
      <c r="G1093" s="11"/>
      <c r="H1093" s="11"/>
      <c r="I1093" s="11"/>
      <c r="J1093" s="11"/>
      <c r="K1093" s="11"/>
      <c r="L1093" s="11"/>
    </row>
    <row r="1094" spans="2:12" ht="15" x14ac:dyDescent="0.25">
      <c r="B1094" s="11"/>
      <c r="D1094" s="64"/>
      <c r="E1094" s="15"/>
      <c r="F1094" s="11"/>
      <c r="G1094" s="11"/>
      <c r="H1094" s="11"/>
      <c r="I1094" s="11"/>
      <c r="J1094" s="11"/>
      <c r="K1094" s="11"/>
      <c r="L1094" s="11"/>
    </row>
    <row r="1095" spans="2:12" ht="15" x14ac:dyDescent="0.25">
      <c r="B1095" s="11"/>
      <c r="D1095" s="64"/>
      <c r="E1095" s="15"/>
      <c r="F1095" s="11"/>
      <c r="G1095" s="11"/>
      <c r="H1095" s="11"/>
      <c r="I1095" s="11"/>
      <c r="J1095" s="11"/>
      <c r="K1095" s="11"/>
      <c r="L1095" s="11"/>
    </row>
    <row r="1096" spans="2:12" ht="15" x14ac:dyDescent="0.25">
      <c r="B1096" s="11"/>
      <c r="D1096" s="64"/>
      <c r="E1096" s="15"/>
      <c r="F1096" s="11"/>
      <c r="G1096" s="11"/>
      <c r="H1096" s="11"/>
      <c r="I1096" s="11"/>
      <c r="J1096" s="11"/>
      <c r="K1096" s="11"/>
      <c r="L1096" s="11"/>
    </row>
    <row r="1097" spans="2:12" ht="15" x14ac:dyDescent="0.25">
      <c r="B1097" s="11"/>
      <c r="D1097" s="64"/>
      <c r="E1097" s="15"/>
      <c r="F1097" s="11"/>
      <c r="G1097" s="11"/>
      <c r="H1097" s="11"/>
      <c r="I1097" s="11"/>
      <c r="J1097" s="11"/>
      <c r="K1097" s="11"/>
      <c r="L1097" s="11"/>
    </row>
    <row r="1098" spans="2:12" ht="15" x14ac:dyDescent="0.25">
      <c r="B1098" s="11"/>
      <c r="D1098" s="64"/>
      <c r="E1098" s="15"/>
      <c r="F1098" s="11"/>
      <c r="G1098" s="11"/>
      <c r="H1098" s="11"/>
      <c r="I1098" s="11"/>
      <c r="J1098" s="11"/>
      <c r="K1098" s="11"/>
      <c r="L1098" s="11"/>
    </row>
    <row r="1099" spans="2:12" ht="15" x14ac:dyDescent="0.25">
      <c r="B1099" s="11"/>
      <c r="D1099" s="64"/>
      <c r="E1099" s="15"/>
      <c r="F1099" s="11"/>
      <c r="G1099" s="11"/>
      <c r="H1099" s="11"/>
      <c r="I1099" s="11"/>
      <c r="J1099" s="11"/>
      <c r="K1099" s="11"/>
      <c r="L1099" s="11"/>
    </row>
    <row r="1100" spans="2:12" ht="15" x14ac:dyDescent="0.25">
      <c r="B1100" s="11"/>
      <c r="D1100" s="64"/>
      <c r="E1100" s="15"/>
      <c r="F1100" s="11"/>
      <c r="G1100" s="11"/>
      <c r="H1100" s="11"/>
      <c r="I1100" s="11"/>
      <c r="J1100" s="11"/>
      <c r="K1100" s="11"/>
      <c r="L1100" s="11"/>
    </row>
    <row r="1101" spans="2:12" ht="15" x14ac:dyDescent="0.25">
      <c r="B1101" s="12"/>
      <c r="D1101" s="63"/>
      <c r="E1101" s="15"/>
      <c r="F1101" s="12"/>
      <c r="G1101" s="12"/>
      <c r="H1101" s="12"/>
      <c r="I1101" s="12"/>
      <c r="J1101" s="12"/>
      <c r="K1101" s="12"/>
      <c r="L1101" s="12"/>
    </row>
    <row r="1102" spans="2:12" ht="15" x14ac:dyDescent="0.25">
      <c r="B1102" s="11"/>
      <c r="D1102" s="64"/>
      <c r="E1102" s="15"/>
      <c r="F1102" s="11"/>
      <c r="G1102" s="11"/>
      <c r="H1102" s="11"/>
      <c r="I1102" s="11"/>
      <c r="J1102" s="11"/>
      <c r="K1102" s="11"/>
      <c r="L1102" s="11"/>
    </row>
    <row r="1103" spans="2:12" ht="15" x14ac:dyDescent="0.25">
      <c r="B1103" s="11"/>
      <c r="D1103" s="64"/>
      <c r="E1103" s="15"/>
      <c r="F1103" s="11"/>
      <c r="G1103" s="11"/>
      <c r="H1103" s="11"/>
      <c r="I1103" s="11"/>
      <c r="J1103" s="11"/>
      <c r="K1103" s="11"/>
      <c r="L1103" s="11"/>
    </row>
    <row r="1104" spans="2:12" ht="15" x14ac:dyDescent="0.25">
      <c r="B1104" s="11"/>
      <c r="D1104" s="64"/>
      <c r="E1104" s="15"/>
      <c r="F1104" s="11"/>
      <c r="G1104" s="11"/>
      <c r="H1104" s="11"/>
      <c r="I1104" s="11"/>
      <c r="J1104" s="11"/>
      <c r="K1104" s="11"/>
      <c r="L1104" s="11"/>
    </row>
    <row r="1105" spans="2:12" ht="15" x14ac:dyDescent="0.25">
      <c r="B1105" s="11"/>
      <c r="D1105" s="64"/>
      <c r="E1105" s="15"/>
      <c r="F1105" s="11"/>
      <c r="G1105" s="11"/>
      <c r="H1105" s="11"/>
      <c r="I1105" s="11"/>
      <c r="J1105" s="11"/>
      <c r="K1105" s="11"/>
      <c r="L1105" s="11"/>
    </row>
    <row r="1106" spans="2:12" ht="15" x14ac:dyDescent="0.25">
      <c r="B1106" s="12"/>
      <c r="D1106" s="63"/>
      <c r="E1106" s="15"/>
      <c r="F1106" s="12"/>
      <c r="G1106" s="12"/>
      <c r="H1106" s="12"/>
      <c r="I1106" s="12"/>
      <c r="J1106" s="12"/>
      <c r="K1106" s="12"/>
      <c r="L1106" s="12"/>
    </row>
    <row r="1107" spans="2:12" ht="15" x14ac:dyDescent="0.25">
      <c r="B1107" s="12"/>
      <c r="D1107" s="63"/>
      <c r="E1107" s="15"/>
      <c r="F1107" s="12"/>
      <c r="G1107" s="12"/>
      <c r="H1107" s="12"/>
      <c r="I1107" s="12"/>
      <c r="J1107" s="12"/>
      <c r="K1107" s="12"/>
      <c r="L1107" s="12"/>
    </row>
    <row r="1108" spans="2:12" ht="15" x14ac:dyDescent="0.25">
      <c r="B1108" s="12"/>
      <c r="D1108" s="63"/>
      <c r="E1108" s="15"/>
      <c r="F1108" s="12"/>
      <c r="G1108" s="12"/>
      <c r="H1108" s="12"/>
      <c r="I1108" s="12"/>
      <c r="J1108" s="12"/>
      <c r="K1108" s="12"/>
      <c r="L1108" s="12"/>
    </row>
    <row r="1109" spans="2:12" ht="15" x14ac:dyDescent="0.25">
      <c r="B1109" s="11"/>
      <c r="D1109" s="64"/>
      <c r="E1109" s="15"/>
      <c r="F1109" s="11"/>
      <c r="G1109" s="11"/>
      <c r="H1109" s="11"/>
      <c r="I1109" s="11"/>
      <c r="J1109" s="11"/>
      <c r="K1109" s="11"/>
      <c r="L1109" s="11"/>
    </row>
    <row r="1110" spans="2:12" ht="15" x14ac:dyDescent="0.25">
      <c r="B1110" s="11"/>
      <c r="D1110" s="64"/>
      <c r="E1110" s="15"/>
      <c r="F1110" s="11"/>
      <c r="G1110" s="11"/>
      <c r="H1110" s="11"/>
      <c r="I1110" s="11"/>
      <c r="J1110" s="11"/>
      <c r="K1110" s="11"/>
      <c r="L1110" s="11"/>
    </row>
    <row r="1111" spans="2:12" ht="15" x14ac:dyDescent="0.25">
      <c r="B1111" s="11"/>
      <c r="D1111" s="64"/>
      <c r="E1111" s="15"/>
      <c r="F1111" s="11"/>
      <c r="G1111" s="11"/>
      <c r="H1111" s="11"/>
      <c r="I1111" s="11"/>
      <c r="J1111" s="11"/>
      <c r="K1111" s="11"/>
      <c r="L1111" s="11"/>
    </row>
    <row r="1112" spans="2:12" ht="15" x14ac:dyDescent="0.25">
      <c r="B1112" s="11"/>
      <c r="D1112" s="64"/>
      <c r="E1112" s="15"/>
      <c r="F1112" s="11"/>
      <c r="G1112" s="11"/>
      <c r="H1112" s="11"/>
      <c r="I1112" s="11"/>
      <c r="J1112" s="11"/>
      <c r="K1112" s="11"/>
      <c r="L1112" s="11"/>
    </row>
    <row r="1113" spans="2:12" ht="15" x14ac:dyDescent="0.25">
      <c r="B1113" s="11"/>
      <c r="D1113" s="64"/>
      <c r="E1113" s="15"/>
      <c r="F1113" s="11"/>
      <c r="G1113" s="11"/>
      <c r="H1113" s="11"/>
      <c r="I1113" s="11"/>
      <c r="J1113" s="11"/>
      <c r="K1113" s="11"/>
      <c r="L1113" s="11"/>
    </row>
    <row r="1114" spans="2:12" ht="15" x14ac:dyDescent="0.25">
      <c r="B1114" s="11"/>
      <c r="D1114" s="64"/>
      <c r="E1114" s="15"/>
      <c r="F1114" s="11"/>
      <c r="G1114" s="11"/>
      <c r="H1114" s="11"/>
      <c r="I1114" s="11"/>
      <c r="J1114" s="11"/>
      <c r="K1114" s="11"/>
      <c r="L1114" s="11"/>
    </row>
    <row r="1115" spans="2:12" ht="15" x14ac:dyDescent="0.25">
      <c r="B1115" s="12"/>
      <c r="D1115" s="63"/>
      <c r="E1115" s="15"/>
      <c r="F1115" s="12"/>
      <c r="G1115" s="12"/>
      <c r="H1115" s="12"/>
      <c r="I1115" s="12"/>
      <c r="J1115" s="12"/>
      <c r="K1115" s="12"/>
      <c r="L1115" s="12"/>
    </row>
    <row r="1116" spans="2:12" ht="15" x14ac:dyDescent="0.25">
      <c r="B1116" s="12"/>
      <c r="D1116" s="63"/>
      <c r="E1116" s="15"/>
      <c r="F1116" s="12"/>
      <c r="G1116" s="12"/>
      <c r="H1116" s="12"/>
      <c r="I1116" s="12"/>
      <c r="J1116" s="12"/>
      <c r="K1116" s="12"/>
      <c r="L1116" s="12"/>
    </row>
    <row r="1117" spans="2:12" ht="15" x14ac:dyDescent="0.25">
      <c r="B1117" s="11"/>
      <c r="D1117" s="64"/>
      <c r="E1117" s="15"/>
      <c r="F1117" s="11"/>
      <c r="G1117" s="11"/>
      <c r="H1117" s="11"/>
      <c r="I1117" s="11"/>
      <c r="J1117" s="11"/>
      <c r="K1117" s="11"/>
      <c r="L1117" s="11"/>
    </row>
    <row r="1118" spans="2:12" ht="15" x14ac:dyDescent="0.25">
      <c r="B1118" s="11"/>
      <c r="D1118" s="64"/>
      <c r="E1118" s="15"/>
      <c r="F1118" s="11"/>
      <c r="G1118" s="11"/>
      <c r="H1118" s="11"/>
      <c r="I1118" s="11"/>
      <c r="J1118" s="11"/>
      <c r="K1118" s="11"/>
      <c r="L1118" s="11"/>
    </row>
    <row r="1119" spans="2:12" ht="15" x14ac:dyDescent="0.25">
      <c r="B1119" s="11"/>
      <c r="D1119" s="64"/>
      <c r="E1119" s="15"/>
      <c r="F1119" s="11"/>
      <c r="G1119" s="11"/>
      <c r="H1119" s="11"/>
      <c r="I1119" s="11"/>
      <c r="J1119" s="11"/>
      <c r="K1119" s="11"/>
      <c r="L1119" s="11"/>
    </row>
    <row r="1120" spans="2:12" ht="15" x14ac:dyDescent="0.25">
      <c r="B1120" s="11"/>
      <c r="D1120" s="64"/>
      <c r="E1120" s="15"/>
      <c r="F1120" s="11"/>
      <c r="G1120" s="11"/>
      <c r="H1120" s="11"/>
      <c r="I1120" s="11"/>
      <c r="J1120" s="11"/>
      <c r="K1120" s="11"/>
      <c r="L1120" s="11"/>
    </row>
    <row r="1121" spans="2:12" ht="15" x14ac:dyDescent="0.25">
      <c r="B1121" s="11"/>
      <c r="D1121" s="64"/>
      <c r="E1121" s="15"/>
      <c r="F1121" s="11"/>
      <c r="G1121" s="11"/>
      <c r="H1121" s="11"/>
      <c r="I1121" s="11"/>
      <c r="J1121" s="11"/>
      <c r="K1121" s="11"/>
      <c r="L1121" s="11"/>
    </row>
    <row r="1122" spans="2:12" ht="15" x14ac:dyDescent="0.25">
      <c r="B1122" s="11"/>
      <c r="D1122" s="64"/>
      <c r="E1122" s="15"/>
      <c r="F1122" s="11"/>
      <c r="G1122" s="11"/>
      <c r="H1122" s="11"/>
      <c r="I1122" s="11"/>
      <c r="J1122" s="11"/>
      <c r="K1122" s="11"/>
      <c r="L1122" s="11"/>
    </row>
    <row r="1123" spans="2:12" ht="15" x14ac:dyDescent="0.25">
      <c r="B1123" s="11"/>
      <c r="D1123" s="64"/>
      <c r="E1123" s="15"/>
      <c r="F1123" s="11"/>
      <c r="G1123" s="11"/>
      <c r="H1123" s="11"/>
      <c r="I1123" s="11"/>
      <c r="J1123" s="11"/>
      <c r="K1123" s="11"/>
      <c r="L1123" s="11"/>
    </row>
    <row r="1124" spans="2:12" ht="15" x14ac:dyDescent="0.25">
      <c r="B1124" s="11"/>
      <c r="D1124" s="64"/>
      <c r="E1124" s="15"/>
      <c r="F1124" s="11"/>
      <c r="G1124" s="11"/>
      <c r="H1124" s="11"/>
      <c r="I1124" s="11"/>
      <c r="J1124" s="11"/>
      <c r="K1124" s="11"/>
      <c r="L1124" s="11"/>
    </row>
    <row r="1125" spans="2:12" ht="15" x14ac:dyDescent="0.25">
      <c r="B1125" s="11"/>
      <c r="D1125" s="64"/>
      <c r="E1125" s="15"/>
      <c r="F1125" s="11"/>
      <c r="G1125" s="11"/>
      <c r="H1125" s="11"/>
      <c r="I1125" s="11"/>
      <c r="J1125" s="11"/>
      <c r="K1125" s="11"/>
      <c r="L1125" s="11"/>
    </row>
    <row r="1126" spans="2:12" ht="15" x14ac:dyDescent="0.25">
      <c r="B1126" s="11"/>
      <c r="D1126" s="64"/>
      <c r="E1126" s="15"/>
      <c r="F1126" s="11"/>
      <c r="G1126" s="11"/>
      <c r="H1126" s="11"/>
      <c r="I1126" s="11"/>
      <c r="J1126" s="11"/>
      <c r="K1126" s="11"/>
      <c r="L1126" s="11"/>
    </row>
    <row r="1127" spans="2:12" ht="15" x14ac:dyDescent="0.25">
      <c r="B1127" s="12"/>
      <c r="D1127" s="63"/>
      <c r="E1127" s="15"/>
      <c r="F1127" s="12"/>
      <c r="G1127" s="12"/>
      <c r="H1127" s="12"/>
      <c r="I1127" s="12"/>
      <c r="J1127" s="12"/>
      <c r="K1127" s="12"/>
      <c r="L1127" s="12"/>
    </row>
    <row r="1128" spans="2:12" ht="15" x14ac:dyDescent="0.25">
      <c r="B1128" s="11"/>
      <c r="D1128" s="64"/>
      <c r="E1128" s="15"/>
      <c r="F1128" s="11"/>
      <c r="G1128" s="11"/>
      <c r="H1128" s="11"/>
      <c r="I1128" s="11"/>
      <c r="J1128" s="11"/>
      <c r="K1128" s="11"/>
      <c r="L1128" s="11"/>
    </row>
    <row r="1129" spans="2:12" ht="15" x14ac:dyDescent="0.25">
      <c r="B1129" s="11"/>
      <c r="D1129" s="64"/>
      <c r="E1129" s="15"/>
      <c r="F1129" s="11"/>
      <c r="G1129" s="11"/>
      <c r="H1129" s="11"/>
      <c r="I1129" s="11"/>
      <c r="J1129" s="11"/>
      <c r="K1129" s="11"/>
      <c r="L1129" s="11"/>
    </row>
    <row r="1130" spans="2:12" ht="15" x14ac:dyDescent="0.25">
      <c r="B1130" s="11"/>
      <c r="D1130" s="64"/>
      <c r="E1130" s="15"/>
      <c r="F1130" s="11"/>
      <c r="G1130" s="11"/>
      <c r="H1130" s="11"/>
      <c r="I1130" s="11"/>
      <c r="J1130" s="11"/>
      <c r="K1130" s="11"/>
      <c r="L1130" s="11"/>
    </row>
    <row r="1131" spans="2:12" ht="15" x14ac:dyDescent="0.25">
      <c r="B1131" s="11"/>
      <c r="D1131" s="64"/>
      <c r="E1131" s="15"/>
      <c r="F1131" s="11"/>
      <c r="G1131" s="11"/>
      <c r="H1131" s="11"/>
      <c r="I1131" s="11"/>
      <c r="J1131" s="11"/>
      <c r="K1131" s="11"/>
      <c r="L1131" s="11"/>
    </row>
    <row r="1132" spans="2:12" ht="15" x14ac:dyDescent="0.25">
      <c r="B1132" s="11"/>
      <c r="D1132" s="64"/>
      <c r="E1132" s="15"/>
      <c r="F1132" s="11"/>
      <c r="G1132" s="11"/>
      <c r="H1132" s="11"/>
      <c r="I1132" s="11"/>
      <c r="J1132" s="11"/>
      <c r="K1132" s="11"/>
      <c r="L1132" s="11"/>
    </row>
    <row r="1133" spans="2:12" ht="15" x14ac:dyDescent="0.25">
      <c r="B1133" s="11"/>
      <c r="D1133" s="64"/>
      <c r="E1133" s="15"/>
      <c r="F1133" s="11"/>
      <c r="G1133" s="11"/>
      <c r="H1133" s="11"/>
      <c r="I1133" s="11"/>
      <c r="J1133" s="11"/>
      <c r="K1133" s="11"/>
      <c r="L1133" s="11"/>
    </row>
    <row r="1134" spans="2:12" ht="15" x14ac:dyDescent="0.25">
      <c r="B1134" s="11"/>
      <c r="D1134" s="64"/>
      <c r="E1134" s="15"/>
      <c r="F1134" s="11"/>
      <c r="G1134" s="11"/>
      <c r="H1134" s="11"/>
      <c r="I1134" s="11"/>
      <c r="J1134" s="11"/>
      <c r="K1134" s="11"/>
      <c r="L1134" s="11"/>
    </row>
    <row r="1135" spans="2:12" ht="15" x14ac:dyDescent="0.25">
      <c r="B1135" s="11"/>
      <c r="D1135" s="64"/>
      <c r="E1135" s="15"/>
      <c r="F1135" s="11"/>
      <c r="G1135" s="11"/>
      <c r="H1135" s="11"/>
      <c r="I1135" s="11"/>
      <c r="J1135" s="11"/>
      <c r="K1135" s="11"/>
      <c r="L1135" s="11"/>
    </row>
    <row r="1136" spans="2:12" ht="15" x14ac:dyDescent="0.25">
      <c r="B1136" s="11"/>
      <c r="D1136" s="64"/>
      <c r="E1136" s="15"/>
      <c r="F1136" s="11"/>
      <c r="G1136" s="11"/>
      <c r="H1136" s="11"/>
      <c r="I1136" s="11"/>
      <c r="J1136" s="11"/>
      <c r="K1136" s="11"/>
      <c r="L1136" s="11"/>
    </row>
    <row r="1137" spans="2:12" ht="15" x14ac:dyDescent="0.25">
      <c r="B1137" s="11"/>
      <c r="D1137" s="64"/>
      <c r="E1137" s="15"/>
      <c r="F1137" s="11"/>
      <c r="G1137" s="11"/>
      <c r="H1137" s="11"/>
      <c r="I1137" s="11"/>
      <c r="J1137" s="11"/>
      <c r="K1137" s="11"/>
      <c r="L1137" s="11"/>
    </row>
    <row r="1138" spans="2:12" ht="15" x14ac:dyDescent="0.25">
      <c r="B1138" s="12"/>
      <c r="D1138" s="63"/>
      <c r="E1138" s="15"/>
      <c r="F1138" s="12"/>
      <c r="G1138" s="12"/>
      <c r="H1138" s="12"/>
      <c r="I1138" s="12"/>
      <c r="J1138" s="12"/>
      <c r="K1138" s="12"/>
      <c r="L1138" s="12"/>
    </row>
    <row r="1139" spans="2:12" ht="15" x14ac:dyDescent="0.25">
      <c r="B1139" s="11"/>
      <c r="D1139" s="64"/>
      <c r="E1139" s="15"/>
      <c r="F1139" s="11"/>
      <c r="G1139" s="11"/>
      <c r="H1139" s="11"/>
      <c r="I1139" s="11"/>
      <c r="J1139" s="11"/>
      <c r="K1139" s="11"/>
      <c r="L1139" s="11"/>
    </row>
    <row r="1140" spans="2:12" ht="15" x14ac:dyDescent="0.25">
      <c r="B1140" s="11"/>
      <c r="D1140" s="64"/>
      <c r="E1140" s="15"/>
      <c r="F1140" s="11"/>
      <c r="G1140" s="11"/>
      <c r="H1140" s="11"/>
      <c r="I1140" s="11"/>
      <c r="J1140" s="11"/>
      <c r="K1140" s="11"/>
      <c r="L1140" s="11"/>
    </row>
    <row r="1141" spans="2:12" ht="15" x14ac:dyDescent="0.25">
      <c r="B1141" s="11"/>
      <c r="D1141" s="64"/>
      <c r="E1141" s="15"/>
      <c r="F1141" s="11"/>
      <c r="G1141" s="11"/>
      <c r="H1141" s="11"/>
      <c r="I1141" s="11"/>
      <c r="J1141" s="11"/>
      <c r="K1141" s="11"/>
      <c r="L1141" s="11"/>
    </row>
    <row r="1142" spans="2:12" ht="15" x14ac:dyDescent="0.25">
      <c r="B1142" s="11"/>
      <c r="D1142" s="64"/>
      <c r="E1142" s="15"/>
      <c r="F1142" s="11"/>
      <c r="G1142" s="11"/>
      <c r="H1142" s="11"/>
      <c r="I1142" s="11"/>
      <c r="J1142" s="11"/>
      <c r="K1142" s="11"/>
      <c r="L1142" s="11"/>
    </row>
    <row r="1143" spans="2:12" ht="15" x14ac:dyDescent="0.25">
      <c r="B1143" s="11"/>
      <c r="D1143" s="64"/>
      <c r="E1143" s="15"/>
      <c r="F1143" s="11"/>
      <c r="G1143" s="11"/>
      <c r="H1143" s="11"/>
      <c r="I1143" s="11"/>
      <c r="J1143" s="11"/>
      <c r="K1143" s="11"/>
      <c r="L1143" s="11"/>
    </row>
    <row r="1144" spans="2:12" ht="15" x14ac:dyDescent="0.25">
      <c r="B1144" s="11"/>
      <c r="D1144" s="64"/>
      <c r="E1144" s="15"/>
      <c r="F1144" s="11"/>
      <c r="G1144" s="11"/>
      <c r="H1144" s="11"/>
      <c r="I1144" s="11"/>
      <c r="J1144" s="11"/>
      <c r="K1144" s="11"/>
      <c r="L1144" s="11"/>
    </row>
    <row r="1145" spans="2:12" ht="15" x14ac:dyDescent="0.25">
      <c r="B1145" s="12"/>
      <c r="D1145" s="63"/>
      <c r="E1145" s="15"/>
      <c r="F1145" s="12"/>
      <c r="G1145" s="12"/>
      <c r="H1145" s="12"/>
      <c r="I1145" s="12"/>
      <c r="J1145" s="12"/>
      <c r="K1145" s="12"/>
      <c r="L1145" s="12"/>
    </row>
    <row r="1146" spans="2:12" ht="15" x14ac:dyDescent="0.25">
      <c r="B1146" s="12"/>
      <c r="D1146" s="63"/>
      <c r="E1146" s="15"/>
      <c r="F1146" s="12"/>
      <c r="G1146" s="12"/>
      <c r="H1146" s="12"/>
      <c r="I1146" s="12"/>
      <c r="J1146" s="12"/>
      <c r="K1146" s="12"/>
      <c r="L1146" s="12"/>
    </row>
    <row r="1147" spans="2:12" ht="15" x14ac:dyDescent="0.25">
      <c r="B1147" s="11"/>
      <c r="D1147" s="64"/>
      <c r="E1147" s="15"/>
      <c r="F1147" s="11"/>
      <c r="G1147" s="11"/>
      <c r="H1147" s="11"/>
      <c r="I1147" s="11"/>
      <c r="J1147" s="11"/>
      <c r="K1147" s="11"/>
      <c r="L1147" s="11"/>
    </row>
    <row r="1148" spans="2:12" ht="15" x14ac:dyDescent="0.25">
      <c r="B1148" s="11"/>
      <c r="D1148" s="64"/>
      <c r="E1148" s="15"/>
      <c r="F1148" s="11"/>
      <c r="G1148" s="11"/>
      <c r="H1148" s="11"/>
      <c r="I1148" s="11"/>
      <c r="J1148" s="11"/>
      <c r="K1148" s="11"/>
      <c r="L1148" s="11"/>
    </row>
    <row r="1149" spans="2:12" ht="15" x14ac:dyDescent="0.25">
      <c r="B1149" s="11"/>
      <c r="D1149" s="64"/>
      <c r="E1149" s="15"/>
      <c r="F1149" s="11"/>
      <c r="G1149" s="11"/>
      <c r="H1149" s="11"/>
      <c r="I1149" s="11"/>
      <c r="J1149" s="11"/>
      <c r="K1149" s="11"/>
      <c r="L1149" s="11"/>
    </row>
    <row r="1150" spans="2:12" ht="15" x14ac:dyDescent="0.25">
      <c r="B1150" s="11"/>
      <c r="D1150" s="64"/>
      <c r="E1150" s="15"/>
      <c r="F1150" s="11"/>
      <c r="G1150" s="11"/>
      <c r="H1150" s="11"/>
      <c r="I1150" s="11"/>
      <c r="J1150" s="11"/>
      <c r="K1150" s="11"/>
      <c r="L1150" s="11"/>
    </row>
    <row r="1151" spans="2:12" ht="15" x14ac:dyDescent="0.25">
      <c r="B1151" s="11"/>
      <c r="D1151" s="64"/>
      <c r="E1151" s="15"/>
      <c r="F1151" s="11"/>
      <c r="G1151" s="11"/>
      <c r="H1151" s="11"/>
      <c r="I1151" s="11"/>
      <c r="J1151" s="11"/>
      <c r="K1151" s="11"/>
      <c r="L1151" s="11"/>
    </row>
    <row r="1152" spans="2:12" ht="15" x14ac:dyDescent="0.25">
      <c r="B1152" s="11"/>
      <c r="D1152" s="64"/>
      <c r="E1152" s="15"/>
      <c r="F1152" s="11"/>
      <c r="G1152" s="11"/>
      <c r="H1152" s="11"/>
      <c r="I1152" s="11"/>
      <c r="J1152" s="11"/>
      <c r="K1152" s="11"/>
      <c r="L1152" s="11"/>
    </row>
    <row r="1153" spans="2:12" ht="15" x14ac:dyDescent="0.25">
      <c r="B1153" s="11"/>
      <c r="D1153" s="64"/>
      <c r="E1153" s="15"/>
      <c r="F1153" s="11"/>
      <c r="G1153" s="11"/>
      <c r="H1153" s="11"/>
      <c r="I1153" s="11"/>
      <c r="J1153" s="11"/>
      <c r="K1153" s="11"/>
      <c r="L1153" s="11"/>
    </row>
    <row r="1154" spans="2:12" ht="15" x14ac:dyDescent="0.25">
      <c r="B1154" s="11"/>
      <c r="D1154" s="64"/>
      <c r="E1154" s="15"/>
      <c r="F1154" s="11"/>
      <c r="G1154" s="11"/>
      <c r="H1154" s="11"/>
      <c r="I1154" s="11"/>
      <c r="J1154" s="11"/>
      <c r="K1154" s="11"/>
      <c r="L1154" s="11"/>
    </row>
    <row r="1155" spans="2:12" ht="15" x14ac:dyDescent="0.25">
      <c r="B1155" s="12"/>
      <c r="D1155" s="63"/>
      <c r="E1155" s="15"/>
      <c r="F1155" s="12"/>
      <c r="G1155" s="12"/>
      <c r="H1155" s="12"/>
      <c r="I1155" s="12"/>
      <c r="J1155" s="12"/>
      <c r="K1155" s="12"/>
      <c r="L1155" s="12"/>
    </row>
    <row r="1156" spans="2:12" ht="15" x14ac:dyDescent="0.25">
      <c r="B1156" s="12"/>
      <c r="D1156" s="63"/>
      <c r="E1156" s="15"/>
      <c r="F1156" s="12"/>
      <c r="G1156" s="12"/>
      <c r="H1156" s="12"/>
      <c r="I1156" s="12"/>
      <c r="J1156" s="12"/>
      <c r="K1156" s="12"/>
      <c r="L1156" s="12"/>
    </row>
    <row r="1157" spans="2:12" ht="15" x14ac:dyDescent="0.25">
      <c r="B1157" s="11"/>
      <c r="D1157" s="64"/>
      <c r="E1157" s="15"/>
      <c r="F1157" s="11"/>
      <c r="G1157" s="11"/>
      <c r="H1157" s="11"/>
      <c r="I1157" s="11"/>
      <c r="J1157" s="11"/>
      <c r="K1157" s="11"/>
      <c r="L1157" s="11"/>
    </row>
    <row r="1158" spans="2:12" ht="15" x14ac:dyDescent="0.25">
      <c r="B1158" s="11"/>
      <c r="D1158" s="64"/>
      <c r="E1158" s="15"/>
      <c r="F1158" s="11"/>
      <c r="G1158" s="11"/>
      <c r="H1158" s="11"/>
      <c r="I1158" s="11"/>
      <c r="J1158" s="11"/>
      <c r="K1158" s="11"/>
      <c r="L1158" s="11"/>
    </row>
    <row r="1159" spans="2:12" ht="15" x14ac:dyDescent="0.25">
      <c r="B1159" s="11"/>
      <c r="D1159" s="64"/>
      <c r="E1159" s="15"/>
      <c r="F1159" s="11"/>
      <c r="G1159" s="11"/>
      <c r="H1159" s="11"/>
      <c r="I1159" s="11"/>
      <c r="J1159" s="11"/>
      <c r="K1159" s="11"/>
      <c r="L1159" s="11"/>
    </row>
    <row r="1160" spans="2:12" ht="15" x14ac:dyDescent="0.25">
      <c r="B1160" s="11"/>
      <c r="D1160" s="64"/>
      <c r="E1160" s="15"/>
      <c r="F1160" s="11"/>
      <c r="G1160" s="11"/>
      <c r="H1160" s="11"/>
      <c r="I1160" s="11"/>
      <c r="J1160" s="11"/>
      <c r="K1160" s="11"/>
      <c r="L1160" s="11"/>
    </row>
    <row r="1161" spans="2:12" ht="15" x14ac:dyDescent="0.25">
      <c r="B1161" s="11"/>
      <c r="D1161" s="64"/>
      <c r="E1161" s="15"/>
      <c r="F1161" s="11"/>
      <c r="G1161" s="11"/>
      <c r="H1161" s="11"/>
      <c r="I1161" s="11"/>
      <c r="J1161" s="11"/>
      <c r="K1161" s="11"/>
      <c r="L1161" s="11"/>
    </row>
    <row r="1162" spans="2:12" ht="15" x14ac:dyDescent="0.25">
      <c r="B1162" s="11"/>
      <c r="D1162" s="64"/>
      <c r="E1162" s="15"/>
      <c r="F1162" s="11"/>
      <c r="G1162" s="11"/>
      <c r="H1162" s="11"/>
      <c r="I1162" s="11"/>
      <c r="J1162" s="11"/>
      <c r="K1162" s="11"/>
      <c r="L1162" s="11"/>
    </row>
    <row r="1163" spans="2:12" ht="15" x14ac:dyDescent="0.25">
      <c r="B1163" s="11"/>
      <c r="D1163" s="64"/>
      <c r="E1163" s="15"/>
      <c r="F1163" s="11"/>
      <c r="G1163" s="11"/>
      <c r="H1163" s="11"/>
      <c r="I1163" s="11"/>
      <c r="J1163" s="11"/>
      <c r="K1163" s="11"/>
      <c r="L1163" s="11"/>
    </row>
    <row r="1164" spans="2:12" ht="15" x14ac:dyDescent="0.25">
      <c r="B1164" s="11"/>
      <c r="D1164" s="64"/>
      <c r="E1164" s="15"/>
      <c r="F1164" s="11"/>
      <c r="G1164" s="11"/>
      <c r="H1164" s="11"/>
      <c r="I1164" s="11"/>
      <c r="J1164" s="11"/>
      <c r="K1164" s="11"/>
      <c r="L1164" s="11"/>
    </row>
    <row r="1165" spans="2:12" ht="15" x14ac:dyDescent="0.25">
      <c r="B1165" s="11"/>
      <c r="D1165" s="64"/>
      <c r="E1165" s="15"/>
      <c r="F1165" s="11"/>
      <c r="G1165" s="11"/>
      <c r="H1165" s="11"/>
      <c r="I1165" s="11"/>
      <c r="J1165" s="11"/>
      <c r="K1165" s="11"/>
      <c r="L1165" s="11"/>
    </row>
    <row r="1166" spans="2:12" ht="15" x14ac:dyDescent="0.25">
      <c r="B1166" s="11"/>
      <c r="D1166" s="64"/>
      <c r="E1166" s="15"/>
      <c r="F1166" s="11"/>
      <c r="G1166" s="11"/>
      <c r="H1166" s="11"/>
      <c r="I1166" s="11"/>
      <c r="J1166" s="11"/>
      <c r="K1166" s="11"/>
      <c r="L1166" s="11"/>
    </row>
    <row r="1167" spans="2:12" ht="15" x14ac:dyDescent="0.25">
      <c r="B1167" s="11"/>
      <c r="D1167" s="64"/>
      <c r="E1167" s="15"/>
      <c r="F1167" s="11"/>
      <c r="G1167" s="11"/>
      <c r="H1167" s="11"/>
      <c r="I1167" s="11"/>
      <c r="J1167" s="11"/>
      <c r="K1167" s="11"/>
      <c r="L1167" s="11"/>
    </row>
    <row r="1168" spans="2:12" ht="15" x14ac:dyDescent="0.25">
      <c r="B1168" s="11"/>
      <c r="D1168" s="64"/>
      <c r="E1168" s="15"/>
      <c r="F1168" s="11"/>
      <c r="G1168" s="11"/>
      <c r="H1168" s="11"/>
      <c r="I1168" s="11"/>
      <c r="J1168" s="11"/>
      <c r="K1168" s="11"/>
      <c r="L1168" s="11"/>
    </row>
    <row r="1169" spans="2:12" ht="15" x14ac:dyDescent="0.25">
      <c r="B1169" s="11"/>
      <c r="D1169" s="64"/>
      <c r="E1169" s="15"/>
      <c r="F1169" s="11"/>
      <c r="G1169" s="11"/>
      <c r="H1169" s="11"/>
      <c r="I1169" s="11"/>
      <c r="J1169" s="11"/>
      <c r="K1169" s="11"/>
      <c r="L1169" s="11"/>
    </row>
    <row r="1170" spans="2:12" ht="15" x14ac:dyDescent="0.25">
      <c r="B1170" s="11"/>
      <c r="D1170" s="64"/>
      <c r="E1170" s="15"/>
      <c r="F1170" s="11"/>
      <c r="G1170" s="11"/>
      <c r="H1170" s="11"/>
      <c r="I1170" s="11"/>
      <c r="J1170" s="11"/>
      <c r="K1170" s="11"/>
      <c r="L1170" s="11"/>
    </row>
    <row r="1171" spans="2:12" ht="15" x14ac:dyDescent="0.25">
      <c r="B1171" s="11"/>
      <c r="D1171" s="64"/>
      <c r="E1171" s="15"/>
      <c r="F1171" s="11"/>
      <c r="G1171" s="11"/>
      <c r="H1171" s="11"/>
      <c r="I1171" s="11"/>
      <c r="J1171" s="11"/>
      <c r="K1171" s="11"/>
      <c r="L1171" s="11"/>
    </row>
    <row r="1172" spans="2:12" ht="15" x14ac:dyDescent="0.25">
      <c r="B1172" s="11"/>
      <c r="D1172" s="64"/>
      <c r="E1172" s="15"/>
      <c r="F1172" s="11"/>
      <c r="G1172" s="11"/>
      <c r="H1172" s="11"/>
      <c r="I1172" s="11"/>
      <c r="J1172" s="11"/>
      <c r="K1172" s="11"/>
      <c r="L1172" s="11"/>
    </row>
    <row r="1173" spans="2:12" ht="15" x14ac:dyDescent="0.25">
      <c r="B1173" s="12"/>
      <c r="D1173" s="63"/>
      <c r="E1173" s="15"/>
      <c r="F1173" s="12"/>
      <c r="G1173" s="12"/>
      <c r="H1173" s="12"/>
      <c r="I1173" s="12"/>
      <c r="J1173" s="12"/>
      <c r="K1173" s="12"/>
      <c r="L1173" s="12"/>
    </row>
    <row r="1174" spans="2:12" ht="15" x14ac:dyDescent="0.25">
      <c r="B1174" s="11"/>
      <c r="D1174" s="64"/>
      <c r="E1174" s="15"/>
      <c r="F1174" s="11"/>
      <c r="G1174" s="11"/>
      <c r="H1174" s="11"/>
      <c r="I1174" s="11"/>
      <c r="J1174" s="11"/>
      <c r="K1174" s="11"/>
      <c r="L1174" s="11"/>
    </row>
    <row r="1175" spans="2:12" ht="15" x14ac:dyDescent="0.25">
      <c r="B1175" s="11"/>
      <c r="D1175" s="64"/>
      <c r="E1175" s="15"/>
      <c r="F1175" s="11"/>
      <c r="G1175" s="11"/>
      <c r="H1175" s="11"/>
      <c r="I1175" s="11"/>
      <c r="J1175" s="11"/>
      <c r="K1175" s="11"/>
      <c r="L1175" s="11"/>
    </row>
    <row r="1176" spans="2:12" ht="15" x14ac:dyDescent="0.25">
      <c r="B1176" s="11"/>
      <c r="D1176" s="64"/>
      <c r="E1176" s="15"/>
      <c r="F1176" s="11"/>
      <c r="G1176" s="11"/>
      <c r="H1176" s="11"/>
      <c r="I1176" s="11"/>
      <c r="J1176" s="11"/>
      <c r="K1176" s="11"/>
      <c r="L1176" s="11"/>
    </row>
    <row r="1177" spans="2:12" ht="15" x14ac:dyDescent="0.25">
      <c r="B1177" s="11"/>
      <c r="D1177" s="64"/>
      <c r="E1177" s="15"/>
      <c r="F1177" s="11"/>
      <c r="G1177" s="11"/>
      <c r="H1177" s="11"/>
      <c r="I1177" s="11"/>
      <c r="J1177" s="11"/>
      <c r="K1177" s="11"/>
      <c r="L1177" s="11"/>
    </row>
    <row r="1178" spans="2:12" ht="15" x14ac:dyDescent="0.25">
      <c r="B1178" s="11"/>
      <c r="D1178" s="64"/>
      <c r="E1178" s="15"/>
      <c r="F1178" s="11"/>
      <c r="G1178" s="11"/>
      <c r="H1178" s="11"/>
      <c r="I1178" s="11"/>
      <c r="J1178" s="11"/>
      <c r="K1178" s="11"/>
      <c r="L1178" s="11"/>
    </row>
    <row r="1179" spans="2:12" ht="15" x14ac:dyDescent="0.25">
      <c r="B1179" s="11"/>
      <c r="D1179" s="64"/>
      <c r="E1179" s="15"/>
      <c r="F1179" s="11"/>
      <c r="G1179" s="11"/>
      <c r="H1179" s="11"/>
      <c r="I1179" s="11"/>
      <c r="J1179" s="11"/>
      <c r="K1179" s="11"/>
      <c r="L1179" s="11"/>
    </row>
    <row r="1180" spans="2:12" ht="15" x14ac:dyDescent="0.25">
      <c r="B1180" s="11"/>
      <c r="D1180" s="64"/>
      <c r="E1180" s="15"/>
      <c r="F1180" s="11"/>
      <c r="G1180" s="11"/>
      <c r="H1180" s="11"/>
      <c r="I1180" s="11"/>
      <c r="J1180" s="11"/>
      <c r="K1180" s="11"/>
      <c r="L1180" s="11"/>
    </row>
    <row r="1181" spans="2:12" ht="15" x14ac:dyDescent="0.25">
      <c r="B1181" s="11"/>
      <c r="D1181" s="64"/>
      <c r="E1181" s="15"/>
      <c r="F1181" s="11"/>
      <c r="G1181" s="11"/>
      <c r="H1181" s="11"/>
      <c r="I1181" s="11"/>
      <c r="J1181" s="11"/>
      <c r="K1181" s="11"/>
      <c r="L1181" s="11"/>
    </row>
    <row r="1182" spans="2:12" ht="15" x14ac:dyDescent="0.25">
      <c r="B1182" s="11"/>
      <c r="D1182" s="64"/>
      <c r="E1182" s="15"/>
      <c r="F1182" s="11"/>
      <c r="G1182" s="11"/>
      <c r="H1182" s="11"/>
      <c r="I1182" s="11"/>
      <c r="J1182" s="11"/>
      <c r="K1182" s="11"/>
      <c r="L1182" s="11"/>
    </row>
    <row r="1183" spans="2:12" ht="15" x14ac:dyDescent="0.25">
      <c r="B1183" s="11"/>
      <c r="D1183" s="64"/>
      <c r="E1183" s="15"/>
      <c r="F1183" s="11"/>
      <c r="G1183" s="11"/>
      <c r="H1183" s="11"/>
      <c r="I1183" s="11"/>
      <c r="J1183" s="11"/>
      <c r="K1183" s="11"/>
      <c r="L1183" s="11"/>
    </row>
    <row r="1184" spans="2:12" ht="15" x14ac:dyDescent="0.25">
      <c r="B1184" s="12"/>
      <c r="D1184" s="63"/>
      <c r="E1184" s="15"/>
      <c r="F1184" s="12"/>
      <c r="G1184" s="12"/>
      <c r="H1184" s="12"/>
      <c r="I1184" s="12"/>
      <c r="J1184" s="12"/>
      <c r="K1184" s="12"/>
      <c r="L1184" s="12"/>
    </row>
    <row r="1185" spans="2:12" ht="15" x14ac:dyDescent="0.25">
      <c r="B1185" s="11"/>
      <c r="D1185" s="64"/>
      <c r="E1185" s="15"/>
      <c r="F1185" s="11"/>
      <c r="G1185" s="11"/>
      <c r="H1185" s="11"/>
      <c r="I1185" s="11"/>
      <c r="J1185" s="11"/>
      <c r="K1185" s="11"/>
      <c r="L1185" s="11"/>
    </row>
    <row r="1186" spans="2:12" ht="15" x14ac:dyDescent="0.25">
      <c r="B1186" s="11"/>
      <c r="D1186" s="64"/>
      <c r="E1186" s="15"/>
      <c r="F1186" s="11"/>
      <c r="G1186" s="11"/>
      <c r="H1186" s="11"/>
      <c r="I1186" s="11"/>
      <c r="J1186" s="11"/>
      <c r="K1186" s="11"/>
      <c r="L1186" s="11"/>
    </row>
    <row r="1187" spans="2:12" ht="15" x14ac:dyDescent="0.25">
      <c r="B1187" s="11"/>
      <c r="D1187" s="64"/>
      <c r="E1187" s="15"/>
      <c r="F1187" s="11"/>
      <c r="G1187" s="11"/>
      <c r="H1187" s="11"/>
      <c r="I1187" s="11"/>
      <c r="J1187" s="11"/>
      <c r="K1187" s="11"/>
      <c r="L1187" s="11"/>
    </row>
    <row r="1188" spans="2:12" ht="15" x14ac:dyDescent="0.25">
      <c r="B1188" s="11"/>
      <c r="D1188" s="64"/>
      <c r="E1188" s="15"/>
      <c r="F1188" s="11"/>
      <c r="G1188" s="11"/>
      <c r="H1188" s="11"/>
      <c r="I1188" s="11"/>
      <c r="J1188" s="11"/>
      <c r="K1188" s="11"/>
      <c r="L1188" s="11"/>
    </row>
    <row r="1189" spans="2:12" ht="15" x14ac:dyDescent="0.25">
      <c r="B1189" s="11"/>
      <c r="D1189" s="64"/>
      <c r="E1189" s="15"/>
      <c r="F1189" s="11"/>
      <c r="G1189" s="11"/>
      <c r="H1189" s="11"/>
      <c r="I1189" s="11"/>
      <c r="J1189" s="11"/>
      <c r="K1189" s="11"/>
      <c r="L1189" s="11"/>
    </row>
    <row r="1190" spans="2:12" ht="15" x14ac:dyDescent="0.25">
      <c r="B1190" s="12"/>
      <c r="D1190" s="63"/>
      <c r="E1190" s="15"/>
      <c r="F1190" s="12"/>
      <c r="G1190" s="12"/>
      <c r="H1190" s="12"/>
      <c r="I1190" s="12"/>
      <c r="J1190" s="12"/>
      <c r="K1190" s="12"/>
      <c r="L1190" s="12"/>
    </row>
    <row r="1191" spans="2:12" ht="15" x14ac:dyDescent="0.25">
      <c r="B1191" s="11"/>
      <c r="D1191" s="64"/>
      <c r="E1191" s="15"/>
      <c r="F1191" s="11"/>
      <c r="G1191" s="11"/>
      <c r="H1191" s="11"/>
      <c r="I1191" s="11"/>
      <c r="J1191" s="11"/>
      <c r="K1191" s="11"/>
      <c r="L1191" s="11"/>
    </row>
    <row r="1192" spans="2:12" ht="15" x14ac:dyDescent="0.25">
      <c r="B1192" s="11"/>
      <c r="D1192" s="64"/>
      <c r="E1192" s="15"/>
      <c r="F1192" s="11"/>
      <c r="G1192" s="11"/>
      <c r="H1192" s="11"/>
      <c r="I1192" s="11"/>
      <c r="J1192" s="11"/>
      <c r="K1192" s="11"/>
      <c r="L1192" s="11"/>
    </row>
    <row r="1193" spans="2:12" ht="15" x14ac:dyDescent="0.25">
      <c r="B1193" s="11"/>
      <c r="D1193" s="64"/>
      <c r="E1193" s="15"/>
      <c r="F1193" s="11"/>
      <c r="G1193" s="11"/>
      <c r="H1193" s="11"/>
      <c r="I1193" s="11"/>
      <c r="J1193" s="11"/>
      <c r="K1193" s="11"/>
      <c r="L1193" s="11"/>
    </row>
    <row r="1194" spans="2:12" ht="15" x14ac:dyDescent="0.25">
      <c r="B1194" s="11"/>
      <c r="D1194" s="64"/>
      <c r="E1194" s="15"/>
      <c r="F1194" s="11"/>
      <c r="G1194" s="11"/>
      <c r="H1194" s="11"/>
      <c r="I1194" s="11"/>
      <c r="J1194" s="11"/>
      <c r="K1194" s="11"/>
      <c r="L1194" s="11"/>
    </row>
    <row r="1195" spans="2:12" ht="15" x14ac:dyDescent="0.25">
      <c r="B1195" s="11"/>
      <c r="D1195" s="64"/>
      <c r="E1195" s="15"/>
      <c r="F1195" s="11"/>
      <c r="G1195" s="11"/>
      <c r="H1195" s="11"/>
      <c r="I1195" s="11"/>
      <c r="J1195" s="11"/>
      <c r="K1195" s="11"/>
      <c r="L1195" s="11"/>
    </row>
    <row r="1196" spans="2:12" ht="15" x14ac:dyDescent="0.25">
      <c r="B1196" s="11"/>
      <c r="D1196" s="64"/>
      <c r="E1196" s="15"/>
      <c r="F1196" s="11"/>
      <c r="G1196" s="11"/>
      <c r="H1196" s="11"/>
      <c r="I1196" s="11"/>
      <c r="J1196" s="11"/>
      <c r="K1196" s="11"/>
      <c r="L1196" s="11"/>
    </row>
    <row r="1197" spans="2:12" ht="15" x14ac:dyDescent="0.25">
      <c r="B1197" s="11"/>
      <c r="D1197" s="64"/>
      <c r="E1197" s="15"/>
      <c r="F1197" s="11"/>
      <c r="G1197" s="11"/>
      <c r="H1197" s="11"/>
      <c r="I1197" s="11"/>
      <c r="J1197" s="11"/>
      <c r="K1197" s="11"/>
      <c r="L1197" s="11"/>
    </row>
    <row r="1198" spans="2:12" ht="15" x14ac:dyDescent="0.25">
      <c r="B1198" s="11"/>
      <c r="D1198" s="64"/>
      <c r="E1198" s="15"/>
      <c r="F1198" s="11"/>
      <c r="G1198" s="11"/>
      <c r="H1198" s="11"/>
      <c r="I1198" s="11"/>
      <c r="J1198" s="11"/>
      <c r="K1198" s="11"/>
      <c r="L1198" s="11"/>
    </row>
    <row r="1199" spans="2:12" ht="15" x14ac:dyDescent="0.25">
      <c r="B1199" s="11"/>
      <c r="D1199" s="64"/>
      <c r="E1199" s="15"/>
      <c r="F1199" s="11"/>
      <c r="G1199" s="11"/>
      <c r="H1199" s="11"/>
      <c r="I1199" s="11"/>
      <c r="J1199" s="11"/>
      <c r="K1199" s="11"/>
      <c r="L1199" s="11"/>
    </row>
    <row r="1200" spans="2:12" ht="15" x14ac:dyDescent="0.25">
      <c r="B1200" s="11"/>
      <c r="D1200" s="64"/>
      <c r="E1200" s="15"/>
      <c r="F1200" s="11"/>
      <c r="G1200" s="11"/>
      <c r="H1200" s="11"/>
      <c r="I1200" s="11"/>
      <c r="J1200" s="11"/>
      <c r="K1200" s="11"/>
      <c r="L1200" s="11"/>
    </row>
    <row r="1201" spans="2:12" ht="15" x14ac:dyDescent="0.25">
      <c r="B1201" s="12"/>
      <c r="D1201" s="63"/>
      <c r="E1201" s="15"/>
      <c r="F1201" s="12"/>
      <c r="G1201" s="12"/>
      <c r="H1201" s="12"/>
      <c r="I1201" s="12"/>
      <c r="J1201" s="12"/>
      <c r="K1201" s="12"/>
      <c r="L1201" s="12"/>
    </row>
    <row r="1202" spans="2:12" ht="15" x14ac:dyDescent="0.25">
      <c r="B1202" s="11"/>
      <c r="D1202" s="64"/>
      <c r="E1202" s="15"/>
      <c r="F1202" s="11"/>
      <c r="G1202" s="11"/>
      <c r="H1202" s="11"/>
      <c r="I1202" s="11"/>
      <c r="J1202" s="11"/>
      <c r="K1202" s="11"/>
      <c r="L1202" s="11"/>
    </row>
    <row r="1203" spans="2:12" ht="15" x14ac:dyDescent="0.25">
      <c r="B1203" s="11"/>
      <c r="D1203" s="64"/>
      <c r="E1203" s="15"/>
      <c r="F1203" s="11"/>
      <c r="G1203" s="11"/>
      <c r="H1203" s="11"/>
      <c r="I1203" s="11"/>
      <c r="J1203" s="11"/>
      <c r="K1203" s="11"/>
      <c r="L1203" s="11"/>
    </row>
    <row r="1204" spans="2:12" ht="15" x14ac:dyDescent="0.25">
      <c r="B1204" s="11"/>
      <c r="D1204" s="64"/>
      <c r="E1204" s="15"/>
      <c r="F1204" s="11"/>
      <c r="G1204" s="11"/>
      <c r="H1204" s="11"/>
      <c r="I1204" s="11"/>
      <c r="J1204" s="11"/>
      <c r="K1204" s="11"/>
      <c r="L1204" s="11"/>
    </row>
    <row r="1205" spans="2:12" ht="15" x14ac:dyDescent="0.25">
      <c r="B1205" s="11"/>
      <c r="D1205" s="64"/>
      <c r="E1205" s="15"/>
      <c r="F1205" s="11"/>
      <c r="G1205" s="11"/>
      <c r="H1205" s="11"/>
      <c r="I1205" s="11"/>
      <c r="J1205" s="11"/>
      <c r="K1205" s="11"/>
      <c r="L1205" s="11"/>
    </row>
    <row r="1206" spans="2:12" ht="15" x14ac:dyDescent="0.25">
      <c r="B1206" s="11"/>
      <c r="D1206" s="64"/>
      <c r="E1206" s="15"/>
      <c r="F1206" s="11"/>
      <c r="G1206" s="11"/>
      <c r="H1206" s="11"/>
      <c r="I1206" s="11"/>
      <c r="J1206" s="11"/>
      <c r="K1206" s="11"/>
      <c r="L1206" s="11"/>
    </row>
    <row r="1207" spans="2:12" ht="15" x14ac:dyDescent="0.25">
      <c r="B1207" s="11"/>
      <c r="D1207" s="64"/>
      <c r="E1207" s="15"/>
      <c r="F1207" s="11"/>
      <c r="G1207" s="11"/>
      <c r="H1207" s="11"/>
      <c r="I1207" s="11"/>
      <c r="J1207" s="11"/>
      <c r="K1207" s="11"/>
      <c r="L1207" s="11"/>
    </row>
    <row r="1208" spans="2:12" ht="15" x14ac:dyDescent="0.25">
      <c r="B1208" s="12"/>
      <c r="D1208" s="63"/>
      <c r="E1208" s="15"/>
      <c r="F1208" s="12"/>
      <c r="G1208" s="12"/>
      <c r="H1208" s="12"/>
      <c r="I1208" s="12"/>
      <c r="J1208" s="12"/>
      <c r="K1208" s="12"/>
      <c r="L1208" s="12"/>
    </row>
    <row r="1209" spans="2:12" ht="15" x14ac:dyDescent="0.25">
      <c r="B1209" s="11"/>
      <c r="D1209" s="64"/>
      <c r="E1209" s="15"/>
      <c r="F1209" s="11"/>
      <c r="G1209" s="11"/>
      <c r="H1209" s="11"/>
      <c r="I1209" s="11"/>
      <c r="J1209" s="11"/>
      <c r="K1209" s="11"/>
      <c r="L1209" s="11"/>
    </row>
    <row r="1210" spans="2:12" ht="15" x14ac:dyDescent="0.25">
      <c r="B1210" s="11"/>
      <c r="D1210" s="64"/>
      <c r="E1210" s="15"/>
      <c r="F1210" s="11"/>
      <c r="G1210" s="11"/>
      <c r="H1210" s="11"/>
      <c r="I1210" s="11"/>
      <c r="J1210" s="11"/>
      <c r="K1210" s="11"/>
      <c r="L1210" s="11"/>
    </row>
    <row r="1211" spans="2:12" ht="15" x14ac:dyDescent="0.25">
      <c r="B1211" s="11"/>
      <c r="D1211" s="64"/>
      <c r="E1211" s="15"/>
      <c r="F1211" s="11"/>
      <c r="G1211" s="11"/>
      <c r="H1211" s="11"/>
      <c r="I1211" s="11"/>
      <c r="J1211" s="11"/>
      <c r="K1211" s="11"/>
      <c r="L1211" s="11"/>
    </row>
    <row r="1212" spans="2:12" ht="15" x14ac:dyDescent="0.25">
      <c r="B1212" s="11"/>
      <c r="D1212" s="64"/>
      <c r="E1212" s="15"/>
      <c r="F1212" s="11"/>
      <c r="G1212" s="11"/>
      <c r="H1212" s="11"/>
      <c r="I1212" s="11"/>
      <c r="J1212" s="11"/>
      <c r="K1212" s="11"/>
      <c r="L1212" s="11"/>
    </row>
    <row r="1213" spans="2:12" ht="15" x14ac:dyDescent="0.25">
      <c r="B1213" s="11"/>
      <c r="D1213" s="64"/>
      <c r="E1213" s="15"/>
      <c r="F1213" s="11"/>
      <c r="G1213" s="11"/>
      <c r="H1213" s="11"/>
      <c r="I1213" s="11"/>
      <c r="J1213" s="11"/>
      <c r="K1213" s="11"/>
      <c r="L1213" s="11"/>
    </row>
    <row r="1214" spans="2:12" ht="15" x14ac:dyDescent="0.25">
      <c r="B1214" s="11"/>
      <c r="D1214" s="64"/>
      <c r="E1214" s="15"/>
      <c r="F1214" s="11"/>
      <c r="G1214" s="11"/>
      <c r="H1214" s="11"/>
      <c r="I1214" s="11"/>
      <c r="J1214" s="11"/>
      <c r="K1214" s="11"/>
      <c r="L1214" s="11"/>
    </row>
    <row r="1215" spans="2:12" ht="15" x14ac:dyDescent="0.25">
      <c r="B1215" s="11"/>
      <c r="D1215" s="64"/>
      <c r="E1215" s="15"/>
      <c r="F1215" s="11"/>
      <c r="G1215" s="11"/>
      <c r="H1215" s="11"/>
      <c r="I1215" s="11"/>
      <c r="J1215" s="11"/>
      <c r="K1215" s="11"/>
      <c r="L1215" s="11"/>
    </row>
    <row r="1216" spans="2:12" ht="15" x14ac:dyDescent="0.25">
      <c r="B1216" s="11"/>
      <c r="D1216" s="64"/>
      <c r="E1216" s="15"/>
      <c r="F1216" s="11"/>
      <c r="G1216" s="11"/>
      <c r="H1216" s="11"/>
      <c r="I1216" s="11"/>
      <c r="J1216" s="11"/>
      <c r="K1216" s="11"/>
      <c r="L1216" s="11"/>
    </row>
    <row r="1217" spans="2:12" ht="15" x14ac:dyDescent="0.25">
      <c r="B1217" s="11"/>
      <c r="D1217" s="64"/>
      <c r="E1217" s="15"/>
      <c r="F1217" s="11"/>
      <c r="G1217" s="11"/>
      <c r="H1217" s="11"/>
      <c r="I1217" s="11"/>
      <c r="J1217" s="11"/>
      <c r="K1217" s="11"/>
      <c r="L1217" s="11"/>
    </row>
    <row r="1218" spans="2:12" ht="15" x14ac:dyDescent="0.25">
      <c r="B1218" s="11"/>
      <c r="D1218" s="64"/>
      <c r="E1218" s="15"/>
      <c r="F1218" s="11"/>
      <c r="G1218" s="11"/>
      <c r="H1218" s="11"/>
      <c r="I1218" s="11"/>
      <c r="J1218" s="11"/>
      <c r="K1218" s="11"/>
      <c r="L1218" s="11"/>
    </row>
    <row r="1219" spans="2:12" ht="15" x14ac:dyDescent="0.25">
      <c r="B1219" s="11"/>
      <c r="D1219" s="64"/>
      <c r="E1219" s="15"/>
      <c r="F1219" s="11"/>
      <c r="G1219" s="11"/>
      <c r="H1219" s="11"/>
      <c r="I1219" s="11"/>
      <c r="J1219" s="11"/>
      <c r="K1219" s="11"/>
      <c r="L1219" s="11"/>
    </row>
    <row r="1220" spans="2:12" ht="15" x14ac:dyDescent="0.25">
      <c r="B1220" s="11"/>
      <c r="D1220" s="64"/>
      <c r="E1220" s="15"/>
      <c r="F1220" s="11"/>
      <c r="G1220" s="11"/>
      <c r="H1220" s="11"/>
      <c r="I1220" s="11"/>
      <c r="J1220" s="11"/>
      <c r="K1220" s="11"/>
      <c r="L1220" s="11"/>
    </row>
    <row r="1221" spans="2:12" ht="15" x14ac:dyDescent="0.25">
      <c r="B1221" s="11"/>
      <c r="D1221" s="64"/>
      <c r="E1221" s="15"/>
      <c r="F1221" s="11"/>
      <c r="G1221" s="11"/>
      <c r="H1221" s="11"/>
      <c r="I1221" s="11"/>
      <c r="J1221" s="11"/>
      <c r="K1221" s="11"/>
      <c r="L1221" s="11"/>
    </row>
    <row r="1222" spans="2:12" ht="15" x14ac:dyDescent="0.25">
      <c r="B1222" s="11"/>
      <c r="D1222" s="64"/>
      <c r="E1222" s="15"/>
      <c r="F1222" s="11"/>
      <c r="G1222" s="11"/>
      <c r="H1222" s="11"/>
      <c r="I1222" s="11"/>
      <c r="J1222" s="11"/>
      <c r="K1222" s="11"/>
      <c r="L1222" s="11"/>
    </row>
    <row r="1223" spans="2:12" ht="15" x14ac:dyDescent="0.25">
      <c r="B1223" s="11"/>
      <c r="D1223" s="64"/>
      <c r="E1223" s="15"/>
      <c r="F1223" s="11"/>
      <c r="G1223" s="11"/>
      <c r="H1223" s="11"/>
      <c r="I1223" s="11"/>
      <c r="J1223" s="11"/>
      <c r="K1223" s="11"/>
      <c r="L1223" s="11"/>
    </row>
    <row r="1224" spans="2:12" ht="15" x14ac:dyDescent="0.25">
      <c r="B1224" s="11"/>
      <c r="D1224" s="64"/>
      <c r="E1224" s="15"/>
      <c r="F1224" s="11"/>
      <c r="G1224" s="11"/>
      <c r="H1224" s="11"/>
      <c r="I1224" s="11"/>
      <c r="J1224" s="11"/>
      <c r="K1224" s="11"/>
      <c r="L1224" s="11"/>
    </row>
    <row r="1225" spans="2:12" ht="15" x14ac:dyDescent="0.25">
      <c r="B1225" s="11"/>
      <c r="D1225" s="64"/>
      <c r="E1225" s="15"/>
      <c r="F1225" s="11"/>
      <c r="G1225" s="11"/>
      <c r="H1225" s="11"/>
      <c r="I1225" s="11"/>
      <c r="J1225" s="11"/>
      <c r="K1225" s="11"/>
      <c r="L1225" s="11"/>
    </row>
    <row r="1226" spans="2:12" ht="15" x14ac:dyDescent="0.25">
      <c r="B1226" s="11"/>
      <c r="D1226" s="64"/>
      <c r="E1226" s="15"/>
      <c r="F1226" s="11"/>
      <c r="G1226" s="11"/>
      <c r="H1226" s="11"/>
      <c r="I1226" s="11"/>
      <c r="J1226" s="11"/>
      <c r="K1226" s="11"/>
      <c r="L1226" s="11"/>
    </row>
    <row r="1227" spans="2:12" ht="15" x14ac:dyDescent="0.25">
      <c r="B1227" s="12"/>
      <c r="D1227" s="63"/>
      <c r="E1227" s="15"/>
      <c r="F1227" s="12"/>
      <c r="G1227" s="12"/>
      <c r="H1227" s="12"/>
      <c r="I1227" s="12"/>
      <c r="J1227" s="12"/>
      <c r="K1227" s="12"/>
      <c r="L1227" s="12"/>
    </row>
    <row r="1228" spans="2:12" ht="15" x14ac:dyDescent="0.25">
      <c r="B1228" s="11"/>
      <c r="D1228" s="64"/>
      <c r="E1228" s="15"/>
      <c r="F1228" s="11"/>
      <c r="G1228" s="11"/>
      <c r="H1228" s="11"/>
      <c r="I1228" s="11"/>
      <c r="J1228" s="11"/>
      <c r="K1228" s="11"/>
      <c r="L1228" s="11"/>
    </row>
    <row r="1229" spans="2:12" ht="15" x14ac:dyDescent="0.25">
      <c r="B1229" s="11"/>
      <c r="D1229" s="64"/>
      <c r="E1229" s="15"/>
      <c r="F1229" s="11"/>
      <c r="G1229" s="11"/>
      <c r="H1229" s="11"/>
      <c r="I1229" s="11"/>
      <c r="J1229" s="11"/>
      <c r="K1229" s="11"/>
      <c r="L1229" s="11"/>
    </row>
    <row r="1230" spans="2:12" ht="15" x14ac:dyDescent="0.25">
      <c r="B1230" s="11"/>
      <c r="D1230" s="64"/>
      <c r="E1230" s="15"/>
      <c r="F1230" s="11"/>
      <c r="G1230" s="11"/>
      <c r="H1230" s="11"/>
      <c r="I1230" s="11"/>
      <c r="J1230" s="11"/>
      <c r="K1230" s="11"/>
      <c r="L1230" s="11"/>
    </row>
    <row r="1231" spans="2:12" ht="15" x14ac:dyDescent="0.25">
      <c r="B1231" s="11"/>
      <c r="D1231" s="64"/>
      <c r="E1231" s="15"/>
      <c r="F1231" s="11"/>
      <c r="G1231" s="11"/>
      <c r="H1231" s="11"/>
      <c r="I1231" s="11"/>
      <c r="J1231" s="11"/>
      <c r="K1231" s="11"/>
      <c r="L1231" s="11"/>
    </row>
    <row r="1232" spans="2:12" ht="15" x14ac:dyDescent="0.25">
      <c r="B1232" s="11"/>
      <c r="D1232" s="64"/>
      <c r="E1232" s="15"/>
      <c r="F1232" s="11"/>
      <c r="G1232" s="11"/>
      <c r="H1232" s="11"/>
      <c r="I1232" s="11"/>
      <c r="J1232" s="11"/>
      <c r="K1232" s="11"/>
      <c r="L1232" s="11"/>
    </row>
    <row r="1233" spans="2:12" ht="15" x14ac:dyDescent="0.25">
      <c r="B1233" s="11"/>
      <c r="D1233" s="64"/>
      <c r="E1233" s="15"/>
      <c r="F1233" s="11"/>
      <c r="G1233" s="11"/>
      <c r="H1233" s="11"/>
      <c r="I1233" s="11"/>
      <c r="J1233" s="11"/>
      <c r="K1233" s="11"/>
      <c r="L1233" s="11"/>
    </row>
    <row r="1234" spans="2:12" ht="15" x14ac:dyDescent="0.25">
      <c r="B1234" s="11"/>
      <c r="D1234" s="64"/>
      <c r="E1234" s="15"/>
      <c r="F1234" s="11"/>
      <c r="G1234" s="11"/>
      <c r="H1234" s="11"/>
      <c r="I1234" s="11"/>
      <c r="J1234" s="11"/>
      <c r="K1234" s="11"/>
      <c r="L1234" s="11"/>
    </row>
    <row r="1235" spans="2:12" ht="15" x14ac:dyDescent="0.25">
      <c r="B1235" s="11"/>
      <c r="D1235" s="64"/>
      <c r="E1235" s="15"/>
      <c r="F1235" s="11"/>
      <c r="G1235" s="11"/>
      <c r="H1235" s="11"/>
      <c r="I1235" s="11"/>
      <c r="J1235" s="11"/>
      <c r="K1235" s="11"/>
      <c r="L1235" s="11"/>
    </row>
    <row r="1236" spans="2:12" ht="15" x14ac:dyDescent="0.25">
      <c r="B1236" s="12"/>
      <c r="D1236" s="63"/>
      <c r="E1236" s="15"/>
      <c r="F1236" s="12"/>
      <c r="G1236" s="12"/>
      <c r="H1236" s="12"/>
      <c r="I1236" s="12"/>
      <c r="J1236" s="12"/>
      <c r="K1236" s="12"/>
      <c r="L1236" s="12"/>
    </row>
    <row r="1237" spans="2:12" ht="15" x14ac:dyDescent="0.25">
      <c r="B1237" s="11"/>
      <c r="D1237" s="64"/>
      <c r="E1237" s="15"/>
      <c r="F1237" s="11"/>
      <c r="G1237" s="11"/>
      <c r="H1237" s="11"/>
      <c r="I1237" s="11"/>
      <c r="J1237" s="11"/>
      <c r="K1237" s="11"/>
      <c r="L1237" s="11"/>
    </row>
    <row r="1238" spans="2:12" ht="15" x14ac:dyDescent="0.25">
      <c r="B1238" s="11"/>
      <c r="D1238" s="64"/>
      <c r="E1238" s="15"/>
      <c r="F1238" s="11"/>
      <c r="G1238" s="11"/>
      <c r="H1238" s="11"/>
      <c r="I1238" s="11"/>
      <c r="J1238" s="11"/>
      <c r="K1238" s="11"/>
      <c r="L1238" s="11"/>
    </row>
    <row r="1239" spans="2:12" ht="15" x14ac:dyDescent="0.25">
      <c r="B1239" s="11"/>
      <c r="D1239" s="64"/>
      <c r="E1239" s="15"/>
      <c r="F1239" s="11"/>
      <c r="G1239" s="11"/>
      <c r="H1239" s="11"/>
      <c r="I1239" s="11"/>
      <c r="J1239" s="11"/>
      <c r="K1239" s="11"/>
      <c r="L1239" s="11"/>
    </row>
    <row r="1240" spans="2:12" ht="15" x14ac:dyDescent="0.25">
      <c r="B1240" s="12"/>
      <c r="D1240" s="63"/>
      <c r="E1240" s="15"/>
      <c r="F1240" s="12"/>
      <c r="G1240" s="12"/>
      <c r="H1240" s="12"/>
      <c r="I1240" s="12"/>
      <c r="J1240" s="12"/>
      <c r="K1240" s="12"/>
      <c r="L1240" s="12"/>
    </row>
    <row r="1241" spans="2:12" ht="15" x14ac:dyDescent="0.25">
      <c r="B1241" s="11"/>
      <c r="D1241" s="64"/>
      <c r="E1241" s="15"/>
      <c r="F1241" s="11"/>
      <c r="G1241" s="11"/>
      <c r="H1241" s="11"/>
      <c r="I1241" s="11"/>
      <c r="J1241" s="11"/>
      <c r="K1241" s="11"/>
      <c r="L1241" s="11"/>
    </row>
    <row r="1242" spans="2:12" ht="15" x14ac:dyDescent="0.25">
      <c r="B1242" s="11"/>
      <c r="D1242" s="64"/>
      <c r="E1242" s="15"/>
      <c r="F1242" s="11"/>
      <c r="G1242" s="11"/>
      <c r="H1242" s="11"/>
      <c r="I1242" s="11"/>
      <c r="J1242" s="11"/>
      <c r="K1242" s="11"/>
      <c r="L1242" s="11"/>
    </row>
    <row r="1243" spans="2:12" ht="15" x14ac:dyDescent="0.25">
      <c r="B1243" s="11"/>
      <c r="D1243" s="64"/>
      <c r="E1243" s="15"/>
      <c r="F1243" s="11"/>
      <c r="G1243" s="11"/>
      <c r="H1243" s="11"/>
      <c r="I1243" s="11"/>
      <c r="J1243" s="11"/>
      <c r="K1243" s="11"/>
      <c r="L1243" s="11"/>
    </row>
    <row r="1244" spans="2:12" ht="15" x14ac:dyDescent="0.25">
      <c r="B1244" s="11"/>
      <c r="D1244" s="64"/>
      <c r="E1244" s="15"/>
      <c r="F1244" s="11"/>
      <c r="G1244" s="11"/>
      <c r="H1244" s="11"/>
      <c r="I1244" s="11"/>
      <c r="J1244" s="11"/>
      <c r="K1244" s="11"/>
      <c r="L1244" s="11"/>
    </row>
    <row r="1245" spans="2:12" ht="15" x14ac:dyDescent="0.25">
      <c r="B1245" s="11"/>
      <c r="D1245" s="64"/>
      <c r="E1245" s="15"/>
      <c r="F1245" s="11"/>
      <c r="G1245" s="11"/>
      <c r="H1245" s="11"/>
      <c r="I1245" s="11"/>
      <c r="J1245" s="11"/>
      <c r="K1245" s="11"/>
      <c r="L1245" s="11"/>
    </row>
    <row r="1246" spans="2:12" ht="15" x14ac:dyDescent="0.25">
      <c r="B1246" s="11"/>
      <c r="D1246" s="64"/>
      <c r="E1246" s="15"/>
      <c r="F1246" s="11"/>
      <c r="G1246" s="11"/>
      <c r="H1246" s="11"/>
      <c r="I1246" s="11"/>
      <c r="J1246" s="11"/>
      <c r="K1246" s="11"/>
      <c r="L1246" s="11"/>
    </row>
    <row r="1247" spans="2:12" ht="15" x14ac:dyDescent="0.25">
      <c r="B1247" s="11"/>
      <c r="D1247" s="64"/>
      <c r="E1247" s="15"/>
      <c r="F1247" s="11"/>
      <c r="G1247" s="11"/>
      <c r="H1247" s="11"/>
      <c r="I1247" s="11"/>
      <c r="J1247" s="11"/>
      <c r="K1247" s="11"/>
      <c r="L1247" s="11"/>
    </row>
    <row r="1248" spans="2:12" ht="15" x14ac:dyDescent="0.25">
      <c r="B1248" s="11"/>
      <c r="D1248" s="64"/>
      <c r="E1248" s="15"/>
      <c r="F1248" s="11"/>
      <c r="G1248" s="11"/>
      <c r="H1248" s="11"/>
      <c r="I1248" s="11"/>
      <c r="J1248" s="11"/>
      <c r="K1248" s="11"/>
      <c r="L1248" s="11"/>
    </row>
    <row r="1249" spans="2:12" ht="15" x14ac:dyDescent="0.25">
      <c r="B1249" s="11"/>
      <c r="D1249" s="64"/>
      <c r="E1249" s="15"/>
      <c r="F1249" s="11"/>
      <c r="G1249" s="11"/>
      <c r="H1249" s="11"/>
      <c r="I1249" s="11"/>
      <c r="J1249" s="11"/>
      <c r="K1249" s="11"/>
      <c r="L1249" s="11"/>
    </row>
    <row r="1250" spans="2:12" ht="15" x14ac:dyDescent="0.25">
      <c r="B1250" s="11"/>
      <c r="D1250" s="64"/>
      <c r="E1250" s="15"/>
      <c r="F1250" s="11"/>
      <c r="G1250" s="11"/>
      <c r="H1250" s="11"/>
      <c r="I1250" s="11"/>
      <c r="J1250" s="11"/>
      <c r="K1250" s="11"/>
      <c r="L1250" s="11"/>
    </row>
    <row r="1251" spans="2:12" ht="15" x14ac:dyDescent="0.25">
      <c r="B1251" s="11"/>
      <c r="D1251" s="64"/>
      <c r="E1251" s="15"/>
      <c r="F1251" s="11"/>
      <c r="G1251" s="11"/>
      <c r="H1251" s="11"/>
      <c r="I1251" s="11"/>
      <c r="J1251" s="11"/>
      <c r="K1251" s="11"/>
      <c r="L1251" s="11"/>
    </row>
    <row r="1252" spans="2:12" ht="15" x14ac:dyDescent="0.25">
      <c r="B1252" s="11"/>
      <c r="D1252" s="64"/>
      <c r="E1252" s="15"/>
      <c r="F1252" s="11"/>
      <c r="G1252" s="11"/>
      <c r="H1252" s="11"/>
      <c r="I1252" s="11"/>
      <c r="J1252" s="11"/>
      <c r="K1252" s="11"/>
      <c r="L1252" s="11"/>
    </row>
    <row r="1253" spans="2:12" ht="15" x14ac:dyDescent="0.25">
      <c r="B1253" s="11"/>
      <c r="D1253" s="64"/>
      <c r="E1253" s="15"/>
      <c r="F1253" s="11"/>
      <c r="G1253" s="11"/>
      <c r="H1253" s="11"/>
      <c r="I1253" s="11"/>
      <c r="J1253" s="11"/>
      <c r="K1253" s="11"/>
      <c r="L1253" s="11"/>
    </row>
    <row r="1254" spans="2:12" ht="15" x14ac:dyDescent="0.25">
      <c r="B1254" s="11"/>
      <c r="D1254" s="64"/>
      <c r="E1254" s="15"/>
      <c r="F1254" s="11"/>
      <c r="G1254" s="11"/>
      <c r="H1254" s="11"/>
      <c r="I1254" s="11"/>
      <c r="J1254" s="11"/>
      <c r="K1254" s="11"/>
      <c r="L1254" s="11"/>
    </row>
    <row r="1255" spans="2:12" ht="15" x14ac:dyDescent="0.25">
      <c r="B1255" s="11"/>
      <c r="D1255" s="64"/>
      <c r="E1255" s="15"/>
      <c r="F1255" s="11"/>
      <c r="G1255" s="11"/>
      <c r="H1255" s="11"/>
      <c r="I1255" s="11"/>
      <c r="J1255" s="11"/>
      <c r="K1255" s="11"/>
      <c r="L1255" s="11"/>
    </row>
    <row r="1256" spans="2:12" ht="15" x14ac:dyDescent="0.25">
      <c r="B1256" s="11"/>
      <c r="D1256" s="64"/>
      <c r="E1256" s="15"/>
      <c r="F1256" s="11"/>
      <c r="G1256" s="11"/>
      <c r="H1256" s="11"/>
      <c r="I1256" s="11"/>
      <c r="J1256" s="11"/>
      <c r="K1256" s="11"/>
      <c r="L1256" s="11"/>
    </row>
    <row r="1257" spans="2:12" ht="15" x14ac:dyDescent="0.25">
      <c r="B1257" s="11"/>
      <c r="D1257" s="64"/>
      <c r="E1257" s="15"/>
      <c r="F1257" s="11"/>
      <c r="G1257" s="11"/>
      <c r="H1257" s="11"/>
      <c r="I1257" s="11"/>
      <c r="J1257" s="11"/>
      <c r="K1257" s="11"/>
      <c r="L1257" s="11"/>
    </row>
    <row r="1258" spans="2:12" ht="15" x14ac:dyDescent="0.25">
      <c r="B1258" s="11"/>
      <c r="D1258" s="64"/>
      <c r="E1258" s="15"/>
      <c r="F1258" s="11"/>
      <c r="G1258" s="11"/>
      <c r="H1258" s="11"/>
      <c r="I1258" s="11"/>
      <c r="J1258" s="11"/>
      <c r="K1258" s="11"/>
      <c r="L1258" s="11"/>
    </row>
    <row r="1259" spans="2:12" ht="15" x14ac:dyDescent="0.25">
      <c r="B1259" s="11"/>
      <c r="D1259" s="64"/>
      <c r="E1259" s="15"/>
      <c r="F1259" s="11"/>
      <c r="G1259" s="11"/>
      <c r="H1259" s="11"/>
      <c r="I1259" s="11"/>
      <c r="J1259" s="11"/>
      <c r="K1259" s="11"/>
      <c r="L1259" s="11"/>
    </row>
    <row r="1260" spans="2:12" ht="15" x14ac:dyDescent="0.25">
      <c r="B1260" s="11"/>
      <c r="D1260" s="64"/>
      <c r="E1260" s="15"/>
      <c r="F1260" s="11"/>
      <c r="G1260" s="11"/>
      <c r="H1260" s="11"/>
      <c r="I1260" s="11"/>
      <c r="J1260" s="11"/>
      <c r="K1260" s="11"/>
      <c r="L1260" s="11"/>
    </row>
    <row r="1261" spans="2:12" ht="15" x14ac:dyDescent="0.25">
      <c r="B1261" s="11"/>
      <c r="D1261" s="64"/>
      <c r="E1261" s="15"/>
      <c r="F1261" s="11"/>
      <c r="G1261" s="11"/>
      <c r="H1261" s="11"/>
      <c r="I1261" s="11"/>
      <c r="J1261" s="11"/>
      <c r="K1261" s="11"/>
      <c r="L1261" s="11"/>
    </row>
    <row r="1262" spans="2:12" ht="15" x14ac:dyDescent="0.25">
      <c r="B1262" s="11"/>
      <c r="D1262" s="64"/>
      <c r="E1262" s="15"/>
      <c r="F1262" s="11"/>
      <c r="G1262" s="11"/>
      <c r="H1262" s="11"/>
      <c r="I1262" s="11"/>
      <c r="J1262" s="11"/>
      <c r="K1262" s="11"/>
      <c r="L1262" s="11"/>
    </row>
    <row r="1263" spans="2:12" ht="15" x14ac:dyDescent="0.25">
      <c r="B1263" s="11"/>
      <c r="D1263" s="64"/>
      <c r="E1263" s="15"/>
      <c r="F1263" s="11"/>
      <c r="G1263" s="11"/>
      <c r="H1263" s="11"/>
      <c r="I1263" s="11"/>
      <c r="J1263" s="11"/>
      <c r="K1263" s="11"/>
      <c r="L1263" s="11"/>
    </row>
    <row r="1264" spans="2:12" ht="15" x14ac:dyDescent="0.25">
      <c r="B1264" s="11"/>
      <c r="D1264" s="64"/>
      <c r="E1264" s="15"/>
      <c r="F1264" s="11"/>
      <c r="G1264" s="11"/>
      <c r="H1264" s="11"/>
      <c r="I1264" s="11"/>
      <c r="J1264" s="11"/>
      <c r="K1264" s="11"/>
      <c r="L1264" s="11"/>
    </row>
    <row r="1265" spans="2:12" ht="15" x14ac:dyDescent="0.25">
      <c r="B1265" s="11"/>
      <c r="D1265" s="64"/>
      <c r="E1265" s="15"/>
      <c r="F1265" s="11"/>
      <c r="G1265" s="11"/>
      <c r="H1265" s="11"/>
      <c r="I1265" s="11"/>
      <c r="J1265" s="11"/>
      <c r="K1265" s="11"/>
      <c r="L1265" s="11"/>
    </row>
    <row r="1266" spans="2:12" ht="15" x14ac:dyDescent="0.25">
      <c r="B1266" s="11"/>
      <c r="D1266" s="64"/>
      <c r="E1266" s="15"/>
      <c r="F1266" s="11"/>
      <c r="G1266" s="11"/>
      <c r="H1266" s="11"/>
      <c r="I1266" s="11"/>
      <c r="J1266" s="11"/>
      <c r="K1266" s="11"/>
      <c r="L1266" s="11"/>
    </row>
    <row r="1267" spans="2:12" ht="15" x14ac:dyDescent="0.25">
      <c r="B1267" s="11"/>
      <c r="D1267" s="64"/>
      <c r="E1267" s="15"/>
      <c r="F1267" s="11"/>
      <c r="G1267" s="11"/>
      <c r="H1267" s="11"/>
      <c r="I1267" s="11"/>
      <c r="J1267" s="11"/>
      <c r="K1267" s="11"/>
      <c r="L1267" s="11"/>
    </row>
    <row r="1268" spans="2:12" ht="15" x14ac:dyDescent="0.25">
      <c r="B1268" s="11"/>
      <c r="D1268" s="64"/>
      <c r="E1268" s="15"/>
      <c r="F1268" s="11"/>
      <c r="G1268" s="11"/>
      <c r="H1268" s="11"/>
      <c r="I1268" s="11"/>
      <c r="J1268" s="11"/>
      <c r="K1268" s="11"/>
      <c r="L1268" s="11"/>
    </row>
    <row r="1269" spans="2:12" ht="15" x14ac:dyDescent="0.25">
      <c r="B1269" s="11"/>
      <c r="D1269" s="64"/>
      <c r="E1269" s="15"/>
      <c r="F1269" s="11"/>
      <c r="G1269" s="11"/>
      <c r="H1269" s="11"/>
      <c r="I1269" s="11"/>
      <c r="J1269" s="11"/>
      <c r="K1269" s="11"/>
      <c r="L1269" s="11"/>
    </row>
    <row r="1270" spans="2:12" ht="15" x14ac:dyDescent="0.25">
      <c r="B1270" s="11"/>
      <c r="D1270" s="64"/>
      <c r="E1270" s="15"/>
      <c r="F1270" s="11"/>
      <c r="G1270" s="11"/>
      <c r="H1270" s="11"/>
      <c r="I1270" s="11"/>
      <c r="J1270" s="11"/>
      <c r="K1270" s="11"/>
      <c r="L1270" s="11"/>
    </row>
    <row r="1271" spans="2:12" ht="15" x14ac:dyDescent="0.25">
      <c r="B1271" s="11"/>
      <c r="D1271" s="64"/>
      <c r="E1271" s="15"/>
      <c r="F1271" s="11"/>
      <c r="G1271" s="11"/>
      <c r="H1271" s="11"/>
      <c r="I1271" s="11"/>
      <c r="J1271" s="11"/>
      <c r="K1271" s="11"/>
      <c r="L1271" s="11"/>
    </row>
    <row r="1272" spans="2:12" ht="15" x14ac:dyDescent="0.25">
      <c r="B1272" s="11"/>
      <c r="D1272" s="64"/>
      <c r="E1272" s="15"/>
      <c r="F1272" s="11"/>
      <c r="G1272" s="11"/>
      <c r="H1272" s="11"/>
      <c r="I1272" s="11"/>
      <c r="J1272" s="11"/>
      <c r="K1272" s="11"/>
      <c r="L1272" s="11"/>
    </row>
    <row r="1273" spans="2:12" ht="15" x14ac:dyDescent="0.25">
      <c r="B1273" s="11"/>
      <c r="D1273" s="64"/>
      <c r="E1273" s="15"/>
      <c r="F1273" s="11"/>
      <c r="G1273" s="11"/>
      <c r="H1273" s="11"/>
      <c r="I1273" s="11"/>
      <c r="J1273" s="11"/>
      <c r="K1273" s="11"/>
      <c r="L1273" s="11"/>
    </row>
    <row r="1274" spans="2:12" ht="15" x14ac:dyDescent="0.25">
      <c r="B1274" s="11"/>
      <c r="D1274" s="64"/>
      <c r="E1274" s="15"/>
      <c r="F1274" s="11"/>
      <c r="G1274" s="11"/>
      <c r="H1274" s="11"/>
      <c r="I1274" s="11"/>
      <c r="J1274" s="11"/>
      <c r="K1274" s="11"/>
      <c r="L1274" s="11"/>
    </row>
    <row r="1275" spans="2:12" ht="15" x14ac:dyDescent="0.25">
      <c r="B1275" s="11"/>
      <c r="D1275" s="64"/>
      <c r="E1275" s="15"/>
      <c r="F1275" s="11"/>
      <c r="G1275" s="11"/>
      <c r="H1275" s="11"/>
      <c r="I1275" s="11"/>
      <c r="J1275" s="11"/>
      <c r="K1275" s="11"/>
      <c r="L1275" s="11"/>
    </row>
    <row r="1276" spans="2:12" ht="15" x14ac:dyDescent="0.25">
      <c r="B1276" s="11"/>
      <c r="D1276" s="64"/>
      <c r="E1276" s="15"/>
      <c r="F1276" s="11"/>
      <c r="G1276" s="11"/>
      <c r="H1276" s="11"/>
      <c r="I1276" s="11"/>
      <c r="J1276" s="11"/>
      <c r="K1276" s="11"/>
      <c r="L1276" s="11"/>
    </row>
    <row r="1277" spans="2:12" ht="15" x14ac:dyDescent="0.25">
      <c r="B1277" s="11"/>
      <c r="D1277" s="64"/>
      <c r="E1277" s="15"/>
      <c r="F1277" s="11"/>
      <c r="G1277" s="11"/>
      <c r="H1277" s="11"/>
      <c r="I1277" s="11"/>
      <c r="J1277" s="11"/>
      <c r="K1277" s="11"/>
      <c r="L1277" s="11"/>
    </row>
    <row r="1278" spans="2:12" ht="15" x14ac:dyDescent="0.25">
      <c r="B1278" s="12"/>
      <c r="D1278" s="63"/>
      <c r="E1278" s="15"/>
      <c r="F1278" s="12"/>
      <c r="G1278" s="12"/>
      <c r="H1278" s="12"/>
      <c r="I1278" s="12"/>
      <c r="J1278" s="12"/>
      <c r="K1278" s="12"/>
      <c r="L1278" s="12"/>
    </row>
    <row r="1279" spans="2:12" ht="15" x14ac:dyDescent="0.25">
      <c r="B1279" s="11"/>
      <c r="D1279" s="64"/>
      <c r="E1279" s="15"/>
      <c r="F1279" s="11"/>
      <c r="G1279" s="11"/>
      <c r="H1279" s="11"/>
      <c r="I1279" s="11"/>
      <c r="J1279" s="11"/>
      <c r="K1279" s="11"/>
      <c r="L1279" s="11"/>
    </row>
    <row r="1280" spans="2:12" ht="15" x14ac:dyDescent="0.25">
      <c r="B1280" s="11"/>
      <c r="D1280" s="64"/>
      <c r="E1280" s="15"/>
      <c r="F1280" s="11"/>
      <c r="G1280" s="11"/>
      <c r="H1280" s="11"/>
      <c r="I1280" s="11"/>
      <c r="J1280" s="11"/>
      <c r="K1280" s="11"/>
      <c r="L1280" s="11"/>
    </row>
    <row r="1281" spans="2:12" ht="15" x14ac:dyDescent="0.25">
      <c r="B1281" s="11"/>
      <c r="D1281" s="64"/>
      <c r="E1281" s="15"/>
      <c r="F1281" s="11"/>
      <c r="G1281" s="11"/>
      <c r="H1281" s="11"/>
      <c r="I1281" s="11"/>
      <c r="J1281" s="11"/>
      <c r="K1281" s="11"/>
      <c r="L1281" s="11"/>
    </row>
    <row r="1282" spans="2:12" ht="15" x14ac:dyDescent="0.25">
      <c r="B1282" s="11"/>
      <c r="D1282" s="64"/>
      <c r="E1282" s="15"/>
      <c r="F1282" s="11"/>
      <c r="G1282" s="11"/>
      <c r="H1282" s="11"/>
      <c r="I1282" s="11"/>
      <c r="J1282" s="11"/>
      <c r="K1282" s="11"/>
      <c r="L1282" s="11"/>
    </row>
    <row r="1283" spans="2:12" ht="15" x14ac:dyDescent="0.25">
      <c r="B1283" s="11"/>
      <c r="D1283" s="64"/>
      <c r="E1283" s="15"/>
      <c r="F1283" s="11"/>
      <c r="G1283" s="11"/>
      <c r="H1283" s="11"/>
      <c r="I1283" s="11"/>
      <c r="J1283" s="11"/>
      <c r="K1283" s="11"/>
      <c r="L1283" s="11"/>
    </row>
    <row r="1284" spans="2:12" ht="15" x14ac:dyDescent="0.25">
      <c r="B1284" s="11"/>
      <c r="D1284" s="64"/>
      <c r="E1284" s="15"/>
      <c r="F1284" s="11"/>
      <c r="G1284" s="11"/>
      <c r="H1284" s="11"/>
      <c r="I1284" s="11"/>
      <c r="J1284" s="11"/>
      <c r="K1284" s="11"/>
      <c r="L1284" s="11"/>
    </row>
    <row r="1285" spans="2:12" ht="15" x14ac:dyDescent="0.25">
      <c r="B1285" s="11"/>
      <c r="D1285" s="64"/>
      <c r="E1285" s="15"/>
      <c r="F1285" s="11"/>
      <c r="G1285" s="11"/>
      <c r="H1285" s="11"/>
      <c r="I1285" s="11"/>
      <c r="J1285" s="11"/>
      <c r="K1285" s="11"/>
      <c r="L1285" s="11"/>
    </row>
    <row r="1286" spans="2:12" ht="15" x14ac:dyDescent="0.25">
      <c r="B1286" s="11"/>
      <c r="D1286" s="64"/>
      <c r="E1286" s="15"/>
      <c r="F1286" s="11"/>
      <c r="G1286" s="11"/>
      <c r="H1286" s="11"/>
      <c r="I1286" s="11"/>
      <c r="J1286" s="11"/>
      <c r="K1286" s="11"/>
      <c r="L1286" s="11"/>
    </row>
    <row r="1287" spans="2:12" ht="15" x14ac:dyDescent="0.25">
      <c r="B1287" s="11"/>
      <c r="D1287" s="64"/>
      <c r="E1287" s="15"/>
      <c r="F1287" s="11"/>
      <c r="G1287" s="11"/>
      <c r="H1287" s="11"/>
      <c r="I1287" s="11"/>
      <c r="J1287" s="11"/>
      <c r="K1287" s="11"/>
      <c r="L1287" s="11"/>
    </row>
    <row r="1288" spans="2:12" ht="15" x14ac:dyDescent="0.25">
      <c r="B1288" s="11"/>
      <c r="D1288" s="64"/>
      <c r="E1288" s="15"/>
      <c r="F1288" s="11"/>
      <c r="G1288" s="11"/>
      <c r="H1288" s="11"/>
      <c r="I1288" s="11"/>
      <c r="J1288" s="11"/>
      <c r="K1288" s="11"/>
      <c r="L1288" s="11"/>
    </row>
    <row r="1289" spans="2:12" ht="15" x14ac:dyDescent="0.25">
      <c r="B1289" s="11"/>
      <c r="D1289" s="64"/>
      <c r="E1289" s="15"/>
      <c r="F1289" s="11"/>
      <c r="G1289" s="11"/>
      <c r="H1289" s="11"/>
      <c r="I1289" s="11"/>
      <c r="J1289" s="11"/>
      <c r="K1289" s="11"/>
      <c r="L1289" s="11"/>
    </row>
    <row r="1290" spans="2:12" ht="15" x14ac:dyDescent="0.25">
      <c r="B1290" s="11"/>
      <c r="D1290" s="64"/>
      <c r="E1290" s="15"/>
      <c r="F1290" s="11"/>
      <c r="G1290" s="11"/>
      <c r="H1290" s="11"/>
      <c r="I1290" s="11"/>
      <c r="J1290" s="11"/>
      <c r="K1290" s="11"/>
      <c r="L1290" s="11"/>
    </row>
    <row r="1291" spans="2:12" ht="15" x14ac:dyDescent="0.25">
      <c r="B1291" s="11"/>
      <c r="D1291" s="64"/>
      <c r="E1291" s="15"/>
      <c r="F1291" s="11"/>
      <c r="G1291" s="11"/>
      <c r="H1291" s="11"/>
      <c r="I1291" s="11"/>
      <c r="J1291" s="11"/>
      <c r="K1291" s="11"/>
      <c r="L1291" s="11"/>
    </row>
    <row r="1292" spans="2:12" ht="15" x14ac:dyDescent="0.25">
      <c r="B1292" s="11"/>
      <c r="D1292" s="64"/>
      <c r="E1292" s="15"/>
      <c r="F1292" s="11"/>
      <c r="G1292" s="11"/>
      <c r="H1292" s="11"/>
      <c r="I1292" s="11"/>
      <c r="J1292" s="11"/>
      <c r="K1292" s="11"/>
      <c r="L1292" s="11"/>
    </row>
    <row r="1293" spans="2:12" ht="15" x14ac:dyDescent="0.25">
      <c r="B1293" s="11"/>
      <c r="D1293" s="64"/>
      <c r="E1293" s="15"/>
      <c r="F1293" s="11"/>
      <c r="G1293" s="11"/>
      <c r="H1293" s="11"/>
      <c r="I1293" s="11"/>
      <c r="J1293" s="11"/>
      <c r="K1293" s="11"/>
      <c r="L1293" s="11"/>
    </row>
    <row r="1294" spans="2:12" ht="15" x14ac:dyDescent="0.25">
      <c r="B1294" s="11"/>
      <c r="D1294" s="64"/>
      <c r="E1294" s="15"/>
      <c r="F1294" s="11"/>
      <c r="G1294" s="11"/>
      <c r="H1294" s="11"/>
      <c r="I1294" s="11"/>
      <c r="J1294" s="11"/>
      <c r="K1294" s="11"/>
      <c r="L1294" s="11"/>
    </row>
    <row r="1295" spans="2:12" ht="15" x14ac:dyDescent="0.25">
      <c r="B1295" s="11"/>
      <c r="D1295" s="64"/>
      <c r="E1295" s="15"/>
      <c r="F1295" s="11"/>
      <c r="G1295" s="11"/>
      <c r="H1295" s="11"/>
      <c r="I1295" s="11"/>
      <c r="J1295" s="11"/>
      <c r="K1295" s="11"/>
      <c r="L1295" s="11"/>
    </row>
    <row r="1296" spans="2:12" ht="15" x14ac:dyDescent="0.25">
      <c r="B1296" s="11"/>
      <c r="D1296" s="64"/>
      <c r="E1296" s="15"/>
      <c r="F1296" s="11"/>
      <c r="G1296" s="11"/>
      <c r="H1296" s="11"/>
      <c r="I1296" s="11"/>
      <c r="J1296" s="11"/>
      <c r="K1296" s="11"/>
      <c r="L1296" s="11"/>
    </row>
    <row r="1297" spans="2:12" ht="15" x14ac:dyDescent="0.25">
      <c r="B1297" s="11"/>
      <c r="D1297" s="64"/>
      <c r="E1297" s="15"/>
      <c r="F1297" s="11"/>
      <c r="G1297" s="11"/>
      <c r="H1297" s="11"/>
      <c r="I1297" s="11"/>
      <c r="J1297" s="11"/>
      <c r="K1297" s="11"/>
      <c r="L1297" s="11"/>
    </row>
    <row r="1298" spans="2:12" ht="15" x14ac:dyDescent="0.25">
      <c r="B1298" s="11"/>
      <c r="D1298" s="64"/>
      <c r="E1298" s="15"/>
      <c r="F1298" s="11"/>
      <c r="G1298" s="11"/>
      <c r="H1298" s="11"/>
      <c r="I1298" s="11"/>
      <c r="J1298" s="11"/>
      <c r="K1298" s="11"/>
      <c r="L1298" s="11"/>
    </row>
    <row r="1299" spans="2:12" ht="15" x14ac:dyDescent="0.25">
      <c r="B1299" s="11"/>
      <c r="D1299" s="64"/>
      <c r="E1299" s="15"/>
      <c r="F1299" s="11"/>
      <c r="G1299" s="11"/>
      <c r="H1299" s="11"/>
      <c r="I1299" s="11"/>
      <c r="J1299" s="11"/>
      <c r="K1299" s="11"/>
      <c r="L1299" s="11"/>
    </row>
    <row r="1300" spans="2:12" ht="15" x14ac:dyDescent="0.25">
      <c r="B1300" s="11"/>
      <c r="D1300" s="64"/>
      <c r="E1300" s="15"/>
      <c r="F1300" s="11"/>
      <c r="G1300" s="11"/>
      <c r="H1300" s="11"/>
      <c r="I1300" s="11"/>
      <c r="J1300" s="11"/>
      <c r="K1300" s="11"/>
      <c r="L1300" s="11"/>
    </row>
    <row r="1301" spans="2:12" ht="15" x14ac:dyDescent="0.25">
      <c r="B1301" s="11"/>
      <c r="D1301" s="64"/>
      <c r="E1301" s="15"/>
      <c r="F1301" s="11"/>
      <c r="G1301" s="11"/>
      <c r="H1301" s="11"/>
      <c r="I1301" s="11"/>
      <c r="J1301" s="11"/>
      <c r="K1301" s="11"/>
      <c r="L1301" s="11"/>
    </row>
    <row r="1302" spans="2:12" ht="15" x14ac:dyDescent="0.25">
      <c r="B1302" s="11"/>
      <c r="D1302" s="64"/>
      <c r="E1302" s="15"/>
      <c r="F1302" s="11"/>
      <c r="G1302" s="11"/>
      <c r="H1302" s="11"/>
      <c r="I1302" s="11"/>
      <c r="J1302" s="11"/>
      <c r="K1302" s="11"/>
      <c r="L1302" s="11"/>
    </row>
    <row r="1303" spans="2:12" ht="15" x14ac:dyDescent="0.25">
      <c r="B1303" s="11"/>
      <c r="D1303" s="64"/>
      <c r="E1303" s="15"/>
      <c r="F1303" s="11"/>
      <c r="G1303" s="11"/>
      <c r="H1303" s="11"/>
      <c r="I1303" s="11"/>
      <c r="J1303" s="11"/>
      <c r="K1303" s="11"/>
      <c r="L1303" s="11"/>
    </row>
    <row r="1304" spans="2:12" ht="15" x14ac:dyDescent="0.25">
      <c r="B1304" s="11"/>
      <c r="D1304" s="64"/>
      <c r="E1304" s="15"/>
      <c r="F1304" s="11"/>
      <c r="G1304" s="11"/>
      <c r="H1304" s="11"/>
      <c r="I1304" s="11"/>
      <c r="J1304" s="11"/>
      <c r="K1304" s="11"/>
      <c r="L1304" s="11"/>
    </row>
    <row r="1305" spans="2:12" ht="15" x14ac:dyDescent="0.25">
      <c r="B1305" s="11"/>
      <c r="D1305" s="64"/>
      <c r="E1305" s="15"/>
      <c r="F1305" s="11"/>
      <c r="G1305" s="11"/>
      <c r="H1305" s="11"/>
      <c r="I1305" s="11"/>
      <c r="J1305" s="11"/>
      <c r="K1305" s="11"/>
      <c r="L1305" s="11"/>
    </row>
    <row r="1306" spans="2:12" ht="15" x14ac:dyDescent="0.25">
      <c r="B1306" s="11"/>
      <c r="D1306" s="64"/>
      <c r="E1306" s="15"/>
      <c r="F1306" s="11"/>
      <c r="G1306" s="11"/>
      <c r="H1306" s="11"/>
      <c r="I1306" s="11"/>
      <c r="J1306" s="11"/>
      <c r="K1306" s="11"/>
      <c r="L1306" s="11"/>
    </row>
    <row r="1307" spans="2:12" ht="15" x14ac:dyDescent="0.25">
      <c r="B1307" s="11"/>
      <c r="D1307" s="64"/>
      <c r="E1307" s="15"/>
      <c r="F1307" s="11"/>
      <c r="G1307" s="11"/>
      <c r="H1307" s="11"/>
      <c r="I1307" s="11"/>
      <c r="J1307" s="11"/>
      <c r="K1307" s="11"/>
      <c r="L1307" s="11"/>
    </row>
    <row r="1308" spans="2:12" ht="15" x14ac:dyDescent="0.25">
      <c r="B1308" s="11"/>
      <c r="D1308" s="64"/>
      <c r="E1308" s="15"/>
      <c r="F1308" s="11"/>
      <c r="G1308" s="11"/>
      <c r="H1308" s="11"/>
      <c r="I1308" s="11"/>
      <c r="J1308" s="11"/>
      <c r="K1308" s="11"/>
      <c r="L1308" s="11"/>
    </row>
    <row r="1309" spans="2:12" ht="15" x14ac:dyDescent="0.25">
      <c r="B1309" s="11"/>
      <c r="D1309" s="64"/>
      <c r="E1309" s="15"/>
      <c r="F1309" s="11"/>
      <c r="G1309" s="11"/>
      <c r="H1309" s="11"/>
      <c r="I1309" s="11"/>
      <c r="J1309" s="11"/>
      <c r="K1309" s="11"/>
      <c r="L1309" s="11"/>
    </row>
    <row r="1310" spans="2:12" ht="15" x14ac:dyDescent="0.25">
      <c r="B1310" s="11"/>
      <c r="D1310" s="64"/>
      <c r="E1310" s="15"/>
      <c r="F1310" s="11"/>
      <c r="G1310" s="11"/>
      <c r="H1310" s="11"/>
      <c r="I1310" s="11"/>
      <c r="J1310" s="11"/>
      <c r="K1310" s="11"/>
      <c r="L1310" s="11"/>
    </row>
    <row r="1311" spans="2:12" ht="15" x14ac:dyDescent="0.25">
      <c r="B1311" s="11"/>
      <c r="D1311" s="64"/>
      <c r="E1311" s="15"/>
      <c r="F1311" s="11"/>
      <c r="G1311" s="11"/>
      <c r="H1311" s="11"/>
      <c r="I1311" s="11"/>
      <c r="J1311" s="11"/>
      <c r="K1311" s="11"/>
      <c r="L1311" s="11"/>
    </row>
    <row r="1312" spans="2:12" ht="15" x14ac:dyDescent="0.25">
      <c r="B1312" s="11"/>
      <c r="D1312" s="64"/>
      <c r="E1312" s="15"/>
      <c r="F1312" s="11"/>
      <c r="G1312" s="11"/>
      <c r="H1312" s="11"/>
      <c r="I1312" s="11"/>
      <c r="J1312" s="11"/>
      <c r="K1312" s="11"/>
      <c r="L1312" s="11"/>
    </row>
    <row r="1313" spans="2:12" ht="15" x14ac:dyDescent="0.25">
      <c r="B1313" s="11"/>
      <c r="D1313" s="64"/>
      <c r="E1313" s="15"/>
      <c r="F1313" s="11"/>
      <c r="G1313" s="11"/>
      <c r="H1313" s="11"/>
      <c r="I1313" s="11"/>
      <c r="J1313" s="11"/>
      <c r="K1313" s="11"/>
      <c r="L1313" s="11"/>
    </row>
    <row r="1314" spans="2:12" ht="15" x14ac:dyDescent="0.25">
      <c r="B1314" s="11"/>
      <c r="D1314" s="64"/>
      <c r="E1314" s="15"/>
      <c r="F1314" s="11"/>
      <c r="G1314" s="11"/>
      <c r="H1314" s="11"/>
      <c r="I1314" s="11"/>
      <c r="J1314" s="11"/>
      <c r="K1314" s="11"/>
      <c r="L1314" s="11"/>
    </row>
    <row r="1315" spans="2:12" ht="15" x14ac:dyDescent="0.25">
      <c r="B1315" s="11"/>
      <c r="D1315" s="64"/>
      <c r="E1315" s="15"/>
      <c r="F1315" s="11"/>
      <c r="G1315" s="11"/>
      <c r="H1315" s="11"/>
      <c r="I1315" s="11"/>
      <c r="J1315" s="11"/>
      <c r="K1315" s="11"/>
      <c r="L1315" s="11"/>
    </row>
    <row r="1316" spans="2:12" ht="15" x14ac:dyDescent="0.25">
      <c r="B1316" s="11"/>
      <c r="D1316" s="64"/>
      <c r="E1316" s="15"/>
      <c r="F1316" s="11"/>
      <c r="G1316" s="11"/>
      <c r="H1316" s="11"/>
      <c r="I1316" s="11"/>
      <c r="J1316" s="11"/>
      <c r="K1316" s="11"/>
      <c r="L1316" s="11"/>
    </row>
    <row r="1317" spans="2:12" ht="15" x14ac:dyDescent="0.25">
      <c r="B1317" s="11"/>
      <c r="D1317" s="64"/>
      <c r="E1317" s="15"/>
      <c r="F1317" s="11"/>
      <c r="G1317" s="11"/>
      <c r="H1317" s="11"/>
      <c r="I1317" s="11"/>
      <c r="J1317" s="11"/>
      <c r="K1317" s="11"/>
      <c r="L1317" s="11"/>
    </row>
    <row r="1318" spans="2:12" ht="15" x14ac:dyDescent="0.25">
      <c r="B1318" s="11"/>
      <c r="D1318" s="64"/>
      <c r="E1318" s="15"/>
      <c r="F1318" s="11"/>
      <c r="G1318" s="11"/>
      <c r="H1318" s="11"/>
      <c r="I1318" s="11"/>
      <c r="J1318" s="11"/>
      <c r="K1318" s="11"/>
      <c r="L1318" s="11"/>
    </row>
    <row r="1319" spans="2:12" ht="15" x14ac:dyDescent="0.25">
      <c r="B1319" s="11"/>
      <c r="D1319" s="64"/>
      <c r="E1319" s="15"/>
      <c r="F1319" s="11"/>
      <c r="G1319" s="11"/>
      <c r="H1319" s="11"/>
      <c r="I1319" s="11"/>
      <c r="J1319" s="11"/>
      <c r="K1319" s="11"/>
      <c r="L1319" s="11"/>
    </row>
    <row r="1320" spans="2:12" ht="15" x14ac:dyDescent="0.25">
      <c r="B1320" s="11"/>
      <c r="D1320" s="64"/>
      <c r="E1320" s="15"/>
      <c r="F1320" s="11"/>
      <c r="G1320" s="11"/>
      <c r="H1320" s="11"/>
      <c r="I1320" s="11"/>
      <c r="J1320" s="11"/>
      <c r="K1320" s="11"/>
      <c r="L1320" s="11"/>
    </row>
    <row r="1321" spans="2:12" ht="15" x14ac:dyDescent="0.25">
      <c r="B1321" s="11"/>
      <c r="D1321" s="64"/>
      <c r="E1321" s="15"/>
      <c r="F1321" s="11"/>
      <c r="G1321" s="11"/>
      <c r="H1321" s="11"/>
      <c r="I1321" s="11"/>
      <c r="J1321" s="11"/>
      <c r="K1321" s="11"/>
      <c r="L1321" s="11"/>
    </row>
    <row r="1322" spans="2:12" ht="15" x14ac:dyDescent="0.25">
      <c r="B1322" s="11"/>
      <c r="D1322" s="64"/>
      <c r="E1322" s="15"/>
      <c r="F1322" s="11"/>
      <c r="G1322" s="11"/>
      <c r="H1322" s="11"/>
      <c r="I1322" s="11"/>
      <c r="J1322" s="11"/>
      <c r="K1322" s="11"/>
      <c r="L1322" s="11"/>
    </row>
    <row r="1323" spans="2:12" ht="15" x14ac:dyDescent="0.25">
      <c r="B1323" s="11"/>
      <c r="D1323" s="64"/>
      <c r="E1323" s="15"/>
      <c r="F1323" s="11"/>
      <c r="G1323" s="11"/>
      <c r="H1323" s="11"/>
      <c r="I1323" s="11"/>
      <c r="J1323" s="11"/>
      <c r="K1323" s="11"/>
      <c r="L1323" s="11"/>
    </row>
    <row r="1324" spans="2:12" ht="15" x14ac:dyDescent="0.25">
      <c r="B1324" s="11"/>
      <c r="D1324" s="64"/>
      <c r="E1324" s="15"/>
      <c r="F1324" s="11"/>
      <c r="G1324" s="11"/>
      <c r="H1324" s="11"/>
      <c r="I1324" s="11"/>
      <c r="J1324" s="11"/>
      <c r="K1324" s="11"/>
      <c r="L1324" s="11"/>
    </row>
    <row r="1325" spans="2:12" ht="15" x14ac:dyDescent="0.25">
      <c r="B1325" s="11"/>
      <c r="D1325" s="64"/>
      <c r="E1325" s="15"/>
      <c r="F1325" s="11"/>
      <c r="G1325" s="11"/>
      <c r="H1325" s="11"/>
      <c r="I1325" s="11"/>
      <c r="J1325" s="11"/>
      <c r="K1325" s="11"/>
      <c r="L1325" s="11"/>
    </row>
    <row r="1326" spans="2:12" ht="15" x14ac:dyDescent="0.25">
      <c r="B1326" s="11"/>
      <c r="D1326" s="64"/>
      <c r="E1326" s="15"/>
      <c r="F1326" s="11"/>
      <c r="G1326" s="11"/>
      <c r="H1326" s="11"/>
      <c r="I1326" s="11"/>
      <c r="J1326" s="11"/>
      <c r="K1326" s="11"/>
      <c r="L1326" s="11"/>
    </row>
    <row r="1327" spans="2:12" ht="15" x14ac:dyDescent="0.25">
      <c r="B1327" s="11"/>
      <c r="D1327" s="64"/>
      <c r="E1327" s="15"/>
      <c r="F1327" s="11"/>
      <c r="G1327" s="11"/>
      <c r="H1327" s="11"/>
      <c r="I1327" s="11"/>
      <c r="J1327" s="11"/>
      <c r="K1327" s="11"/>
      <c r="L1327" s="11"/>
    </row>
    <row r="1328" spans="2:12" ht="15" x14ac:dyDescent="0.25">
      <c r="B1328" s="11"/>
      <c r="D1328" s="64"/>
      <c r="E1328" s="15"/>
      <c r="F1328" s="11"/>
      <c r="G1328" s="11"/>
      <c r="H1328" s="11"/>
      <c r="I1328" s="11"/>
      <c r="J1328" s="11"/>
      <c r="K1328" s="11"/>
      <c r="L1328" s="11"/>
    </row>
    <row r="1329" spans="2:12" ht="15" x14ac:dyDescent="0.25">
      <c r="B1329" s="12"/>
      <c r="D1329" s="63"/>
      <c r="E1329" s="15"/>
      <c r="F1329" s="12"/>
      <c r="G1329" s="12"/>
      <c r="H1329" s="12"/>
      <c r="I1329" s="12"/>
      <c r="J1329" s="12"/>
      <c r="K1329" s="12"/>
      <c r="L1329" s="12"/>
    </row>
    <row r="1330" spans="2:12" ht="15" x14ac:dyDescent="0.25">
      <c r="B1330" s="11"/>
      <c r="D1330" s="64"/>
      <c r="E1330" s="15"/>
      <c r="F1330" s="11"/>
      <c r="G1330" s="11"/>
      <c r="H1330" s="11"/>
      <c r="I1330" s="11"/>
      <c r="J1330" s="11"/>
      <c r="K1330" s="11"/>
      <c r="L1330" s="11"/>
    </row>
    <row r="1331" spans="2:12" ht="15" x14ac:dyDescent="0.25">
      <c r="B1331" s="11"/>
      <c r="D1331" s="64"/>
      <c r="E1331" s="15"/>
      <c r="F1331" s="11"/>
      <c r="G1331" s="11"/>
      <c r="H1331" s="11"/>
      <c r="I1331" s="11"/>
      <c r="J1331" s="11"/>
      <c r="K1331" s="11"/>
      <c r="L1331" s="11"/>
    </row>
    <row r="1332" spans="2:12" ht="15" x14ac:dyDescent="0.25">
      <c r="B1332" s="11"/>
      <c r="D1332" s="64"/>
      <c r="E1332" s="15"/>
      <c r="F1332" s="11"/>
      <c r="G1332" s="11"/>
      <c r="H1332" s="11"/>
      <c r="I1332" s="11"/>
      <c r="J1332" s="11"/>
      <c r="K1332" s="11"/>
      <c r="L1332" s="11"/>
    </row>
    <row r="1333" spans="2:12" ht="15" x14ac:dyDescent="0.25">
      <c r="B1333" s="11"/>
      <c r="D1333" s="64"/>
      <c r="E1333" s="15"/>
      <c r="F1333" s="11"/>
      <c r="G1333" s="11"/>
      <c r="H1333" s="11"/>
      <c r="I1333" s="11"/>
      <c r="J1333" s="11"/>
      <c r="K1333" s="11"/>
      <c r="L1333" s="11"/>
    </row>
    <row r="1334" spans="2:12" ht="15" x14ac:dyDescent="0.25">
      <c r="B1334" s="11"/>
      <c r="D1334" s="64"/>
      <c r="E1334" s="15"/>
      <c r="F1334" s="11"/>
      <c r="G1334" s="11"/>
      <c r="H1334" s="11"/>
      <c r="I1334" s="11"/>
      <c r="J1334" s="11"/>
      <c r="K1334" s="11"/>
      <c r="L1334" s="11"/>
    </row>
    <row r="1335" spans="2:12" ht="15" x14ac:dyDescent="0.25">
      <c r="B1335" s="11"/>
      <c r="D1335" s="64"/>
      <c r="E1335" s="15"/>
      <c r="F1335" s="11"/>
      <c r="G1335" s="11"/>
      <c r="H1335" s="11"/>
      <c r="I1335" s="11"/>
      <c r="J1335" s="11"/>
      <c r="K1335" s="11"/>
      <c r="L1335" s="11"/>
    </row>
    <row r="1336" spans="2:12" ht="15" x14ac:dyDescent="0.25">
      <c r="B1336" s="11"/>
      <c r="D1336" s="64"/>
      <c r="E1336" s="15"/>
      <c r="F1336" s="11"/>
      <c r="G1336" s="11"/>
      <c r="H1336" s="11"/>
      <c r="I1336" s="11"/>
      <c r="J1336" s="11"/>
      <c r="K1336" s="11"/>
      <c r="L1336" s="11"/>
    </row>
    <row r="1337" spans="2:12" ht="15" x14ac:dyDescent="0.25">
      <c r="B1337" s="11"/>
      <c r="D1337" s="64"/>
      <c r="E1337" s="15"/>
      <c r="F1337" s="11"/>
      <c r="G1337" s="11"/>
      <c r="H1337" s="11"/>
      <c r="I1337" s="11"/>
      <c r="J1337" s="11"/>
      <c r="K1337" s="11"/>
      <c r="L1337" s="11"/>
    </row>
    <row r="1338" spans="2:12" ht="15" x14ac:dyDescent="0.25">
      <c r="B1338" s="11"/>
      <c r="D1338" s="64"/>
      <c r="E1338" s="15"/>
      <c r="F1338" s="11"/>
      <c r="G1338" s="11"/>
      <c r="H1338" s="11"/>
      <c r="I1338" s="11"/>
      <c r="J1338" s="11"/>
      <c r="K1338" s="11"/>
      <c r="L1338" s="11"/>
    </row>
    <row r="1339" spans="2:12" ht="15" x14ac:dyDescent="0.25">
      <c r="B1339" s="11"/>
      <c r="D1339" s="64"/>
      <c r="E1339" s="15"/>
      <c r="F1339" s="11"/>
      <c r="G1339" s="11"/>
      <c r="H1339" s="11"/>
      <c r="I1339" s="11"/>
      <c r="J1339" s="11"/>
      <c r="K1339" s="11"/>
      <c r="L1339" s="11"/>
    </row>
    <row r="1340" spans="2:12" ht="15" x14ac:dyDescent="0.25">
      <c r="B1340" s="11"/>
      <c r="D1340" s="64"/>
      <c r="E1340" s="15"/>
      <c r="F1340" s="11"/>
      <c r="G1340" s="11"/>
      <c r="H1340" s="11"/>
      <c r="I1340" s="11"/>
      <c r="J1340" s="11"/>
      <c r="K1340" s="11"/>
      <c r="L1340" s="11"/>
    </row>
    <row r="1341" spans="2:12" ht="15" x14ac:dyDescent="0.25">
      <c r="B1341" s="11"/>
      <c r="D1341" s="64"/>
      <c r="E1341" s="15"/>
      <c r="F1341" s="11"/>
      <c r="G1341" s="11"/>
      <c r="H1341" s="11"/>
      <c r="I1341" s="11"/>
      <c r="J1341" s="11"/>
      <c r="K1341" s="11"/>
      <c r="L1341" s="11"/>
    </row>
    <row r="1342" spans="2:12" ht="15" x14ac:dyDescent="0.25">
      <c r="B1342" s="11"/>
      <c r="D1342" s="64"/>
      <c r="E1342" s="15"/>
      <c r="F1342" s="11"/>
      <c r="G1342" s="11"/>
      <c r="H1342" s="11"/>
      <c r="I1342" s="11"/>
      <c r="J1342" s="11"/>
      <c r="K1342" s="11"/>
      <c r="L1342" s="11"/>
    </row>
    <row r="1343" spans="2:12" ht="15" x14ac:dyDescent="0.25">
      <c r="B1343" s="11"/>
      <c r="D1343" s="64"/>
      <c r="E1343" s="15"/>
      <c r="F1343" s="11"/>
      <c r="G1343" s="11"/>
      <c r="H1343" s="11"/>
      <c r="I1343" s="11"/>
      <c r="J1343" s="11"/>
      <c r="K1343" s="11"/>
      <c r="L1343" s="11"/>
    </row>
    <row r="1344" spans="2:12" ht="15" x14ac:dyDescent="0.25">
      <c r="B1344" s="11"/>
      <c r="D1344" s="64"/>
      <c r="E1344" s="15"/>
      <c r="F1344" s="11"/>
      <c r="G1344" s="11"/>
      <c r="H1344" s="11"/>
      <c r="I1344" s="11"/>
      <c r="J1344" s="11"/>
      <c r="K1344" s="11"/>
      <c r="L1344" s="11"/>
    </row>
    <row r="1345" spans="2:12" ht="15" x14ac:dyDescent="0.25">
      <c r="B1345" s="11"/>
      <c r="D1345" s="64"/>
      <c r="E1345" s="15"/>
      <c r="F1345" s="11"/>
      <c r="G1345" s="11"/>
      <c r="H1345" s="11"/>
      <c r="I1345" s="11"/>
      <c r="J1345" s="11"/>
      <c r="K1345" s="11"/>
      <c r="L1345" s="11"/>
    </row>
    <row r="1346" spans="2:12" ht="15" x14ac:dyDescent="0.25">
      <c r="B1346" s="11"/>
      <c r="D1346" s="64"/>
      <c r="E1346" s="15"/>
      <c r="F1346" s="11"/>
      <c r="G1346" s="11"/>
      <c r="H1346" s="11"/>
      <c r="I1346" s="11"/>
      <c r="J1346" s="11"/>
      <c r="K1346" s="11"/>
      <c r="L1346" s="11"/>
    </row>
    <row r="1347" spans="2:12" ht="15" x14ac:dyDescent="0.25">
      <c r="B1347" s="12"/>
      <c r="D1347" s="63"/>
      <c r="E1347" s="15"/>
      <c r="F1347" s="12"/>
      <c r="G1347" s="12"/>
      <c r="H1347" s="12"/>
      <c r="I1347" s="12"/>
      <c r="J1347" s="12"/>
      <c r="K1347" s="12"/>
      <c r="L1347" s="12"/>
    </row>
    <row r="1348" spans="2:12" ht="15" x14ac:dyDescent="0.25">
      <c r="B1348" s="11"/>
      <c r="D1348" s="64"/>
      <c r="E1348" s="15"/>
      <c r="F1348" s="11"/>
      <c r="G1348" s="11"/>
      <c r="H1348" s="11"/>
      <c r="I1348" s="11"/>
      <c r="J1348" s="11"/>
      <c r="K1348" s="11"/>
      <c r="L1348" s="11"/>
    </row>
    <row r="1349" spans="2:12" ht="15" x14ac:dyDescent="0.25">
      <c r="B1349" s="11"/>
      <c r="D1349" s="64"/>
      <c r="E1349" s="15"/>
      <c r="F1349" s="11"/>
      <c r="G1349" s="11"/>
      <c r="H1349" s="11"/>
      <c r="I1349" s="11"/>
      <c r="J1349" s="11"/>
      <c r="K1349" s="11"/>
      <c r="L1349" s="11"/>
    </row>
    <row r="1350" spans="2:12" ht="15" x14ac:dyDescent="0.25">
      <c r="B1350" s="11"/>
      <c r="D1350" s="64"/>
      <c r="E1350" s="15"/>
      <c r="F1350" s="11"/>
      <c r="G1350" s="11"/>
      <c r="H1350" s="11"/>
      <c r="I1350" s="11"/>
      <c r="J1350" s="11"/>
      <c r="K1350" s="11"/>
      <c r="L1350" s="11"/>
    </row>
    <row r="1351" spans="2:12" ht="15" x14ac:dyDescent="0.25">
      <c r="B1351" s="11"/>
      <c r="D1351" s="64"/>
      <c r="E1351" s="15"/>
      <c r="F1351" s="11"/>
      <c r="G1351" s="11"/>
      <c r="H1351" s="11"/>
      <c r="I1351" s="11"/>
      <c r="J1351" s="11"/>
      <c r="K1351" s="11"/>
      <c r="L1351" s="11"/>
    </row>
    <row r="1352" spans="2:12" ht="15" x14ac:dyDescent="0.25">
      <c r="B1352" s="11"/>
      <c r="D1352" s="64"/>
      <c r="E1352" s="15"/>
      <c r="F1352" s="11"/>
      <c r="G1352" s="11"/>
      <c r="H1352" s="11"/>
      <c r="I1352" s="11"/>
      <c r="J1352" s="11"/>
      <c r="K1352" s="11"/>
      <c r="L1352" s="11"/>
    </row>
    <row r="1353" spans="2:12" ht="15" x14ac:dyDescent="0.25">
      <c r="B1353" s="11"/>
      <c r="D1353" s="64"/>
      <c r="E1353" s="15"/>
      <c r="F1353" s="11"/>
      <c r="G1353" s="11"/>
      <c r="H1353" s="11"/>
      <c r="I1353" s="11"/>
      <c r="J1353" s="11"/>
      <c r="K1353" s="11"/>
      <c r="L1353" s="11"/>
    </row>
    <row r="1354" spans="2:12" ht="15" x14ac:dyDescent="0.25">
      <c r="B1354" s="11"/>
      <c r="D1354" s="64"/>
      <c r="E1354" s="15"/>
      <c r="F1354" s="11"/>
      <c r="G1354" s="11"/>
      <c r="H1354" s="11"/>
      <c r="I1354" s="11"/>
      <c r="J1354" s="11"/>
      <c r="K1354" s="11"/>
      <c r="L1354" s="11"/>
    </row>
    <row r="1355" spans="2:12" ht="15" x14ac:dyDescent="0.25">
      <c r="B1355" s="11"/>
      <c r="D1355" s="64"/>
      <c r="E1355" s="15"/>
      <c r="F1355" s="11"/>
      <c r="G1355" s="11"/>
      <c r="H1355" s="11"/>
      <c r="I1355" s="11"/>
      <c r="J1355" s="11"/>
      <c r="K1355" s="11"/>
      <c r="L1355" s="11"/>
    </row>
    <row r="1356" spans="2:12" ht="15" x14ac:dyDescent="0.25">
      <c r="B1356" s="11"/>
      <c r="D1356" s="64"/>
      <c r="E1356" s="15"/>
      <c r="F1356" s="11"/>
      <c r="G1356" s="11"/>
      <c r="H1356" s="11"/>
      <c r="I1356" s="11"/>
      <c r="J1356" s="11"/>
      <c r="K1356" s="11"/>
      <c r="L1356" s="11"/>
    </row>
    <row r="1357" spans="2:12" ht="15" x14ac:dyDescent="0.25">
      <c r="B1357" s="11"/>
      <c r="D1357" s="64"/>
      <c r="E1357" s="15"/>
      <c r="F1357" s="11"/>
      <c r="G1357" s="11"/>
      <c r="H1357" s="11"/>
      <c r="I1357" s="11"/>
      <c r="J1357" s="11"/>
      <c r="K1357" s="11"/>
      <c r="L1357" s="11"/>
    </row>
    <row r="1358" spans="2:12" ht="15" x14ac:dyDescent="0.25">
      <c r="B1358" s="11"/>
      <c r="D1358" s="64"/>
      <c r="E1358" s="15"/>
      <c r="F1358" s="11"/>
      <c r="G1358" s="11"/>
      <c r="H1358" s="11"/>
      <c r="I1358" s="11"/>
      <c r="J1358" s="11"/>
      <c r="K1358" s="11"/>
      <c r="L1358" s="11"/>
    </row>
    <row r="1359" spans="2:12" ht="15" x14ac:dyDescent="0.25">
      <c r="B1359" s="11"/>
      <c r="D1359" s="64"/>
      <c r="E1359" s="15"/>
      <c r="F1359" s="11"/>
      <c r="G1359" s="11"/>
      <c r="H1359" s="11"/>
      <c r="I1359" s="11"/>
      <c r="J1359" s="11"/>
      <c r="K1359" s="11"/>
      <c r="L1359" s="11"/>
    </row>
    <row r="1360" spans="2:12" ht="15" x14ac:dyDescent="0.25">
      <c r="B1360" s="11"/>
      <c r="D1360" s="64"/>
      <c r="E1360" s="15"/>
      <c r="F1360" s="11"/>
      <c r="G1360" s="11"/>
      <c r="H1360" s="11"/>
      <c r="I1360" s="11"/>
      <c r="J1360" s="11"/>
      <c r="K1360" s="11"/>
      <c r="L1360" s="11"/>
    </row>
    <row r="1361" spans="2:12" ht="15" x14ac:dyDescent="0.25">
      <c r="B1361" s="11"/>
      <c r="D1361" s="64"/>
      <c r="E1361" s="15"/>
      <c r="F1361" s="11"/>
      <c r="G1361" s="11"/>
      <c r="H1361" s="11"/>
      <c r="I1361" s="11"/>
      <c r="J1361" s="11"/>
      <c r="K1361" s="11"/>
      <c r="L1361" s="11"/>
    </row>
    <row r="1362" spans="2:12" ht="15" x14ac:dyDescent="0.25">
      <c r="B1362" s="11"/>
      <c r="D1362" s="64"/>
      <c r="E1362" s="15"/>
      <c r="F1362" s="11"/>
      <c r="G1362" s="11"/>
      <c r="H1362" s="11"/>
      <c r="I1362" s="11"/>
      <c r="J1362" s="11"/>
      <c r="K1362" s="11"/>
      <c r="L1362" s="11"/>
    </row>
    <row r="1363" spans="2:12" ht="15" x14ac:dyDescent="0.25">
      <c r="B1363" s="11"/>
      <c r="D1363" s="64"/>
      <c r="E1363" s="15"/>
      <c r="F1363" s="11"/>
      <c r="G1363" s="11"/>
      <c r="H1363" s="11"/>
      <c r="I1363" s="11"/>
      <c r="J1363" s="11"/>
      <c r="K1363" s="11"/>
      <c r="L1363" s="11"/>
    </row>
    <row r="1364" spans="2:12" ht="15" x14ac:dyDescent="0.25">
      <c r="B1364" s="11"/>
      <c r="D1364" s="64"/>
      <c r="E1364" s="15"/>
      <c r="F1364" s="11"/>
      <c r="G1364" s="11"/>
      <c r="H1364" s="11"/>
      <c r="I1364" s="11"/>
      <c r="J1364" s="11"/>
      <c r="K1364" s="11"/>
      <c r="L1364" s="11"/>
    </row>
    <row r="1365" spans="2:12" ht="15" x14ac:dyDescent="0.25">
      <c r="B1365" s="12"/>
      <c r="D1365" s="63"/>
      <c r="E1365" s="15"/>
      <c r="F1365" s="12"/>
      <c r="G1365" s="12"/>
      <c r="H1365" s="12"/>
      <c r="I1365" s="12"/>
      <c r="J1365" s="12"/>
      <c r="K1365" s="12"/>
      <c r="L1365" s="12"/>
    </row>
    <row r="1366" spans="2:12" ht="15" x14ac:dyDescent="0.25">
      <c r="B1366" s="11"/>
      <c r="D1366" s="64"/>
      <c r="E1366" s="15"/>
      <c r="F1366" s="11"/>
      <c r="G1366" s="11"/>
      <c r="H1366" s="11"/>
      <c r="I1366" s="11"/>
      <c r="J1366" s="11"/>
      <c r="K1366" s="11"/>
      <c r="L1366" s="11"/>
    </row>
    <row r="1367" spans="2:12" ht="15" x14ac:dyDescent="0.25">
      <c r="B1367" s="11"/>
      <c r="D1367" s="64"/>
      <c r="E1367" s="15"/>
      <c r="F1367" s="11"/>
      <c r="G1367" s="11"/>
      <c r="H1367" s="11"/>
      <c r="I1367" s="11"/>
      <c r="J1367" s="11"/>
      <c r="K1367" s="11"/>
      <c r="L1367" s="11"/>
    </row>
    <row r="1368" spans="2:12" ht="15" x14ac:dyDescent="0.25">
      <c r="B1368" s="11"/>
      <c r="D1368" s="64"/>
      <c r="E1368" s="15"/>
      <c r="F1368" s="11"/>
      <c r="G1368" s="11"/>
      <c r="H1368" s="11"/>
      <c r="I1368" s="11"/>
      <c r="J1368" s="11"/>
      <c r="K1368" s="11"/>
      <c r="L1368" s="11"/>
    </row>
    <row r="1369" spans="2:12" ht="15" x14ac:dyDescent="0.25">
      <c r="B1369" s="11"/>
      <c r="D1369" s="64"/>
      <c r="E1369" s="15"/>
      <c r="F1369" s="11"/>
      <c r="G1369" s="11"/>
      <c r="H1369" s="11"/>
      <c r="I1369" s="11"/>
      <c r="J1369" s="11"/>
      <c r="K1369" s="11"/>
      <c r="L1369" s="11"/>
    </row>
    <row r="1370" spans="2:12" ht="15" x14ac:dyDescent="0.25">
      <c r="B1370" s="11"/>
      <c r="D1370" s="64"/>
      <c r="E1370" s="15"/>
      <c r="F1370" s="11"/>
      <c r="G1370" s="11"/>
      <c r="H1370" s="11"/>
      <c r="I1370" s="11"/>
      <c r="J1370" s="11"/>
      <c r="K1370" s="11"/>
      <c r="L1370" s="11"/>
    </row>
    <row r="1371" spans="2:12" ht="15" x14ac:dyDescent="0.25">
      <c r="B1371" s="11"/>
      <c r="D1371" s="64"/>
      <c r="E1371" s="15"/>
      <c r="F1371" s="11"/>
      <c r="G1371" s="11"/>
      <c r="H1371" s="11"/>
      <c r="I1371" s="11"/>
      <c r="J1371" s="11"/>
      <c r="K1371" s="11"/>
      <c r="L1371" s="11"/>
    </row>
    <row r="1372" spans="2:12" ht="15" x14ac:dyDescent="0.25">
      <c r="B1372" s="11"/>
      <c r="D1372" s="64"/>
      <c r="E1372" s="15"/>
      <c r="F1372" s="11"/>
      <c r="G1372" s="11"/>
      <c r="H1372" s="11"/>
      <c r="I1372" s="11"/>
      <c r="J1372" s="11"/>
      <c r="K1372" s="11"/>
      <c r="L1372" s="11"/>
    </row>
    <row r="1373" spans="2:12" ht="15" x14ac:dyDescent="0.25">
      <c r="B1373" s="11"/>
      <c r="D1373" s="64"/>
      <c r="E1373" s="15"/>
      <c r="F1373" s="11"/>
      <c r="G1373" s="11"/>
      <c r="H1373" s="11"/>
      <c r="I1373" s="11"/>
      <c r="J1373" s="11"/>
      <c r="K1373" s="11"/>
      <c r="L1373" s="11"/>
    </row>
    <row r="1374" spans="2:12" ht="15" x14ac:dyDescent="0.25">
      <c r="B1374" s="11"/>
      <c r="D1374" s="64"/>
      <c r="E1374" s="15"/>
      <c r="F1374" s="11"/>
      <c r="G1374" s="11"/>
      <c r="H1374" s="11"/>
      <c r="I1374" s="11"/>
      <c r="J1374" s="11"/>
      <c r="K1374" s="11"/>
      <c r="L1374" s="11"/>
    </row>
    <row r="1375" spans="2:12" ht="15" x14ac:dyDescent="0.25">
      <c r="B1375" s="11"/>
      <c r="D1375" s="64"/>
      <c r="E1375" s="15"/>
      <c r="F1375" s="11"/>
      <c r="G1375" s="11"/>
      <c r="H1375" s="11"/>
      <c r="I1375" s="11"/>
      <c r="J1375" s="11"/>
      <c r="K1375" s="11"/>
      <c r="L1375" s="11"/>
    </row>
    <row r="1376" spans="2:12" ht="15" x14ac:dyDescent="0.25">
      <c r="B1376" s="11"/>
      <c r="D1376" s="64"/>
      <c r="E1376" s="15"/>
      <c r="F1376" s="11"/>
      <c r="G1376" s="11"/>
      <c r="H1376" s="11"/>
      <c r="I1376" s="11"/>
      <c r="J1376" s="11"/>
      <c r="K1376" s="11"/>
      <c r="L1376" s="11"/>
    </row>
    <row r="1377" spans="2:12" ht="15" x14ac:dyDescent="0.25">
      <c r="B1377" s="11"/>
      <c r="D1377" s="64"/>
      <c r="E1377" s="15"/>
      <c r="F1377" s="11"/>
      <c r="G1377" s="11"/>
      <c r="H1377" s="11"/>
      <c r="I1377" s="11"/>
      <c r="J1377" s="11"/>
      <c r="K1377" s="11"/>
      <c r="L1377" s="11"/>
    </row>
    <row r="1378" spans="2:12" ht="15" x14ac:dyDescent="0.25">
      <c r="B1378" s="11"/>
      <c r="D1378" s="64"/>
      <c r="E1378" s="15"/>
      <c r="F1378" s="11"/>
      <c r="G1378" s="11"/>
      <c r="H1378" s="11"/>
      <c r="I1378" s="11"/>
      <c r="J1378" s="11"/>
      <c r="K1378" s="11"/>
      <c r="L1378" s="11"/>
    </row>
    <row r="1379" spans="2:12" ht="15" x14ac:dyDescent="0.25">
      <c r="B1379" s="11"/>
      <c r="D1379" s="64"/>
      <c r="E1379" s="15"/>
      <c r="F1379" s="11"/>
      <c r="G1379" s="11"/>
      <c r="H1379" s="11"/>
      <c r="I1379" s="11"/>
      <c r="J1379" s="11"/>
      <c r="K1379" s="11"/>
      <c r="L1379" s="11"/>
    </row>
    <row r="1380" spans="2:12" ht="15" x14ac:dyDescent="0.25">
      <c r="B1380" s="12"/>
      <c r="D1380" s="63"/>
      <c r="E1380" s="15"/>
      <c r="F1380" s="12"/>
      <c r="G1380" s="12"/>
      <c r="H1380" s="12"/>
      <c r="I1380" s="12"/>
      <c r="J1380" s="12"/>
      <c r="K1380" s="12"/>
      <c r="L1380" s="12"/>
    </row>
    <row r="1381" spans="2:12" ht="15" x14ac:dyDescent="0.25">
      <c r="B1381" s="11"/>
      <c r="D1381" s="64"/>
      <c r="E1381" s="15"/>
      <c r="F1381" s="11"/>
      <c r="G1381" s="11"/>
      <c r="H1381" s="11"/>
      <c r="I1381" s="11"/>
      <c r="J1381" s="11"/>
      <c r="K1381" s="11"/>
      <c r="L1381" s="11"/>
    </row>
    <row r="1382" spans="2:12" ht="15" x14ac:dyDescent="0.25">
      <c r="B1382" s="11"/>
      <c r="D1382" s="64"/>
      <c r="E1382" s="15"/>
      <c r="F1382" s="11"/>
      <c r="G1382" s="11"/>
      <c r="H1382" s="11"/>
      <c r="I1382" s="11"/>
      <c r="J1382" s="11"/>
      <c r="K1382" s="11"/>
      <c r="L1382" s="11"/>
    </row>
    <row r="1383" spans="2:12" ht="15" x14ac:dyDescent="0.25">
      <c r="B1383" s="11"/>
      <c r="D1383" s="64"/>
      <c r="E1383" s="15"/>
      <c r="F1383" s="11"/>
      <c r="G1383" s="11"/>
      <c r="H1383" s="11"/>
      <c r="I1383" s="11"/>
      <c r="J1383" s="11"/>
      <c r="K1383" s="11"/>
      <c r="L1383" s="11"/>
    </row>
    <row r="1384" spans="2:12" ht="15" x14ac:dyDescent="0.25">
      <c r="B1384" s="11"/>
      <c r="D1384" s="64"/>
      <c r="E1384" s="15"/>
      <c r="F1384" s="11"/>
      <c r="G1384" s="11"/>
      <c r="H1384" s="11"/>
      <c r="I1384" s="11"/>
      <c r="J1384" s="11"/>
      <c r="K1384" s="11"/>
      <c r="L1384" s="11"/>
    </row>
    <row r="1385" spans="2:12" ht="15" x14ac:dyDescent="0.25">
      <c r="B1385" s="11"/>
      <c r="D1385" s="64"/>
      <c r="E1385" s="15"/>
      <c r="F1385" s="11"/>
      <c r="G1385" s="11"/>
      <c r="H1385" s="11"/>
      <c r="I1385" s="11"/>
      <c r="J1385" s="11"/>
      <c r="K1385" s="11"/>
      <c r="L1385" s="11"/>
    </row>
    <row r="1386" spans="2:12" ht="15" x14ac:dyDescent="0.25">
      <c r="B1386" s="11"/>
      <c r="D1386" s="64"/>
      <c r="E1386" s="15"/>
      <c r="F1386" s="11"/>
      <c r="G1386" s="11"/>
      <c r="H1386" s="11"/>
      <c r="I1386" s="11"/>
      <c r="J1386" s="11"/>
      <c r="K1386" s="11"/>
      <c r="L1386" s="11"/>
    </row>
    <row r="1387" spans="2:12" ht="15" x14ac:dyDescent="0.25">
      <c r="B1387" s="11"/>
      <c r="D1387" s="64"/>
      <c r="E1387" s="15"/>
      <c r="F1387" s="11"/>
      <c r="G1387" s="11"/>
      <c r="H1387" s="11"/>
      <c r="I1387" s="11"/>
      <c r="J1387" s="11"/>
      <c r="K1387" s="11"/>
      <c r="L1387" s="11"/>
    </row>
    <row r="1388" spans="2:12" ht="15" x14ac:dyDescent="0.25">
      <c r="B1388" s="11"/>
      <c r="D1388" s="64"/>
      <c r="E1388" s="15"/>
      <c r="F1388" s="11"/>
      <c r="G1388" s="11"/>
      <c r="H1388" s="11"/>
      <c r="I1388" s="11"/>
      <c r="J1388" s="11"/>
      <c r="K1388" s="11"/>
      <c r="L1388" s="11"/>
    </row>
    <row r="1389" spans="2:12" ht="15" x14ac:dyDescent="0.25">
      <c r="B1389" s="11"/>
      <c r="D1389" s="64"/>
      <c r="E1389" s="15"/>
      <c r="F1389" s="11"/>
      <c r="G1389" s="11"/>
      <c r="H1389" s="11"/>
      <c r="I1389" s="11"/>
      <c r="J1389" s="11"/>
      <c r="K1389" s="11"/>
      <c r="L1389" s="11"/>
    </row>
    <row r="1390" spans="2:12" ht="15" x14ac:dyDescent="0.25">
      <c r="B1390" s="11"/>
      <c r="D1390" s="64"/>
      <c r="E1390" s="15"/>
      <c r="F1390" s="11"/>
      <c r="G1390" s="11"/>
      <c r="H1390" s="11"/>
      <c r="I1390" s="11"/>
      <c r="J1390" s="11"/>
      <c r="K1390" s="11"/>
      <c r="L1390" s="11"/>
    </row>
    <row r="1391" spans="2:12" ht="15" x14ac:dyDescent="0.25">
      <c r="B1391" s="11"/>
      <c r="D1391" s="64"/>
      <c r="E1391" s="15"/>
      <c r="F1391" s="11"/>
      <c r="G1391" s="11"/>
      <c r="H1391" s="11"/>
      <c r="I1391" s="11"/>
      <c r="J1391" s="11"/>
      <c r="K1391" s="11"/>
      <c r="L1391" s="11"/>
    </row>
    <row r="1392" spans="2:12" ht="15" x14ac:dyDescent="0.25">
      <c r="B1392" s="11"/>
      <c r="D1392" s="64"/>
      <c r="E1392" s="15"/>
      <c r="F1392" s="11"/>
      <c r="G1392" s="11"/>
      <c r="H1392" s="11"/>
      <c r="I1392" s="11"/>
      <c r="J1392" s="11"/>
      <c r="K1392" s="11"/>
      <c r="L1392" s="11"/>
    </row>
    <row r="1393" spans="2:12" ht="15" x14ac:dyDescent="0.25">
      <c r="B1393" s="11"/>
      <c r="D1393" s="64"/>
      <c r="E1393" s="15"/>
      <c r="F1393" s="11"/>
      <c r="G1393" s="11"/>
      <c r="H1393" s="11"/>
      <c r="I1393" s="11"/>
      <c r="J1393" s="11"/>
      <c r="K1393" s="11"/>
      <c r="L1393" s="11"/>
    </row>
    <row r="1394" spans="2:12" ht="15" x14ac:dyDescent="0.25">
      <c r="B1394" s="11"/>
      <c r="D1394" s="64"/>
      <c r="E1394" s="15"/>
      <c r="F1394" s="11"/>
      <c r="G1394" s="11"/>
      <c r="H1394" s="11"/>
      <c r="I1394" s="11"/>
      <c r="J1394" s="11"/>
      <c r="K1394" s="11"/>
      <c r="L1394" s="11"/>
    </row>
    <row r="1395" spans="2:12" ht="15" x14ac:dyDescent="0.25">
      <c r="B1395" s="11"/>
      <c r="D1395" s="64"/>
      <c r="E1395" s="15"/>
      <c r="F1395" s="11"/>
      <c r="G1395" s="11"/>
      <c r="H1395" s="11"/>
      <c r="I1395" s="11"/>
      <c r="J1395" s="11"/>
      <c r="K1395" s="11"/>
      <c r="L1395" s="11"/>
    </row>
    <row r="1396" spans="2:12" ht="15" x14ac:dyDescent="0.25">
      <c r="B1396" s="11"/>
      <c r="D1396" s="64"/>
      <c r="E1396" s="15"/>
      <c r="F1396" s="11"/>
      <c r="G1396" s="11"/>
      <c r="H1396" s="11"/>
      <c r="I1396" s="11"/>
      <c r="J1396" s="11"/>
      <c r="K1396" s="11"/>
      <c r="L1396" s="11"/>
    </row>
    <row r="1397" spans="2:12" ht="15" x14ac:dyDescent="0.25">
      <c r="B1397" s="11"/>
      <c r="D1397" s="64"/>
      <c r="E1397" s="15"/>
      <c r="F1397" s="11"/>
      <c r="G1397" s="11"/>
      <c r="H1397" s="11"/>
      <c r="I1397" s="11"/>
      <c r="J1397" s="11"/>
      <c r="K1397" s="11"/>
      <c r="L1397" s="11"/>
    </row>
    <row r="1398" spans="2:12" ht="15" x14ac:dyDescent="0.25">
      <c r="B1398" s="11"/>
      <c r="D1398" s="64"/>
      <c r="E1398" s="15"/>
      <c r="F1398" s="11"/>
      <c r="G1398" s="11"/>
      <c r="H1398" s="11"/>
      <c r="I1398" s="11"/>
      <c r="J1398" s="11"/>
      <c r="K1398" s="11"/>
      <c r="L1398" s="11"/>
    </row>
    <row r="1399" spans="2:12" ht="15" x14ac:dyDescent="0.25">
      <c r="B1399" s="11"/>
      <c r="D1399" s="64"/>
      <c r="E1399" s="15"/>
      <c r="F1399" s="11"/>
      <c r="G1399" s="11"/>
      <c r="H1399" s="11"/>
      <c r="I1399" s="11"/>
      <c r="J1399" s="11"/>
      <c r="K1399" s="11"/>
      <c r="L1399" s="11"/>
    </row>
    <row r="1400" spans="2:12" ht="15" x14ac:dyDescent="0.25">
      <c r="B1400" s="11"/>
      <c r="D1400" s="64"/>
      <c r="E1400" s="15"/>
      <c r="F1400" s="11"/>
      <c r="G1400" s="11"/>
      <c r="H1400" s="11"/>
      <c r="I1400" s="11"/>
      <c r="J1400" s="11"/>
      <c r="K1400" s="11"/>
      <c r="L1400" s="11"/>
    </row>
    <row r="1401" spans="2:12" ht="15" x14ac:dyDescent="0.25">
      <c r="B1401" s="11"/>
      <c r="D1401" s="64"/>
      <c r="E1401" s="15"/>
      <c r="F1401" s="11"/>
      <c r="G1401" s="11"/>
      <c r="H1401" s="11"/>
      <c r="I1401" s="11"/>
      <c r="J1401" s="11"/>
      <c r="K1401" s="11"/>
      <c r="L1401" s="11"/>
    </row>
    <row r="1402" spans="2:12" ht="15" x14ac:dyDescent="0.25">
      <c r="B1402" s="11"/>
      <c r="D1402" s="64"/>
      <c r="E1402" s="15"/>
      <c r="F1402" s="11"/>
      <c r="G1402" s="11"/>
      <c r="H1402" s="11"/>
      <c r="I1402" s="11"/>
      <c r="J1402" s="11"/>
      <c r="K1402" s="11"/>
      <c r="L1402" s="11"/>
    </row>
    <row r="1403" spans="2:12" ht="15" x14ac:dyDescent="0.25">
      <c r="B1403" s="11"/>
      <c r="D1403" s="64"/>
      <c r="E1403" s="15"/>
      <c r="F1403" s="11"/>
      <c r="G1403" s="11"/>
      <c r="H1403" s="11"/>
      <c r="I1403" s="11"/>
      <c r="J1403" s="11"/>
      <c r="K1403" s="11"/>
      <c r="L1403" s="11"/>
    </row>
    <row r="1404" spans="2:12" ht="15" x14ac:dyDescent="0.25">
      <c r="B1404" s="11"/>
      <c r="D1404" s="64"/>
      <c r="E1404" s="15"/>
      <c r="F1404" s="11"/>
      <c r="G1404" s="11"/>
      <c r="H1404" s="11"/>
      <c r="I1404" s="11"/>
      <c r="J1404" s="11"/>
      <c r="K1404" s="11"/>
      <c r="L1404" s="11"/>
    </row>
    <row r="1405" spans="2:12" ht="15" x14ac:dyDescent="0.25">
      <c r="B1405" s="11"/>
      <c r="D1405" s="64"/>
      <c r="E1405" s="15"/>
      <c r="F1405" s="11"/>
      <c r="G1405" s="11"/>
      <c r="H1405" s="11"/>
      <c r="I1405" s="11"/>
      <c r="J1405" s="11"/>
      <c r="K1405" s="11"/>
      <c r="L1405" s="11"/>
    </row>
    <row r="1406" spans="2:12" ht="15" x14ac:dyDescent="0.25">
      <c r="B1406" s="11"/>
      <c r="D1406" s="64"/>
      <c r="E1406" s="15"/>
      <c r="F1406" s="11"/>
      <c r="G1406" s="11"/>
      <c r="H1406" s="11"/>
      <c r="I1406" s="11"/>
      <c r="J1406" s="11"/>
      <c r="K1406" s="11"/>
      <c r="L1406" s="11"/>
    </row>
    <row r="1407" spans="2:12" ht="15" x14ac:dyDescent="0.25">
      <c r="B1407" s="11"/>
      <c r="D1407" s="64"/>
      <c r="E1407" s="15"/>
      <c r="F1407" s="11"/>
      <c r="G1407" s="11"/>
      <c r="H1407" s="11"/>
      <c r="I1407" s="11"/>
      <c r="J1407" s="11"/>
      <c r="K1407" s="11"/>
      <c r="L1407" s="11"/>
    </row>
    <row r="1408" spans="2:12" ht="15" x14ac:dyDescent="0.25">
      <c r="B1408" s="11"/>
      <c r="D1408" s="64"/>
      <c r="E1408" s="15"/>
      <c r="F1408" s="11"/>
      <c r="G1408" s="11"/>
      <c r="H1408" s="11"/>
      <c r="I1408" s="11"/>
      <c r="J1408" s="11"/>
      <c r="K1408" s="11"/>
      <c r="L1408" s="11"/>
    </row>
    <row r="1409" spans="2:12" ht="15" x14ac:dyDescent="0.25">
      <c r="B1409" s="11"/>
      <c r="D1409" s="64"/>
      <c r="E1409" s="15"/>
      <c r="F1409" s="11"/>
      <c r="G1409" s="11"/>
      <c r="H1409" s="11"/>
      <c r="I1409" s="11"/>
      <c r="J1409" s="11"/>
      <c r="K1409" s="11"/>
      <c r="L1409" s="11"/>
    </row>
    <row r="1410" spans="2:12" ht="15" x14ac:dyDescent="0.25">
      <c r="B1410" s="11"/>
      <c r="D1410" s="64"/>
      <c r="E1410" s="15"/>
      <c r="F1410" s="11"/>
      <c r="G1410" s="11"/>
      <c r="H1410" s="11"/>
      <c r="I1410" s="11"/>
      <c r="J1410" s="11"/>
      <c r="K1410" s="11"/>
      <c r="L1410" s="11"/>
    </row>
    <row r="1411" spans="2:12" ht="15" x14ac:dyDescent="0.25">
      <c r="B1411" s="11"/>
      <c r="D1411" s="64"/>
      <c r="E1411" s="15"/>
      <c r="F1411" s="11"/>
      <c r="G1411" s="11"/>
      <c r="H1411" s="11"/>
      <c r="I1411" s="11"/>
      <c r="J1411" s="11"/>
      <c r="K1411" s="11"/>
      <c r="L1411" s="11"/>
    </row>
    <row r="1412" spans="2:12" ht="15" x14ac:dyDescent="0.25">
      <c r="B1412" s="11"/>
      <c r="D1412" s="64"/>
      <c r="E1412" s="15"/>
      <c r="F1412" s="11"/>
      <c r="G1412" s="11"/>
      <c r="H1412" s="11"/>
      <c r="I1412" s="11"/>
      <c r="J1412" s="11"/>
      <c r="K1412" s="11"/>
      <c r="L1412" s="11"/>
    </row>
    <row r="1413" spans="2:12" ht="15" x14ac:dyDescent="0.25">
      <c r="B1413" s="11"/>
      <c r="D1413" s="64"/>
      <c r="E1413" s="15"/>
      <c r="F1413" s="11"/>
      <c r="G1413" s="11"/>
      <c r="H1413" s="11"/>
      <c r="I1413" s="11"/>
      <c r="J1413" s="11"/>
      <c r="K1413" s="11"/>
      <c r="L1413" s="11"/>
    </row>
    <row r="1414" spans="2:12" ht="15" x14ac:dyDescent="0.25">
      <c r="B1414" s="11"/>
      <c r="D1414" s="64"/>
      <c r="E1414" s="15"/>
      <c r="F1414" s="11"/>
      <c r="G1414" s="11"/>
      <c r="H1414" s="11"/>
      <c r="I1414" s="11"/>
      <c r="J1414" s="11"/>
      <c r="K1414" s="11"/>
      <c r="L1414" s="11"/>
    </row>
    <row r="1415" spans="2:12" ht="15" x14ac:dyDescent="0.25">
      <c r="B1415" s="12"/>
      <c r="D1415" s="63"/>
      <c r="E1415" s="15"/>
      <c r="F1415" s="12"/>
      <c r="G1415" s="12"/>
      <c r="H1415" s="12"/>
      <c r="I1415" s="12"/>
      <c r="J1415" s="12"/>
      <c r="K1415" s="12"/>
      <c r="L1415" s="12"/>
    </row>
    <row r="1416" spans="2:12" ht="15" x14ac:dyDescent="0.25">
      <c r="B1416" s="11"/>
      <c r="D1416" s="64"/>
      <c r="E1416" s="15"/>
      <c r="F1416" s="11"/>
      <c r="G1416" s="11"/>
      <c r="H1416" s="11"/>
      <c r="I1416" s="11"/>
      <c r="J1416" s="11"/>
      <c r="K1416" s="11"/>
      <c r="L1416" s="11"/>
    </row>
    <row r="1417" spans="2:12" ht="15" x14ac:dyDescent="0.25">
      <c r="B1417" s="12"/>
      <c r="D1417" s="63"/>
      <c r="E1417" s="15"/>
      <c r="F1417" s="12"/>
      <c r="G1417" s="12"/>
      <c r="H1417" s="12"/>
      <c r="I1417" s="12"/>
      <c r="J1417" s="12"/>
      <c r="K1417" s="12"/>
      <c r="L1417" s="12"/>
    </row>
    <row r="1418" spans="2:12" ht="15" x14ac:dyDescent="0.25">
      <c r="B1418" s="11"/>
      <c r="D1418" s="64"/>
      <c r="E1418" s="15"/>
      <c r="F1418" s="11"/>
      <c r="G1418" s="11"/>
      <c r="H1418" s="11"/>
      <c r="I1418" s="11"/>
      <c r="J1418" s="11"/>
      <c r="K1418" s="11"/>
      <c r="L1418" s="11"/>
    </row>
    <row r="1419" spans="2:12" ht="15" x14ac:dyDescent="0.25">
      <c r="B1419" s="11"/>
      <c r="D1419" s="64"/>
      <c r="E1419" s="15"/>
      <c r="F1419" s="11"/>
      <c r="G1419" s="11"/>
      <c r="H1419" s="11"/>
      <c r="I1419" s="11"/>
      <c r="J1419" s="11"/>
      <c r="K1419" s="11"/>
      <c r="L1419" s="11"/>
    </row>
    <row r="1420" spans="2:12" ht="15" x14ac:dyDescent="0.25">
      <c r="B1420" s="11"/>
      <c r="D1420" s="64"/>
      <c r="E1420" s="15"/>
      <c r="F1420" s="11"/>
      <c r="G1420" s="11"/>
      <c r="H1420" s="11"/>
      <c r="I1420" s="11"/>
      <c r="J1420" s="11"/>
      <c r="K1420" s="11"/>
      <c r="L1420" s="11"/>
    </row>
    <row r="1421" spans="2:12" ht="15" x14ac:dyDescent="0.25">
      <c r="B1421" s="11"/>
      <c r="D1421" s="64"/>
      <c r="E1421" s="15"/>
      <c r="F1421" s="11"/>
      <c r="G1421" s="11"/>
      <c r="H1421" s="11"/>
      <c r="I1421" s="11"/>
      <c r="J1421" s="11"/>
      <c r="K1421" s="11"/>
      <c r="L1421" s="11"/>
    </row>
    <row r="1422" spans="2:12" ht="15" x14ac:dyDescent="0.25">
      <c r="B1422" s="11"/>
      <c r="D1422" s="64"/>
      <c r="E1422" s="15"/>
      <c r="F1422" s="11"/>
      <c r="G1422" s="11"/>
      <c r="H1422" s="11"/>
      <c r="I1422" s="11"/>
      <c r="J1422" s="11"/>
      <c r="K1422" s="11"/>
      <c r="L1422" s="11"/>
    </row>
    <row r="1423" spans="2:12" ht="15" x14ac:dyDescent="0.25">
      <c r="B1423" s="11"/>
      <c r="D1423" s="64"/>
      <c r="E1423" s="15"/>
      <c r="F1423" s="11"/>
      <c r="G1423" s="11"/>
      <c r="H1423" s="11"/>
      <c r="I1423" s="11"/>
      <c r="J1423" s="11"/>
      <c r="K1423" s="11"/>
      <c r="L1423" s="11"/>
    </row>
    <row r="1424" spans="2:12" ht="15" x14ac:dyDescent="0.25">
      <c r="B1424" s="12"/>
      <c r="D1424" s="63"/>
      <c r="E1424" s="15"/>
      <c r="F1424" s="12"/>
      <c r="G1424" s="12"/>
      <c r="H1424" s="12"/>
      <c r="I1424" s="12"/>
      <c r="J1424" s="12"/>
      <c r="K1424" s="12"/>
      <c r="L1424" s="12"/>
    </row>
    <row r="1425" spans="2:12" ht="15" x14ac:dyDescent="0.25">
      <c r="B1425" s="12"/>
      <c r="D1425" s="63"/>
      <c r="E1425" s="15"/>
      <c r="F1425" s="12"/>
      <c r="G1425" s="12"/>
      <c r="H1425" s="12"/>
      <c r="I1425" s="12"/>
      <c r="J1425" s="12"/>
      <c r="K1425" s="12"/>
      <c r="L1425" s="12"/>
    </row>
    <row r="1426" spans="2:12" ht="15" x14ac:dyDescent="0.25">
      <c r="B1426" s="11"/>
      <c r="D1426" s="64"/>
      <c r="E1426" s="15"/>
      <c r="F1426" s="11"/>
      <c r="G1426" s="11"/>
      <c r="H1426" s="11"/>
      <c r="I1426" s="11"/>
      <c r="J1426" s="11"/>
      <c r="K1426" s="11"/>
      <c r="L1426" s="11"/>
    </row>
    <row r="1427" spans="2:12" ht="15" x14ac:dyDescent="0.25">
      <c r="B1427" s="11"/>
      <c r="D1427" s="64"/>
      <c r="E1427" s="15"/>
      <c r="F1427" s="11"/>
      <c r="G1427" s="11"/>
      <c r="H1427" s="11"/>
      <c r="I1427" s="11"/>
      <c r="J1427" s="11"/>
      <c r="K1427" s="11"/>
      <c r="L1427" s="11"/>
    </row>
    <row r="1428" spans="2:12" ht="15" x14ac:dyDescent="0.25">
      <c r="B1428" s="11"/>
      <c r="D1428" s="64"/>
      <c r="E1428" s="15"/>
      <c r="F1428" s="11"/>
      <c r="G1428" s="11"/>
      <c r="H1428" s="11"/>
      <c r="I1428" s="11"/>
      <c r="J1428" s="11"/>
      <c r="K1428" s="11"/>
      <c r="L1428" s="11"/>
    </row>
    <row r="1429" spans="2:12" ht="15" x14ac:dyDescent="0.25">
      <c r="B1429" s="11"/>
      <c r="D1429" s="64"/>
      <c r="E1429" s="15"/>
      <c r="F1429" s="11"/>
      <c r="G1429" s="11"/>
      <c r="H1429" s="11"/>
      <c r="I1429" s="11"/>
      <c r="J1429" s="11"/>
      <c r="K1429" s="11"/>
      <c r="L1429" s="11"/>
    </row>
    <row r="1430" spans="2:12" ht="15" x14ac:dyDescent="0.25">
      <c r="B1430" s="11"/>
      <c r="D1430" s="64"/>
      <c r="E1430" s="15"/>
      <c r="F1430" s="11"/>
      <c r="G1430" s="11"/>
      <c r="H1430" s="11"/>
      <c r="I1430" s="11"/>
      <c r="J1430" s="11"/>
      <c r="K1430" s="11"/>
      <c r="L1430" s="11"/>
    </row>
    <row r="1431" spans="2:12" ht="15" x14ac:dyDescent="0.25">
      <c r="B1431" s="11"/>
      <c r="D1431" s="64"/>
      <c r="E1431" s="15"/>
      <c r="F1431" s="11"/>
      <c r="G1431" s="11"/>
      <c r="H1431" s="11"/>
      <c r="I1431" s="11"/>
      <c r="J1431" s="11"/>
      <c r="K1431" s="11"/>
      <c r="L1431" s="11"/>
    </row>
    <row r="1432" spans="2:12" ht="15" x14ac:dyDescent="0.25">
      <c r="B1432" s="11"/>
      <c r="D1432" s="64"/>
      <c r="E1432" s="15"/>
      <c r="F1432" s="11"/>
      <c r="G1432" s="11"/>
      <c r="H1432" s="11"/>
      <c r="I1432" s="11"/>
      <c r="J1432" s="11"/>
      <c r="K1432" s="11"/>
      <c r="L1432" s="11"/>
    </row>
    <row r="1433" spans="2:12" ht="15" x14ac:dyDescent="0.25">
      <c r="B1433" s="11"/>
      <c r="D1433" s="64"/>
      <c r="E1433" s="15"/>
      <c r="F1433" s="11"/>
      <c r="G1433" s="11"/>
      <c r="H1433" s="11"/>
      <c r="I1433" s="11"/>
      <c r="J1433" s="11"/>
      <c r="K1433" s="11"/>
      <c r="L1433" s="11"/>
    </row>
    <row r="1434" spans="2:12" ht="15" x14ac:dyDescent="0.25">
      <c r="B1434" s="12"/>
      <c r="D1434" s="63"/>
      <c r="E1434" s="15"/>
      <c r="F1434" s="12"/>
      <c r="G1434" s="12"/>
      <c r="H1434" s="12"/>
      <c r="I1434" s="12"/>
      <c r="J1434" s="12"/>
      <c r="K1434" s="12"/>
      <c r="L1434" s="12"/>
    </row>
    <row r="1435" spans="2:12" ht="15" x14ac:dyDescent="0.25">
      <c r="B1435" s="11"/>
      <c r="D1435" s="64"/>
      <c r="E1435" s="15"/>
      <c r="F1435" s="11"/>
      <c r="G1435" s="11"/>
      <c r="H1435" s="11"/>
      <c r="I1435" s="11"/>
      <c r="J1435" s="11"/>
      <c r="K1435" s="11"/>
      <c r="L1435" s="11"/>
    </row>
    <row r="1436" spans="2:12" ht="15" x14ac:dyDescent="0.25">
      <c r="B1436" s="11"/>
      <c r="D1436" s="64"/>
      <c r="E1436" s="15"/>
      <c r="F1436" s="11"/>
      <c r="G1436" s="11"/>
      <c r="H1436" s="11"/>
      <c r="I1436" s="11"/>
      <c r="J1436" s="11"/>
      <c r="K1436" s="11"/>
      <c r="L1436" s="11"/>
    </row>
    <row r="1437" spans="2:12" ht="15" x14ac:dyDescent="0.25">
      <c r="B1437" s="12"/>
      <c r="D1437" s="63"/>
      <c r="E1437" s="15"/>
      <c r="F1437" s="12"/>
      <c r="G1437" s="12"/>
      <c r="H1437" s="12"/>
      <c r="I1437" s="12"/>
      <c r="J1437" s="12"/>
      <c r="K1437" s="12"/>
      <c r="L1437" s="12"/>
    </row>
    <row r="1438" spans="2:12" ht="15" x14ac:dyDescent="0.25">
      <c r="B1438" s="11"/>
      <c r="D1438" s="64"/>
      <c r="E1438" s="15"/>
      <c r="F1438" s="11"/>
      <c r="G1438" s="11"/>
      <c r="H1438" s="11"/>
      <c r="I1438" s="11"/>
      <c r="J1438" s="11"/>
      <c r="K1438" s="11"/>
      <c r="L1438" s="11"/>
    </row>
    <row r="1439" spans="2:12" ht="15" x14ac:dyDescent="0.25">
      <c r="B1439" s="11"/>
      <c r="D1439" s="64"/>
      <c r="E1439" s="15"/>
      <c r="F1439" s="11"/>
      <c r="G1439" s="11"/>
      <c r="H1439" s="11"/>
      <c r="I1439" s="11"/>
      <c r="J1439" s="11"/>
      <c r="K1439" s="11"/>
      <c r="L1439" s="11"/>
    </row>
    <row r="1440" spans="2:12" ht="15" x14ac:dyDescent="0.25">
      <c r="B1440" s="11"/>
      <c r="D1440" s="64"/>
      <c r="E1440" s="15"/>
      <c r="F1440" s="11"/>
      <c r="G1440" s="11"/>
      <c r="H1440" s="11"/>
      <c r="I1440" s="11"/>
      <c r="J1440" s="11"/>
      <c r="K1440" s="11"/>
      <c r="L1440" s="11"/>
    </row>
    <row r="1441" spans="2:12" ht="15" x14ac:dyDescent="0.25">
      <c r="B1441" s="11"/>
      <c r="D1441" s="64"/>
      <c r="E1441" s="15"/>
      <c r="F1441" s="11"/>
      <c r="G1441" s="11"/>
      <c r="H1441" s="11"/>
      <c r="I1441" s="11"/>
      <c r="J1441" s="11"/>
      <c r="K1441" s="11"/>
      <c r="L1441" s="11"/>
    </row>
    <row r="1442" spans="2:12" ht="15" x14ac:dyDescent="0.25">
      <c r="B1442" s="11"/>
      <c r="D1442" s="64"/>
      <c r="E1442" s="15"/>
      <c r="F1442" s="11"/>
      <c r="G1442" s="11"/>
      <c r="H1442" s="11"/>
      <c r="I1442" s="11"/>
      <c r="J1442" s="11"/>
      <c r="K1442" s="11"/>
      <c r="L1442" s="11"/>
    </row>
    <row r="1443" spans="2:12" ht="15" x14ac:dyDescent="0.25">
      <c r="B1443" s="11"/>
      <c r="D1443" s="64"/>
      <c r="E1443" s="15"/>
      <c r="F1443" s="11"/>
      <c r="G1443" s="11"/>
      <c r="H1443" s="11"/>
      <c r="I1443" s="11"/>
      <c r="J1443" s="11"/>
      <c r="K1443" s="11"/>
      <c r="L1443" s="11"/>
    </row>
    <row r="1444" spans="2:12" ht="15" x14ac:dyDescent="0.25">
      <c r="B1444" s="11"/>
      <c r="D1444" s="64"/>
      <c r="E1444" s="15"/>
      <c r="F1444" s="11"/>
      <c r="G1444" s="11"/>
      <c r="H1444" s="11"/>
      <c r="I1444" s="11"/>
      <c r="J1444" s="11"/>
      <c r="K1444" s="11"/>
      <c r="L1444" s="11"/>
    </row>
    <row r="1445" spans="2:12" ht="15" x14ac:dyDescent="0.25">
      <c r="B1445" s="11"/>
      <c r="D1445" s="64"/>
      <c r="E1445" s="15"/>
      <c r="F1445" s="11"/>
      <c r="G1445" s="11"/>
      <c r="H1445" s="11"/>
      <c r="I1445" s="11"/>
      <c r="J1445" s="11"/>
      <c r="K1445" s="11"/>
      <c r="L1445" s="11"/>
    </row>
    <row r="1446" spans="2:12" ht="15" x14ac:dyDescent="0.25">
      <c r="B1446" s="11"/>
      <c r="D1446" s="64"/>
      <c r="E1446" s="15"/>
      <c r="F1446" s="11"/>
      <c r="G1446" s="11"/>
      <c r="H1446" s="11"/>
      <c r="I1446" s="11"/>
      <c r="J1446" s="11"/>
      <c r="K1446" s="11"/>
      <c r="L1446" s="11"/>
    </row>
    <row r="1447" spans="2:12" ht="15" x14ac:dyDescent="0.25">
      <c r="B1447" s="11"/>
      <c r="D1447" s="64"/>
      <c r="E1447" s="15"/>
      <c r="F1447" s="11"/>
      <c r="G1447" s="11"/>
      <c r="H1447" s="11"/>
      <c r="I1447" s="11"/>
      <c r="J1447" s="11"/>
      <c r="K1447" s="11"/>
      <c r="L1447" s="11"/>
    </row>
    <row r="1448" spans="2:12" ht="15" x14ac:dyDescent="0.25">
      <c r="B1448" s="11"/>
      <c r="D1448" s="64"/>
      <c r="E1448" s="15"/>
      <c r="F1448" s="11"/>
      <c r="G1448" s="11"/>
      <c r="H1448" s="11"/>
      <c r="I1448" s="11"/>
      <c r="J1448" s="11"/>
      <c r="K1448" s="11"/>
      <c r="L1448" s="11"/>
    </row>
    <row r="1449" spans="2:12" ht="15" x14ac:dyDescent="0.25">
      <c r="B1449" s="12"/>
      <c r="D1449" s="63"/>
      <c r="E1449" s="15"/>
      <c r="F1449" s="12"/>
      <c r="G1449" s="12"/>
      <c r="H1449" s="12"/>
      <c r="I1449" s="12"/>
      <c r="J1449" s="12"/>
      <c r="K1449" s="12"/>
      <c r="L1449" s="12"/>
    </row>
    <row r="1450" spans="2:12" ht="15" x14ac:dyDescent="0.25">
      <c r="B1450" s="11"/>
      <c r="D1450" s="64"/>
      <c r="E1450" s="15"/>
      <c r="F1450" s="11"/>
      <c r="G1450" s="11"/>
      <c r="H1450" s="11"/>
      <c r="I1450" s="11"/>
      <c r="J1450" s="11"/>
      <c r="K1450" s="11"/>
      <c r="L1450" s="11"/>
    </row>
    <row r="1451" spans="2:12" ht="15" x14ac:dyDescent="0.25">
      <c r="B1451" s="11"/>
      <c r="D1451" s="64"/>
      <c r="E1451" s="15"/>
      <c r="F1451" s="11"/>
      <c r="G1451" s="11"/>
      <c r="H1451" s="11"/>
      <c r="I1451" s="11"/>
      <c r="J1451" s="11"/>
      <c r="K1451" s="11"/>
      <c r="L1451" s="11"/>
    </row>
    <row r="1452" spans="2:12" ht="15" x14ac:dyDescent="0.25">
      <c r="B1452" s="11"/>
      <c r="D1452" s="64"/>
      <c r="E1452" s="15"/>
      <c r="F1452" s="11"/>
      <c r="G1452" s="11"/>
      <c r="H1452" s="11"/>
      <c r="I1452" s="11"/>
      <c r="J1452" s="11"/>
      <c r="K1452" s="11"/>
      <c r="L1452" s="11"/>
    </row>
    <row r="1453" spans="2:12" ht="15" x14ac:dyDescent="0.25">
      <c r="B1453" s="11"/>
      <c r="D1453" s="64"/>
      <c r="E1453" s="15"/>
      <c r="F1453" s="11"/>
      <c r="G1453" s="11"/>
      <c r="H1453" s="11"/>
      <c r="I1453" s="11"/>
      <c r="J1453" s="11"/>
      <c r="K1453" s="11"/>
      <c r="L1453" s="11"/>
    </row>
    <row r="1454" spans="2:12" ht="15" x14ac:dyDescent="0.25">
      <c r="B1454" s="11"/>
      <c r="D1454" s="64"/>
      <c r="E1454" s="15"/>
      <c r="F1454" s="11"/>
      <c r="G1454" s="11"/>
      <c r="H1454" s="11"/>
      <c r="I1454" s="11"/>
      <c r="J1454" s="11"/>
      <c r="K1454" s="11"/>
      <c r="L1454" s="11"/>
    </row>
    <row r="1455" spans="2:12" ht="15" x14ac:dyDescent="0.25">
      <c r="B1455" s="11"/>
      <c r="D1455" s="64"/>
      <c r="E1455" s="15"/>
      <c r="F1455" s="11"/>
      <c r="G1455" s="11"/>
      <c r="H1455" s="11"/>
      <c r="I1455" s="11"/>
      <c r="J1455" s="11"/>
      <c r="K1455" s="11"/>
      <c r="L1455" s="11"/>
    </row>
    <row r="1456" spans="2:12" ht="15" x14ac:dyDescent="0.25">
      <c r="B1456" s="11"/>
      <c r="D1456" s="64"/>
      <c r="E1456" s="15"/>
      <c r="F1456" s="11"/>
      <c r="G1456" s="11"/>
      <c r="H1456" s="11"/>
      <c r="I1456" s="11"/>
      <c r="J1456" s="11"/>
      <c r="K1456" s="11"/>
      <c r="L1456" s="11"/>
    </row>
    <row r="1457" spans="2:12" ht="15" x14ac:dyDescent="0.25">
      <c r="B1457" s="11"/>
      <c r="D1457" s="64"/>
      <c r="E1457" s="15"/>
      <c r="F1457" s="11"/>
      <c r="G1457" s="11"/>
      <c r="H1457" s="11"/>
      <c r="I1457" s="11"/>
      <c r="J1457" s="11"/>
      <c r="K1457" s="11"/>
      <c r="L1457" s="11"/>
    </row>
    <row r="1458" spans="2:12" ht="15" x14ac:dyDescent="0.25">
      <c r="B1458" s="12"/>
      <c r="D1458" s="63"/>
      <c r="E1458" s="15"/>
      <c r="F1458" s="12"/>
      <c r="G1458" s="12"/>
      <c r="H1458" s="12"/>
      <c r="I1458" s="12"/>
      <c r="J1458" s="12"/>
      <c r="K1458" s="12"/>
      <c r="L1458" s="12"/>
    </row>
    <row r="1459" spans="2:12" ht="15" x14ac:dyDescent="0.25">
      <c r="B1459" s="11"/>
      <c r="D1459" s="64"/>
      <c r="E1459" s="15"/>
      <c r="F1459" s="11"/>
      <c r="G1459" s="11"/>
      <c r="H1459" s="11"/>
      <c r="I1459" s="11"/>
      <c r="J1459" s="11"/>
      <c r="K1459" s="11"/>
      <c r="L1459" s="11"/>
    </row>
    <row r="1460" spans="2:12" ht="15" x14ac:dyDescent="0.25">
      <c r="B1460" s="11"/>
      <c r="D1460" s="64"/>
      <c r="E1460" s="15"/>
      <c r="F1460" s="11"/>
      <c r="G1460" s="11"/>
      <c r="H1460" s="11"/>
      <c r="I1460" s="11"/>
      <c r="J1460" s="11"/>
      <c r="K1460" s="11"/>
      <c r="L1460" s="11"/>
    </row>
    <row r="1461" spans="2:12" ht="15" x14ac:dyDescent="0.25">
      <c r="B1461" s="11"/>
      <c r="D1461" s="64"/>
      <c r="E1461" s="15"/>
      <c r="F1461" s="11"/>
      <c r="G1461" s="11"/>
      <c r="H1461" s="11"/>
      <c r="I1461" s="11"/>
      <c r="J1461" s="11"/>
      <c r="K1461" s="11"/>
      <c r="L1461" s="11"/>
    </row>
    <row r="1462" spans="2:12" ht="15" x14ac:dyDescent="0.25">
      <c r="B1462" s="12"/>
      <c r="D1462" s="63"/>
      <c r="E1462" s="15"/>
      <c r="F1462" s="12"/>
      <c r="G1462" s="12"/>
      <c r="H1462" s="12"/>
      <c r="I1462" s="12"/>
      <c r="J1462" s="12"/>
      <c r="K1462" s="12"/>
      <c r="L1462" s="12"/>
    </row>
    <row r="1463" spans="2:12" ht="15" x14ac:dyDescent="0.25">
      <c r="B1463" s="11"/>
      <c r="D1463" s="64"/>
      <c r="E1463" s="15"/>
      <c r="F1463" s="11"/>
      <c r="G1463" s="11"/>
      <c r="H1463" s="11"/>
      <c r="I1463" s="11"/>
      <c r="J1463" s="11"/>
      <c r="K1463" s="11"/>
      <c r="L1463" s="11"/>
    </row>
    <row r="1464" spans="2:12" ht="15" x14ac:dyDescent="0.25">
      <c r="B1464" s="11"/>
      <c r="D1464" s="64"/>
      <c r="E1464" s="15"/>
      <c r="F1464" s="11"/>
      <c r="G1464" s="11"/>
      <c r="H1464" s="11"/>
      <c r="I1464" s="11"/>
      <c r="J1464" s="11"/>
      <c r="K1464" s="11"/>
      <c r="L1464" s="11"/>
    </row>
    <row r="1465" spans="2:12" ht="15" x14ac:dyDescent="0.25">
      <c r="B1465" s="11"/>
      <c r="D1465" s="64"/>
      <c r="E1465" s="15"/>
      <c r="F1465" s="11"/>
      <c r="G1465" s="11"/>
      <c r="H1465" s="11"/>
      <c r="I1465" s="11"/>
      <c r="J1465" s="11"/>
      <c r="K1465" s="11"/>
      <c r="L1465" s="11"/>
    </row>
    <row r="1466" spans="2:12" ht="15" x14ac:dyDescent="0.25">
      <c r="B1466" s="11"/>
      <c r="D1466" s="64"/>
      <c r="E1466" s="15"/>
      <c r="F1466" s="11"/>
      <c r="G1466" s="11"/>
      <c r="H1466" s="11"/>
      <c r="I1466" s="11"/>
      <c r="J1466" s="11"/>
      <c r="K1466" s="11"/>
      <c r="L1466" s="11"/>
    </row>
    <row r="1467" spans="2:12" ht="15" x14ac:dyDescent="0.25">
      <c r="B1467" s="11"/>
      <c r="D1467" s="64"/>
      <c r="E1467" s="15"/>
      <c r="F1467" s="11"/>
      <c r="G1467" s="11"/>
      <c r="H1467" s="11"/>
      <c r="I1467" s="11"/>
      <c r="J1467" s="11"/>
      <c r="K1467" s="11"/>
      <c r="L1467" s="11"/>
    </row>
    <row r="1468" spans="2:12" ht="15" x14ac:dyDescent="0.25">
      <c r="B1468" s="11"/>
      <c r="D1468" s="64"/>
      <c r="E1468" s="15"/>
      <c r="F1468" s="11"/>
      <c r="G1468" s="11"/>
      <c r="H1468" s="11"/>
      <c r="I1468" s="11"/>
      <c r="J1468" s="11"/>
      <c r="K1468" s="11"/>
      <c r="L1468" s="11"/>
    </row>
    <row r="1469" spans="2:12" ht="15" x14ac:dyDescent="0.25">
      <c r="B1469" s="11"/>
      <c r="D1469" s="64"/>
      <c r="E1469" s="15"/>
      <c r="F1469" s="11"/>
      <c r="G1469" s="11"/>
      <c r="H1469" s="11"/>
      <c r="I1469" s="11"/>
      <c r="J1469" s="11"/>
      <c r="K1469" s="11"/>
      <c r="L1469" s="11"/>
    </row>
    <row r="1470" spans="2:12" ht="15" x14ac:dyDescent="0.25">
      <c r="B1470" s="11"/>
      <c r="D1470" s="64"/>
      <c r="E1470" s="15"/>
      <c r="F1470" s="11"/>
      <c r="G1470" s="11"/>
      <c r="H1470" s="11"/>
      <c r="I1470" s="11"/>
      <c r="J1470" s="11"/>
      <c r="K1470" s="11"/>
      <c r="L1470" s="11"/>
    </row>
    <row r="1471" spans="2:12" ht="15" x14ac:dyDescent="0.25">
      <c r="B1471" s="12"/>
      <c r="D1471" s="63"/>
      <c r="E1471" s="15"/>
      <c r="F1471" s="12"/>
      <c r="G1471" s="12"/>
      <c r="H1471" s="12"/>
      <c r="I1471" s="12"/>
      <c r="J1471" s="12"/>
      <c r="K1471" s="12"/>
      <c r="L1471" s="12"/>
    </row>
    <row r="1472" spans="2:12" ht="15" x14ac:dyDescent="0.25">
      <c r="B1472" s="11"/>
      <c r="D1472" s="64"/>
      <c r="E1472" s="15"/>
      <c r="F1472" s="11"/>
      <c r="G1472" s="11"/>
      <c r="H1472" s="11"/>
      <c r="I1472" s="11"/>
      <c r="J1472" s="11"/>
      <c r="K1472" s="11"/>
      <c r="L1472" s="11"/>
    </row>
    <row r="1473" spans="2:12" ht="15" x14ac:dyDescent="0.25">
      <c r="B1473" s="11"/>
      <c r="D1473" s="64"/>
      <c r="E1473" s="15"/>
      <c r="F1473" s="11"/>
      <c r="G1473" s="11"/>
      <c r="H1473" s="11"/>
      <c r="I1473" s="11"/>
      <c r="J1473" s="11"/>
      <c r="K1473" s="11"/>
      <c r="L1473" s="11"/>
    </row>
    <row r="1474" spans="2:12" ht="15" x14ac:dyDescent="0.25">
      <c r="B1474" s="11"/>
      <c r="D1474" s="64"/>
      <c r="E1474" s="15"/>
      <c r="F1474" s="11"/>
      <c r="G1474" s="11"/>
      <c r="H1474" s="11"/>
      <c r="I1474" s="11"/>
      <c r="J1474" s="11"/>
      <c r="K1474" s="11"/>
      <c r="L1474" s="11"/>
    </row>
    <row r="1475" spans="2:12" ht="15" x14ac:dyDescent="0.25">
      <c r="B1475" s="11"/>
      <c r="D1475" s="64"/>
      <c r="E1475" s="15"/>
      <c r="F1475" s="11"/>
      <c r="G1475" s="11"/>
      <c r="H1475" s="11"/>
      <c r="I1475" s="11"/>
      <c r="J1475" s="11"/>
      <c r="K1475" s="11"/>
      <c r="L1475" s="11"/>
    </row>
    <row r="1476" spans="2:12" ht="15" x14ac:dyDescent="0.25">
      <c r="B1476" s="11"/>
      <c r="D1476" s="64"/>
      <c r="E1476" s="15"/>
      <c r="F1476" s="11"/>
      <c r="G1476" s="11"/>
      <c r="H1476" s="11"/>
      <c r="I1476" s="11"/>
      <c r="J1476" s="11"/>
      <c r="K1476" s="11"/>
      <c r="L1476" s="11"/>
    </row>
    <row r="1477" spans="2:12" ht="15" x14ac:dyDescent="0.25">
      <c r="B1477" s="11"/>
      <c r="D1477" s="64"/>
      <c r="E1477" s="15"/>
      <c r="F1477" s="11"/>
      <c r="G1477" s="11"/>
      <c r="H1477" s="11"/>
      <c r="I1477" s="11"/>
      <c r="J1477" s="11"/>
      <c r="K1477" s="11"/>
      <c r="L1477" s="11"/>
    </row>
    <row r="1478" spans="2:12" ht="15" x14ac:dyDescent="0.25">
      <c r="B1478" s="11"/>
      <c r="D1478" s="64"/>
      <c r="E1478" s="15"/>
      <c r="F1478" s="11"/>
      <c r="G1478" s="11"/>
      <c r="H1478" s="11"/>
      <c r="I1478" s="11"/>
      <c r="J1478" s="11"/>
      <c r="K1478" s="11"/>
      <c r="L1478" s="11"/>
    </row>
    <row r="1479" spans="2:12" ht="15" x14ac:dyDescent="0.25">
      <c r="B1479" s="11"/>
      <c r="D1479" s="64"/>
      <c r="E1479" s="15"/>
      <c r="F1479" s="11"/>
      <c r="G1479" s="11"/>
      <c r="H1479" s="11"/>
      <c r="I1479" s="11"/>
      <c r="J1479" s="11"/>
      <c r="K1479" s="11"/>
      <c r="L1479" s="11"/>
    </row>
    <row r="1480" spans="2:12" ht="15" x14ac:dyDescent="0.25">
      <c r="B1480" s="11"/>
      <c r="D1480" s="64"/>
      <c r="E1480" s="15"/>
      <c r="F1480" s="11"/>
      <c r="G1480" s="11"/>
      <c r="H1480" s="11"/>
      <c r="I1480" s="11"/>
      <c r="J1480" s="11"/>
      <c r="K1480" s="11"/>
      <c r="L1480" s="11"/>
    </row>
    <row r="1481" spans="2:12" ht="15" x14ac:dyDescent="0.25">
      <c r="B1481" s="11"/>
      <c r="D1481" s="64"/>
      <c r="E1481" s="15"/>
      <c r="F1481" s="11"/>
      <c r="G1481" s="11"/>
      <c r="H1481" s="11"/>
      <c r="I1481" s="11"/>
      <c r="J1481" s="11"/>
      <c r="K1481" s="11"/>
      <c r="L1481" s="11"/>
    </row>
    <row r="1482" spans="2:12" ht="15" x14ac:dyDescent="0.25">
      <c r="B1482" s="11"/>
      <c r="D1482" s="64"/>
      <c r="E1482" s="15"/>
      <c r="F1482" s="11"/>
      <c r="G1482" s="11"/>
      <c r="H1482" s="11"/>
      <c r="I1482" s="11"/>
      <c r="J1482" s="11"/>
      <c r="K1482" s="11"/>
      <c r="L1482" s="11"/>
    </row>
    <row r="1483" spans="2:12" ht="15" x14ac:dyDescent="0.25">
      <c r="B1483" s="11"/>
      <c r="D1483" s="64"/>
      <c r="E1483" s="15"/>
      <c r="F1483" s="11"/>
      <c r="G1483" s="11"/>
      <c r="H1483" s="11"/>
      <c r="I1483" s="11"/>
      <c r="J1483" s="11"/>
      <c r="K1483" s="11"/>
      <c r="L1483" s="11"/>
    </row>
    <row r="1484" spans="2:12" ht="15" x14ac:dyDescent="0.25">
      <c r="B1484" s="11"/>
      <c r="D1484" s="64"/>
      <c r="E1484" s="15"/>
      <c r="F1484" s="11"/>
      <c r="G1484" s="11"/>
      <c r="H1484" s="11"/>
      <c r="I1484" s="11"/>
      <c r="J1484" s="11"/>
      <c r="K1484" s="11"/>
      <c r="L1484" s="11"/>
    </row>
    <row r="1485" spans="2:12" ht="15" x14ac:dyDescent="0.25">
      <c r="B1485" s="11"/>
      <c r="D1485" s="64"/>
      <c r="E1485" s="15"/>
      <c r="F1485" s="11"/>
      <c r="G1485" s="11"/>
      <c r="H1485" s="11"/>
      <c r="I1485" s="11"/>
      <c r="J1485" s="11"/>
      <c r="K1485" s="11"/>
      <c r="L1485" s="11"/>
    </row>
    <row r="1486" spans="2:12" ht="15" x14ac:dyDescent="0.25">
      <c r="B1486" s="11"/>
      <c r="D1486" s="64"/>
      <c r="E1486" s="15"/>
      <c r="F1486" s="11"/>
      <c r="G1486" s="11"/>
      <c r="H1486" s="11"/>
      <c r="I1486" s="11"/>
      <c r="J1486" s="11"/>
      <c r="K1486" s="11"/>
      <c r="L1486" s="11"/>
    </row>
    <row r="1487" spans="2:12" ht="15" x14ac:dyDescent="0.25">
      <c r="B1487" s="11"/>
      <c r="D1487" s="64"/>
      <c r="E1487" s="15"/>
      <c r="F1487" s="11"/>
      <c r="G1487" s="11"/>
      <c r="H1487" s="11"/>
      <c r="I1487" s="11"/>
      <c r="J1487" s="11"/>
      <c r="K1487" s="11"/>
      <c r="L1487" s="11"/>
    </row>
    <row r="1488" spans="2:12" ht="15" x14ac:dyDescent="0.25">
      <c r="B1488" s="11"/>
      <c r="D1488" s="64"/>
      <c r="E1488" s="15"/>
      <c r="F1488" s="11"/>
      <c r="G1488" s="11"/>
      <c r="H1488" s="11"/>
      <c r="I1488" s="11"/>
      <c r="J1488" s="11"/>
      <c r="K1488" s="11"/>
      <c r="L1488" s="11"/>
    </row>
    <row r="1489" spans="2:12" ht="15" x14ac:dyDescent="0.25">
      <c r="B1489" s="11"/>
      <c r="D1489" s="64"/>
      <c r="E1489" s="15"/>
      <c r="F1489" s="11"/>
      <c r="G1489" s="11"/>
      <c r="H1489" s="11"/>
      <c r="I1489" s="11"/>
      <c r="J1489" s="11"/>
      <c r="K1489" s="11"/>
      <c r="L1489" s="11"/>
    </row>
    <row r="1490" spans="2:12" ht="15" x14ac:dyDescent="0.25">
      <c r="B1490" s="11"/>
      <c r="D1490" s="64"/>
      <c r="E1490" s="15"/>
      <c r="F1490" s="11"/>
      <c r="G1490" s="11"/>
      <c r="H1490" s="11"/>
      <c r="I1490" s="11"/>
      <c r="J1490" s="11"/>
      <c r="K1490" s="11"/>
      <c r="L1490" s="11"/>
    </row>
    <row r="1491" spans="2:12" ht="15" x14ac:dyDescent="0.25">
      <c r="B1491" s="11"/>
      <c r="D1491" s="64"/>
      <c r="E1491" s="15"/>
      <c r="F1491" s="11"/>
      <c r="G1491" s="11"/>
      <c r="H1491" s="11"/>
      <c r="I1491" s="11"/>
      <c r="J1491" s="11"/>
      <c r="K1491" s="11"/>
      <c r="L1491" s="11"/>
    </row>
    <row r="1492" spans="2:12" ht="15" x14ac:dyDescent="0.25">
      <c r="B1492" s="11"/>
      <c r="D1492" s="64"/>
      <c r="E1492" s="15"/>
      <c r="F1492" s="11"/>
      <c r="G1492" s="11"/>
      <c r="H1492" s="11"/>
      <c r="I1492" s="11"/>
      <c r="J1492" s="11"/>
      <c r="K1492" s="11"/>
      <c r="L1492" s="11"/>
    </row>
    <row r="1493" spans="2:12" ht="15" x14ac:dyDescent="0.25">
      <c r="B1493" s="11"/>
      <c r="D1493" s="64"/>
      <c r="E1493" s="15"/>
      <c r="F1493" s="11"/>
      <c r="G1493" s="11"/>
      <c r="H1493" s="11"/>
      <c r="I1493" s="11"/>
      <c r="J1493" s="11"/>
      <c r="K1493" s="11"/>
      <c r="L1493" s="11"/>
    </row>
    <row r="1494" spans="2:12" ht="15" x14ac:dyDescent="0.25">
      <c r="B1494" s="11"/>
      <c r="D1494" s="64"/>
      <c r="E1494" s="15"/>
      <c r="F1494" s="11"/>
      <c r="G1494" s="11"/>
      <c r="H1494" s="11"/>
      <c r="I1494" s="11"/>
      <c r="J1494" s="11"/>
      <c r="K1494" s="11"/>
      <c r="L1494" s="11"/>
    </row>
    <row r="1495" spans="2:12" ht="15" x14ac:dyDescent="0.25">
      <c r="B1495" s="11"/>
      <c r="D1495" s="64"/>
      <c r="E1495" s="15"/>
      <c r="F1495" s="11"/>
      <c r="G1495" s="11"/>
      <c r="H1495" s="11"/>
      <c r="I1495" s="11"/>
      <c r="J1495" s="11"/>
      <c r="K1495" s="11"/>
      <c r="L1495" s="11"/>
    </row>
    <row r="1496" spans="2:12" ht="15" x14ac:dyDescent="0.25">
      <c r="B1496" s="11"/>
      <c r="D1496" s="64"/>
      <c r="E1496" s="15"/>
      <c r="F1496" s="11"/>
      <c r="G1496" s="11"/>
      <c r="H1496" s="11"/>
      <c r="I1496" s="11"/>
      <c r="J1496" s="11"/>
      <c r="K1496" s="11"/>
      <c r="L1496" s="11"/>
    </row>
    <row r="1497" spans="2:12" ht="15" x14ac:dyDescent="0.25">
      <c r="B1497" s="11"/>
      <c r="D1497" s="64"/>
      <c r="E1497" s="15"/>
      <c r="F1497" s="11"/>
      <c r="G1497" s="11"/>
      <c r="H1497" s="11"/>
      <c r="I1497" s="11"/>
      <c r="J1497" s="11"/>
      <c r="K1497" s="11"/>
      <c r="L1497" s="11"/>
    </row>
    <row r="1498" spans="2:12" ht="15" x14ac:dyDescent="0.25">
      <c r="B1498" s="11"/>
      <c r="D1498" s="64"/>
      <c r="E1498" s="15"/>
      <c r="F1498" s="11"/>
      <c r="G1498" s="11"/>
      <c r="H1498" s="11"/>
      <c r="I1498" s="11"/>
      <c r="J1498" s="11"/>
      <c r="K1498" s="11"/>
      <c r="L1498" s="11"/>
    </row>
    <row r="1499" spans="2:12" ht="15" x14ac:dyDescent="0.25">
      <c r="B1499" s="11"/>
      <c r="D1499" s="64"/>
      <c r="E1499" s="15"/>
      <c r="F1499" s="11"/>
      <c r="G1499" s="11"/>
      <c r="H1499" s="11"/>
      <c r="I1499" s="11"/>
      <c r="J1499" s="11"/>
      <c r="K1499" s="11"/>
      <c r="L1499" s="11"/>
    </row>
    <row r="1500" spans="2:12" ht="15" x14ac:dyDescent="0.25">
      <c r="B1500" s="11"/>
      <c r="D1500" s="64"/>
      <c r="E1500" s="15"/>
      <c r="F1500" s="11"/>
      <c r="G1500" s="11"/>
      <c r="H1500" s="11"/>
      <c r="I1500" s="11"/>
      <c r="J1500" s="11"/>
      <c r="K1500" s="11"/>
      <c r="L1500" s="11"/>
    </row>
    <row r="1501" spans="2:12" ht="15" x14ac:dyDescent="0.25">
      <c r="B1501" s="11"/>
      <c r="D1501" s="64"/>
      <c r="E1501" s="15"/>
      <c r="F1501" s="11"/>
      <c r="G1501" s="11"/>
      <c r="H1501" s="11"/>
      <c r="I1501" s="11"/>
      <c r="J1501" s="11"/>
      <c r="K1501" s="11"/>
      <c r="L1501" s="11"/>
    </row>
    <row r="1502" spans="2:12" ht="15" x14ac:dyDescent="0.25">
      <c r="B1502" s="11"/>
      <c r="D1502" s="64"/>
      <c r="E1502" s="15"/>
      <c r="F1502" s="11"/>
      <c r="G1502" s="11"/>
      <c r="H1502" s="11"/>
      <c r="I1502" s="11"/>
      <c r="J1502" s="11"/>
      <c r="K1502" s="11"/>
      <c r="L1502" s="11"/>
    </row>
    <row r="1503" spans="2:12" ht="15" x14ac:dyDescent="0.25">
      <c r="B1503" s="11"/>
      <c r="D1503" s="64"/>
      <c r="E1503" s="15"/>
      <c r="F1503" s="11"/>
      <c r="G1503" s="11"/>
      <c r="H1503" s="11"/>
      <c r="I1503" s="11"/>
      <c r="J1503" s="11"/>
      <c r="K1503" s="11"/>
      <c r="L1503" s="11"/>
    </row>
    <row r="1504" spans="2:12" ht="15" x14ac:dyDescent="0.25">
      <c r="B1504" s="11"/>
      <c r="D1504" s="64"/>
      <c r="E1504" s="15"/>
      <c r="F1504" s="11"/>
      <c r="G1504" s="11"/>
      <c r="H1504" s="11"/>
      <c r="I1504" s="11"/>
      <c r="J1504" s="11"/>
      <c r="K1504" s="11"/>
      <c r="L1504" s="11"/>
    </row>
    <row r="1505" spans="2:12" ht="15" x14ac:dyDescent="0.25">
      <c r="B1505" s="11"/>
      <c r="D1505" s="64"/>
      <c r="E1505" s="15"/>
      <c r="F1505" s="11"/>
      <c r="G1505" s="11"/>
      <c r="H1505" s="11"/>
      <c r="I1505" s="11"/>
      <c r="J1505" s="11"/>
      <c r="K1505" s="11"/>
      <c r="L1505" s="11"/>
    </row>
    <row r="1506" spans="2:12" ht="15" x14ac:dyDescent="0.25">
      <c r="B1506" s="11"/>
      <c r="D1506" s="64"/>
      <c r="E1506" s="15"/>
      <c r="F1506" s="11"/>
      <c r="G1506" s="11"/>
      <c r="H1506" s="11"/>
      <c r="I1506" s="11"/>
      <c r="J1506" s="11"/>
      <c r="K1506" s="11"/>
      <c r="L1506" s="11"/>
    </row>
    <row r="1507" spans="2:12" ht="15" x14ac:dyDescent="0.25">
      <c r="B1507" s="11"/>
      <c r="D1507" s="64"/>
      <c r="E1507" s="15"/>
      <c r="F1507" s="11"/>
      <c r="G1507" s="11"/>
      <c r="H1507" s="11"/>
      <c r="I1507" s="11"/>
      <c r="J1507" s="11"/>
      <c r="K1507" s="11"/>
      <c r="L1507" s="11"/>
    </row>
    <row r="1508" spans="2:12" ht="15" x14ac:dyDescent="0.25">
      <c r="B1508" s="11"/>
      <c r="D1508" s="64"/>
      <c r="E1508" s="15"/>
      <c r="F1508" s="11"/>
      <c r="G1508" s="11"/>
      <c r="H1508" s="11"/>
      <c r="I1508" s="11"/>
      <c r="J1508" s="11"/>
      <c r="K1508" s="11"/>
      <c r="L1508" s="11"/>
    </row>
    <row r="1509" spans="2:12" ht="15" x14ac:dyDescent="0.25">
      <c r="B1509" s="11"/>
      <c r="D1509" s="64"/>
      <c r="E1509" s="15"/>
      <c r="F1509" s="11"/>
      <c r="G1509" s="11"/>
      <c r="H1509" s="11"/>
      <c r="I1509" s="11"/>
      <c r="J1509" s="11"/>
      <c r="K1509" s="11"/>
      <c r="L1509" s="11"/>
    </row>
    <row r="1510" spans="2:12" ht="15" x14ac:dyDescent="0.25">
      <c r="B1510" s="11"/>
      <c r="D1510" s="64"/>
      <c r="E1510" s="15"/>
      <c r="F1510" s="11"/>
      <c r="G1510" s="11"/>
      <c r="H1510" s="11"/>
      <c r="I1510" s="11"/>
      <c r="J1510" s="11"/>
      <c r="K1510" s="11"/>
      <c r="L1510" s="11"/>
    </row>
    <row r="1511" spans="2:12" ht="15" x14ac:dyDescent="0.25">
      <c r="B1511" s="11"/>
      <c r="D1511" s="64"/>
      <c r="E1511" s="15"/>
      <c r="F1511" s="11"/>
      <c r="G1511" s="11"/>
      <c r="H1511" s="11"/>
      <c r="I1511" s="11"/>
      <c r="J1511" s="11"/>
      <c r="K1511" s="11"/>
      <c r="L1511" s="11"/>
    </row>
    <row r="1512" spans="2:12" ht="15" x14ac:dyDescent="0.25">
      <c r="B1512" s="11"/>
      <c r="D1512" s="64"/>
      <c r="E1512" s="15"/>
      <c r="F1512" s="11"/>
      <c r="G1512" s="11"/>
      <c r="H1512" s="11"/>
      <c r="I1512" s="11"/>
      <c r="J1512" s="11"/>
      <c r="K1512" s="11"/>
      <c r="L1512" s="11"/>
    </row>
    <row r="1513" spans="2:12" ht="15" x14ac:dyDescent="0.25">
      <c r="B1513" s="11"/>
      <c r="D1513" s="64"/>
      <c r="E1513" s="15"/>
      <c r="F1513" s="11"/>
      <c r="G1513" s="11"/>
      <c r="H1513" s="11"/>
      <c r="I1513" s="11"/>
      <c r="J1513" s="11"/>
      <c r="K1513" s="11"/>
      <c r="L1513" s="11"/>
    </row>
    <row r="1514" spans="2:12" ht="15" x14ac:dyDescent="0.25">
      <c r="B1514" s="11"/>
      <c r="D1514" s="64"/>
      <c r="E1514" s="15"/>
      <c r="F1514" s="11"/>
      <c r="G1514" s="11"/>
      <c r="H1514" s="11"/>
      <c r="I1514" s="11"/>
      <c r="J1514" s="11"/>
      <c r="K1514" s="11"/>
      <c r="L1514" s="11"/>
    </row>
    <row r="1515" spans="2:12" ht="15" x14ac:dyDescent="0.25">
      <c r="B1515" s="11"/>
      <c r="D1515" s="64"/>
      <c r="E1515" s="15"/>
      <c r="F1515" s="11"/>
      <c r="G1515" s="11"/>
      <c r="H1515" s="11"/>
      <c r="I1515" s="11"/>
      <c r="J1515" s="11"/>
      <c r="K1515" s="11"/>
      <c r="L1515" s="11"/>
    </row>
    <row r="1516" spans="2:12" ht="15" x14ac:dyDescent="0.25">
      <c r="B1516" s="11"/>
      <c r="D1516" s="64"/>
      <c r="E1516" s="15"/>
      <c r="F1516" s="11"/>
      <c r="G1516" s="11"/>
      <c r="H1516" s="11"/>
      <c r="I1516" s="11"/>
      <c r="J1516" s="11"/>
      <c r="K1516" s="11"/>
      <c r="L1516" s="11"/>
    </row>
    <row r="1517" spans="2:12" ht="15" x14ac:dyDescent="0.25">
      <c r="B1517" s="11"/>
      <c r="D1517" s="64"/>
      <c r="E1517" s="15"/>
      <c r="F1517" s="11"/>
      <c r="G1517" s="11"/>
      <c r="H1517" s="11"/>
      <c r="I1517" s="11"/>
      <c r="J1517" s="11"/>
      <c r="K1517" s="11"/>
      <c r="L1517" s="11"/>
    </row>
    <row r="1518" spans="2:12" ht="15" x14ac:dyDescent="0.25">
      <c r="B1518" s="11"/>
      <c r="D1518" s="64"/>
      <c r="E1518" s="15"/>
      <c r="F1518" s="11"/>
      <c r="G1518" s="11"/>
      <c r="H1518" s="11"/>
      <c r="I1518" s="11"/>
      <c r="J1518" s="11"/>
      <c r="K1518" s="11"/>
      <c r="L1518" s="11"/>
    </row>
    <row r="1519" spans="2:12" ht="15" x14ac:dyDescent="0.25">
      <c r="B1519" s="11"/>
      <c r="D1519" s="64"/>
      <c r="E1519" s="15"/>
      <c r="F1519" s="11"/>
      <c r="G1519" s="11"/>
      <c r="H1519" s="11"/>
      <c r="I1519" s="11"/>
      <c r="J1519" s="11"/>
      <c r="K1519" s="11"/>
      <c r="L1519" s="11"/>
    </row>
    <row r="1520" spans="2:12" ht="15" x14ac:dyDescent="0.25">
      <c r="B1520" s="11"/>
      <c r="D1520" s="64"/>
      <c r="E1520" s="15"/>
      <c r="F1520" s="11"/>
      <c r="G1520" s="11"/>
      <c r="H1520" s="11"/>
      <c r="I1520" s="11"/>
      <c r="J1520" s="11"/>
      <c r="K1520" s="11"/>
      <c r="L1520" s="11"/>
    </row>
    <row r="1521" spans="2:12" ht="15" x14ac:dyDescent="0.25">
      <c r="B1521" s="11"/>
      <c r="D1521" s="64"/>
      <c r="E1521" s="15"/>
      <c r="F1521" s="11"/>
      <c r="G1521" s="11"/>
      <c r="H1521" s="11"/>
      <c r="I1521" s="11"/>
      <c r="J1521" s="11"/>
      <c r="K1521" s="11"/>
      <c r="L1521" s="11"/>
    </row>
    <row r="1522" spans="2:12" ht="15" x14ac:dyDescent="0.25">
      <c r="B1522" s="11"/>
      <c r="D1522" s="64"/>
      <c r="E1522" s="15"/>
      <c r="F1522" s="11"/>
      <c r="G1522" s="11"/>
      <c r="H1522" s="11"/>
      <c r="I1522" s="11"/>
      <c r="J1522" s="11"/>
      <c r="K1522" s="11"/>
      <c r="L1522" s="11"/>
    </row>
    <row r="1523" spans="2:12" ht="15" x14ac:dyDescent="0.25">
      <c r="B1523" s="11"/>
      <c r="D1523" s="64"/>
      <c r="E1523" s="15"/>
      <c r="F1523" s="11"/>
      <c r="G1523" s="11"/>
      <c r="H1523" s="11"/>
      <c r="I1523" s="11"/>
      <c r="J1523" s="11"/>
      <c r="K1523" s="11"/>
      <c r="L1523" s="11"/>
    </row>
    <row r="1524" spans="2:12" ht="15" x14ac:dyDescent="0.25">
      <c r="B1524" s="11"/>
      <c r="D1524" s="64"/>
      <c r="E1524" s="15"/>
      <c r="F1524" s="11"/>
      <c r="G1524" s="11"/>
      <c r="H1524" s="11"/>
      <c r="I1524" s="11"/>
      <c r="J1524" s="11"/>
      <c r="K1524" s="11"/>
      <c r="L1524" s="11"/>
    </row>
    <row r="1525" spans="2:12" ht="15" x14ac:dyDescent="0.25">
      <c r="B1525" s="11"/>
      <c r="D1525" s="64"/>
      <c r="E1525" s="15"/>
      <c r="F1525" s="11"/>
      <c r="G1525" s="11"/>
      <c r="H1525" s="11"/>
      <c r="I1525" s="11"/>
      <c r="J1525" s="11"/>
      <c r="K1525" s="11"/>
      <c r="L1525" s="11"/>
    </row>
    <row r="1526" spans="2:12" ht="15" x14ac:dyDescent="0.25">
      <c r="B1526" s="11"/>
      <c r="D1526" s="64"/>
      <c r="E1526" s="15"/>
      <c r="F1526" s="11"/>
      <c r="G1526" s="11"/>
      <c r="H1526" s="11"/>
      <c r="I1526" s="11"/>
      <c r="J1526" s="11"/>
      <c r="K1526" s="11"/>
      <c r="L1526" s="11"/>
    </row>
    <row r="1527" spans="2:12" ht="15" x14ac:dyDescent="0.25">
      <c r="B1527" s="11"/>
      <c r="D1527" s="64"/>
      <c r="E1527" s="15"/>
      <c r="F1527" s="11"/>
      <c r="G1527" s="11"/>
      <c r="H1527" s="11"/>
      <c r="I1527" s="11"/>
      <c r="J1527" s="11"/>
      <c r="K1527" s="11"/>
      <c r="L1527" s="11"/>
    </row>
    <row r="1528" spans="2:12" ht="15" x14ac:dyDescent="0.25">
      <c r="B1528" s="12"/>
      <c r="D1528" s="63"/>
      <c r="E1528" s="15"/>
      <c r="F1528" s="12"/>
      <c r="G1528" s="12"/>
      <c r="H1528" s="12"/>
      <c r="I1528" s="12"/>
      <c r="J1528" s="12"/>
      <c r="K1528" s="12"/>
      <c r="L1528" s="12"/>
    </row>
    <row r="1529" spans="2:12" ht="15" x14ac:dyDescent="0.25">
      <c r="B1529" s="11"/>
      <c r="D1529" s="64"/>
      <c r="E1529" s="15"/>
      <c r="F1529" s="11"/>
      <c r="G1529" s="11"/>
      <c r="H1529" s="11"/>
      <c r="I1529" s="11"/>
      <c r="J1529" s="11"/>
      <c r="K1529" s="11"/>
      <c r="L1529" s="11"/>
    </row>
    <row r="1530" spans="2:12" ht="15" x14ac:dyDescent="0.25">
      <c r="B1530" s="11"/>
      <c r="D1530" s="64"/>
      <c r="E1530" s="15"/>
      <c r="F1530" s="11"/>
      <c r="G1530" s="11"/>
      <c r="H1530" s="11"/>
      <c r="I1530" s="11"/>
      <c r="J1530" s="11"/>
      <c r="K1530" s="11"/>
      <c r="L1530" s="11"/>
    </row>
    <row r="1531" spans="2:12" ht="15" x14ac:dyDescent="0.25">
      <c r="B1531" s="11"/>
      <c r="D1531" s="64"/>
      <c r="E1531" s="15"/>
      <c r="F1531" s="11"/>
      <c r="G1531" s="11"/>
      <c r="H1531" s="11"/>
      <c r="I1531" s="11"/>
      <c r="J1531" s="11"/>
      <c r="K1531" s="11"/>
      <c r="L1531" s="11"/>
    </row>
    <row r="1532" spans="2:12" ht="15" x14ac:dyDescent="0.25">
      <c r="B1532" s="11"/>
      <c r="D1532" s="64"/>
      <c r="E1532" s="15"/>
      <c r="F1532" s="11"/>
      <c r="G1532" s="11"/>
      <c r="H1532" s="11"/>
      <c r="I1532" s="11"/>
      <c r="J1532" s="11"/>
      <c r="K1532" s="11"/>
      <c r="L1532" s="11"/>
    </row>
    <row r="1533" spans="2:12" ht="15" x14ac:dyDescent="0.25">
      <c r="B1533" s="11"/>
      <c r="D1533" s="64"/>
      <c r="E1533" s="15"/>
      <c r="F1533" s="11"/>
      <c r="G1533" s="11"/>
      <c r="H1533" s="11"/>
      <c r="I1533" s="11"/>
      <c r="J1533" s="11"/>
      <c r="K1533" s="11"/>
      <c r="L1533" s="11"/>
    </row>
    <row r="1534" spans="2:12" ht="15" x14ac:dyDescent="0.25">
      <c r="B1534" s="11"/>
      <c r="D1534" s="64"/>
      <c r="E1534" s="15"/>
      <c r="F1534" s="11"/>
      <c r="G1534" s="11"/>
      <c r="H1534" s="11"/>
      <c r="I1534" s="11"/>
      <c r="J1534" s="11"/>
      <c r="K1534" s="11"/>
      <c r="L1534" s="11"/>
    </row>
    <row r="1535" spans="2:12" ht="15" x14ac:dyDescent="0.25">
      <c r="B1535" s="11"/>
      <c r="D1535" s="64"/>
      <c r="E1535" s="15"/>
      <c r="F1535" s="11"/>
      <c r="G1535" s="11"/>
      <c r="H1535" s="11"/>
      <c r="I1535" s="11"/>
      <c r="J1535" s="11"/>
      <c r="K1535" s="11"/>
      <c r="L1535" s="11"/>
    </row>
    <row r="1536" spans="2:12" ht="15" x14ac:dyDescent="0.25">
      <c r="B1536" s="11"/>
      <c r="D1536" s="64"/>
      <c r="E1536" s="15"/>
      <c r="F1536" s="11"/>
      <c r="G1536" s="11"/>
      <c r="H1536" s="11"/>
      <c r="I1536" s="11"/>
      <c r="J1536" s="11"/>
      <c r="K1536" s="11"/>
      <c r="L1536" s="11"/>
    </row>
    <row r="1537" spans="2:12" ht="15" x14ac:dyDescent="0.25">
      <c r="B1537" s="11"/>
      <c r="D1537" s="64"/>
      <c r="E1537" s="15"/>
      <c r="F1537" s="11"/>
      <c r="G1537" s="11"/>
      <c r="H1537" s="11"/>
      <c r="I1537" s="11"/>
      <c r="J1537" s="11"/>
      <c r="K1537" s="11"/>
      <c r="L1537" s="11"/>
    </row>
    <row r="1538" spans="2:12" ht="15" x14ac:dyDescent="0.25">
      <c r="B1538" s="11"/>
      <c r="D1538" s="64"/>
      <c r="E1538" s="15"/>
      <c r="F1538" s="11"/>
      <c r="G1538" s="11"/>
      <c r="H1538" s="11"/>
      <c r="I1538" s="11"/>
      <c r="J1538" s="11"/>
      <c r="K1538" s="11"/>
      <c r="L1538" s="11"/>
    </row>
    <row r="1539" spans="2:12" ht="15" x14ac:dyDescent="0.25">
      <c r="B1539" s="11"/>
      <c r="D1539" s="64"/>
      <c r="E1539" s="15"/>
      <c r="F1539" s="11"/>
      <c r="G1539" s="11"/>
      <c r="H1539" s="11"/>
      <c r="I1539" s="11"/>
      <c r="J1539" s="11"/>
      <c r="K1539" s="11"/>
      <c r="L1539" s="11"/>
    </row>
    <row r="1540" spans="2:12" ht="15" x14ac:dyDescent="0.25">
      <c r="B1540" s="11"/>
      <c r="D1540" s="64"/>
      <c r="E1540" s="15"/>
      <c r="F1540" s="11"/>
      <c r="G1540" s="11"/>
      <c r="H1540" s="11"/>
      <c r="I1540" s="11"/>
      <c r="J1540" s="11"/>
      <c r="K1540" s="11"/>
      <c r="L1540" s="11"/>
    </row>
    <row r="1541" spans="2:12" ht="15" x14ac:dyDescent="0.25">
      <c r="B1541" s="11"/>
      <c r="D1541" s="64"/>
      <c r="E1541" s="15"/>
      <c r="F1541" s="11"/>
      <c r="G1541" s="11"/>
      <c r="H1541" s="11"/>
      <c r="I1541" s="11"/>
      <c r="J1541" s="11"/>
      <c r="K1541" s="11"/>
      <c r="L1541" s="11"/>
    </row>
    <row r="1542" spans="2:12" ht="15" x14ac:dyDescent="0.25">
      <c r="B1542" s="11"/>
      <c r="D1542" s="64"/>
      <c r="E1542" s="15"/>
      <c r="F1542" s="11"/>
      <c r="G1542" s="11"/>
      <c r="H1542" s="11"/>
      <c r="I1542" s="11"/>
      <c r="J1542" s="11"/>
      <c r="K1542" s="11"/>
      <c r="L1542" s="11"/>
    </row>
    <row r="1543" spans="2:12" ht="15" x14ac:dyDescent="0.25">
      <c r="B1543" s="11"/>
      <c r="D1543" s="64"/>
      <c r="E1543" s="15"/>
      <c r="F1543" s="11"/>
      <c r="G1543" s="11"/>
      <c r="H1543" s="11"/>
      <c r="I1543" s="11"/>
      <c r="J1543" s="11"/>
      <c r="K1543" s="11"/>
      <c r="L1543" s="11"/>
    </row>
    <row r="1544" spans="2:12" ht="15" x14ac:dyDescent="0.25">
      <c r="B1544" s="11"/>
      <c r="D1544" s="64"/>
      <c r="E1544" s="15"/>
      <c r="F1544" s="11"/>
      <c r="G1544" s="11"/>
      <c r="H1544" s="11"/>
      <c r="I1544" s="11"/>
      <c r="J1544" s="11"/>
      <c r="K1544" s="11"/>
      <c r="L1544" s="11"/>
    </row>
    <row r="1545" spans="2:12" ht="15" x14ac:dyDescent="0.25">
      <c r="B1545" s="11"/>
      <c r="D1545" s="64"/>
      <c r="E1545" s="15"/>
      <c r="F1545" s="11"/>
      <c r="G1545" s="11"/>
      <c r="H1545" s="11"/>
      <c r="I1545" s="11"/>
      <c r="J1545" s="11"/>
      <c r="K1545" s="11"/>
      <c r="L1545" s="11"/>
    </row>
    <row r="1546" spans="2:12" ht="15" x14ac:dyDescent="0.25">
      <c r="B1546" s="11"/>
      <c r="D1546" s="64"/>
      <c r="E1546" s="15"/>
      <c r="F1546" s="11"/>
      <c r="G1546" s="11"/>
      <c r="H1546" s="11"/>
      <c r="I1546" s="11"/>
      <c r="J1546" s="11"/>
      <c r="K1546" s="11"/>
      <c r="L1546" s="11"/>
    </row>
    <row r="1547" spans="2:12" ht="15" x14ac:dyDescent="0.25">
      <c r="B1547" s="11"/>
      <c r="D1547" s="64"/>
      <c r="E1547" s="15"/>
      <c r="F1547" s="11"/>
      <c r="G1547" s="11"/>
      <c r="H1547" s="11"/>
      <c r="I1547" s="11"/>
      <c r="J1547" s="11"/>
      <c r="K1547" s="11"/>
      <c r="L1547" s="11"/>
    </row>
    <row r="1548" spans="2:12" ht="15" x14ac:dyDescent="0.25">
      <c r="B1548" s="11"/>
      <c r="D1548" s="64"/>
      <c r="E1548" s="15"/>
      <c r="F1548" s="11"/>
      <c r="G1548" s="11"/>
      <c r="H1548" s="11"/>
      <c r="I1548" s="11"/>
      <c r="J1548" s="11"/>
      <c r="K1548" s="11"/>
      <c r="L1548" s="11"/>
    </row>
    <row r="1549" spans="2:12" ht="15" x14ac:dyDescent="0.25">
      <c r="B1549" s="11"/>
      <c r="D1549" s="64"/>
      <c r="E1549" s="15"/>
      <c r="F1549" s="11"/>
      <c r="G1549" s="11"/>
      <c r="H1549" s="11"/>
      <c r="I1549" s="11"/>
      <c r="J1549" s="11"/>
      <c r="K1549" s="11"/>
      <c r="L1549" s="11"/>
    </row>
    <row r="1550" spans="2:12" ht="15" x14ac:dyDescent="0.25">
      <c r="B1550" s="11"/>
      <c r="D1550" s="64"/>
      <c r="E1550" s="15"/>
      <c r="F1550" s="11"/>
      <c r="G1550" s="11"/>
      <c r="H1550" s="11"/>
      <c r="I1550" s="11"/>
      <c r="J1550" s="11"/>
      <c r="K1550" s="11"/>
      <c r="L1550" s="11"/>
    </row>
    <row r="1551" spans="2:12" ht="15" x14ac:dyDescent="0.25">
      <c r="B1551" s="11"/>
      <c r="D1551" s="64"/>
      <c r="E1551" s="15"/>
      <c r="F1551" s="11"/>
      <c r="G1551" s="11"/>
      <c r="H1551" s="11"/>
      <c r="I1551" s="11"/>
      <c r="J1551" s="11"/>
      <c r="K1551" s="11"/>
      <c r="L1551" s="11"/>
    </row>
    <row r="1552" spans="2:12" ht="15" x14ac:dyDescent="0.25">
      <c r="B1552" s="11"/>
      <c r="D1552" s="64"/>
      <c r="E1552" s="15"/>
      <c r="F1552" s="11"/>
      <c r="G1552" s="11"/>
      <c r="H1552" s="11"/>
      <c r="I1552" s="11"/>
      <c r="J1552" s="11"/>
      <c r="K1552" s="11"/>
      <c r="L1552" s="11"/>
    </row>
    <row r="1553" spans="2:12" ht="15" x14ac:dyDescent="0.25">
      <c r="B1553" s="11"/>
      <c r="D1553" s="64"/>
      <c r="E1553" s="15"/>
      <c r="F1553" s="11"/>
      <c r="G1553" s="11"/>
      <c r="H1553" s="11"/>
      <c r="I1553" s="11"/>
      <c r="J1553" s="11"/>
      <c r="K1553" s="11"/>
      <c r="L1553" s="11"/>
    </row>
    <row r="1554" spans="2:12" ht="15" x14ac:dyDescent="0.25">
      <c r="B1554" s="11"/>
      <c r="D1554" s="64"/>
      <c r="E1554" s="15"/>
      <c r="F1554" s="11"/>
      <c r="G1554" s="11"/>
      <c r="H1554" s="11"/>
      <c r="I1554" s="11"/>
      <c r="J1554" s="11"/>
      <c r="K1554" s="11"/>
      <c r="L1554" s="11"/>
    </row>
    <row r="1555" spans="2:12" ht="15" x14ac:dyDescent="0.25">
      <c r="B1555" s="11"/>
      <c r="D1555" s="64"/>
      <c r="E1555" s="15"/>
      <c r="F1555" s="11"/>
      <c r="G1555" s="11"/>
      <c r="H1555" s="11"/>
      <c r="I1555" s="11"/>
      <c r="J1555" s="11"/>
      <c r="K1555" s="11"/>
      <c r="L1555" s="11"/>
    </row>
    <row r="1556" spans="2:12" ht="15" x14ac:dyDescent="0.25">
      <c r="B1556" s="11"/>
      <c r="D1556" s="64"/>
      <c r="E1556" s="15"/>
      <c r="F1556" s="11"/>
      <c r="G1556" s="11"/>
      <c r="H1556" s="11"/>
      <c r="I1556" s="11"/>
      <c r="J1556" s="11"/>
      <c r="K1556" s="11"/>
      <c r="L1556" s="11"/>
    </row>
    <row r="1557" spans="2:12" ht="15" x14ac:dyDescent="0.25">
      <c r="B1557" s="11"/>
      <c r="D1557" s="64"/>
      <c r="E1557" s="15"/>
      <c r="F1557" s="11"/>
      <c r="G1557" s="11"/>
      <c r="H1557" s="11"/>
      <c r="I1557" s="11"/>
      <c r="J1557" s="11"/>
      <c r="K1557" s="11"/>
      <c r="L1557" s="11"/>
    </row>
    <row r="1558" spans="2:12" ht="15" x14ac:dyDescent="0.25">
      <c r="B1558" s="11"/>
      <c r="D1558" s="64"/>
      <c r="E1558" s="15"/>
      <c r="F1558" s="11"/>
      <c r="G1558" s="11"/>
      <c r="H1558" s="11"/>
      <c r="I1558" s="11"/>
      <c r="J1558" s="11"/>
      <c r="K1558" s="11"/>
      <c r="L1558" s="11"/>
    </row>
    <row r="1559" spans="2:12" ht="15" x14ac:dyDescent="0.25">
      <c r="B1559" s="11"/>
      <c r="D1559" s="64"/>
      <c r="E1559" s="15"/>
      <c r="F1559" s="11"/>
      <c r="G1559" s="11"/>
      <c r="H1559" s="11"/>
      <c r="I1559" s="11"/>
      <c r="J1559" s="11"/>
      <c r="K1559" s="11"/>
      <c r="L1559" s="11"/>
    </row>
    <row r="1560" spans="2:12" ht="15" x14ac:dyDescent="0.25">
      <c r="B1560" s="12"/>
      <c r="D1560" s="63"/>
      <c r="E1560" s="15"/>
      <c r="F1560" s="12"/>
      <c r="G1560" s="12"/>
      <c r="H1560" s="12"/>
      <c r="I1560" s="12"/>
      <c r="J1560" s="12"/>
      <c r="K1560" s="12"/>
      <c r="L1560" s="12"/>
    </row>
    <row r="1561" spans="2:12" ht="15" x14ac:dyDescent="0.25">
      <c r="B1561" s="12"/>
      <c r="D1561" s="63"/>
      <c r="E1561" s="15"/>
      <c r="F1561" s="12"/>
      <c r="G1561" s="12"/>
      <c r="H1561" s="12"/>
      <c r="I1561" s="12"/>
      <c r="J1561" s="12"/>
      <c r="K1561" s="12"/>
      <c r="L1561" s="12"/>
    </row>
    <row r="1562" spans="2:12" ht="15" x14ac:dyDescent="0.25">
      <c r="B1562" s="11"/>
      <c r="D1562" s="64"/>
      <c r="E1562" s="15"/>
      <c r="F1562" s="11"/>
      <c r="G1562" s="11"/>
      <c r="H1562" s="11"/>
      <c r="I1562" s="11"/>
      <c r="J1562" s="11"/>
      <c r="K1562" s="11"/>
      <c r="L1562" s="11"/>
    </row>
    <row r="1563" spans="2:12" ht="15" x14ac:dyDescent="0.25">
      <c r="B1563" s="11"/>
      <c r="D1563" s="64"/>
      <c r="E1563" s="15"/>
      <c r="F1563" s="11"/>
      <c r="G1563" s="11"/>
      <c r="H1563" s="11"/>
      <c r="I1563" s="11"/>
      <c r="J1563" s="11"/>
      <c r="K1563" s="11"/>
      <c r="L1563" s="11"/>
    </row>
    <row r="1564" spans="2:12" ht="15" x14ac:dyDescent="0.25">
      <c r="B1564" s="11"/>
      <c r="D1564" s="64"/>
      <c r="E1564" s="15"/>
      <c r="F1564" s="11"/>
      <c r="G1564" s="11"/>
      <c r="H1564" s="11"/>
      <c r="I1564" s="11"/>
      <c r="J1564" s="11"/>
      <c r="K1564" s="11"/>
      <c r="L1564" s="11"/>
    </row>
    <row r="1565" spans="2:12" ht="15" x14ac:dyDescent="0.25">
      <c r="B1565" s="12"/>
      <c r="D1565" s="63"/>
      <c r="E1565" s="15"/>
      <c r="F1565" s="12"/>
      <c r="G1565" s="12"/>
      <c r="H1565" s="12"/>
      <c r="I1565" s="12"/>
      <c r="J1565" s="12"/>
      <c r="K1565" s="12"/>
      <c r="L1565" s="12"/>
    </row>
    <row r="1566" spans="2:12" ht="15" x14ac:dyDescent="0.25">
      <c r="B1566" s="11"/>
      <c r="D1566" s="64"/>
      <c r="E1566" s="15"/>
      <c r="F1566" s="11"/>
      <c r="G1566" s="11"/>
      <c r="H1566" s="11"/>
      <c r="I1566" s="11"/>
      <c r="J1566" s="11"/>
      <c r="K1566" s="11"/>
      <c r="L1566" s="11"/>
    </row>
    <row r="1567" spans="2:12" ht="15" x14ac:dyDescent="0.25">
      <c r="B1567" s="11"/>
      <c r="D1567" s="64"/>
      <c r="E1567" s="15"/>
      <c r="F1567" s="11"/>
      <c r="G1567" s="11"/>
      <c r="H1567" s="11"/>
      <c r="I1567" s="11"/>
      <c r="J1567" s="11"/>
      <c r="K1567" s="11"/>
      <c r="L1567" s="11"/>
    </row>
    <row r="1568" spans="2:12" ht="15" x14ac:dyDescent="0.25">
      <c r="B1568" s="11"/>
      <c r="D1568" s="64"/>
      <c r="E1568" s="15"/>
      <c r="F1568" s="11"/>
      <c r="G1568" s="11"/>
      <c r="H1568" s="11"/>
      <c r="I1568" s="11"/>
      <c r="J1568" s="11"/>
      <c r="K1568" s="11"/>
      <c r="L1568" s="11"/>
    </row>
    <row r="1569" spans="2:12" ht="15" x14ac:dyDescent="0.25">
      <c r="B1569" s="11"/>
      <c r="D1569" s="64"/>
      <c r="E1569" s="15"/>
      <c r="F1569" s="11"/>
      <c r="G1569" s="11"/>
      <c r="H1569" s="11"/>
      <c r="I1569" s="11"/>
      <c r="J1569" s="11"/>
      <c r="K1569" s="11"/>
      <c r="L1569" s="11"/>
    </row>
    <row r="1570" spans="2:12" ht="15" x14ac:dyDescent="0.25">
      <c r="B1570" s="12"/>
      <c r="D1570" s="63"/>
      <c r="E1570" s="15"/>
      <c r="F1570" s="12"/>
      <c r="G1570" s="12"/>
      <c r="H1570" s="12"/>
      <c r="I1570" s="12"/>
      <c r="J1570" s="12"/>
      <c r="K1570" s="12"/>
      <c r="L1570" s="12"/>
    </row>
    <row r="1571" spans="2:12" ht="15" x14ac:dyDescent="0.25">
      <c r="B1571" s="11"/>
      <c r="D1571" s="64"/>
      <c r="E1571" s="15"/>
      <c r="F1571" s="11"/>
      <c r="G1571" s="11"/>
      <c r="H1571" s="11"/>
      <c r="I1571" s="11"/>
      <c r="J1571" s="11"/>
      <c r="K1571" s="11"/>
      <c r="L1571" s="11"/>
    </row>
    <row r="1572" spans="2:12" ht="15" x14ac:dyDescent="0.25">
      <c r="B1572" s="11"/>
      <c r="D1572" s="64"/>
      <c r="E1572" s="15"/>
      <c r="F1572" s="11"/>
      <c r="G1572" s="11"/>
      <c r="H1572" s="11"/>
      <c r="I1572" s="11"/>
      <c r="J1572" s="11"/>
      <c r="K1572" s="11"/>
      <c r="L1572" s="11"/>
    </row>
    <row r="1573" spans="2:12" ht="15" x14ac:dyDescent="0.25">
      <c r="B1573" s="11"/>
      <c r="D1573" s="64"/>
      <c r="E1573" s="15"/>
      <c r="F1573" s="11"/>
      <c r="G1573" s="11"/>
      <c r="H1573" s="11"/>
      <c r="I1573" s="11"/>
      <c r="J1573" s="11"/>
      <c r="K1573" s="11"/>
      <c r="L1573" s="11"/>
    </row>
    <row r="1574" spans="2:12" ht="15" x14ac:dyDescent="0.25">
      <c r="B1574" s="11"/>
      <c r="D1574" s="64"/>
      <c r="E1574" s="15"/>
      <c r="F1574" s="11"/>
      <c r="G1574" s="11"/>
      <c r="H1574" s="11"/>
      <c r="I1574" s="11"/>
      <c r="J1574" s="11"/>
      <c r="K1574" s="11"/>
      <c r="L1574" s="11"/>
    </row>
    <row r="1575" spans="2:12" ht="15" x14ac:dyDescent="0.25">
      <c r="B1575" s="11"/>
      <c r="D1575" s="64"/>
      <c r="E1575" s="15"/>
      <c r="F1575" s="11"/>
      <c r="G1575" s="11"/>
      <c r="H1575" s="11"/>
      <c r="I1575" s="11"/>
      <c r="J1575" s="11"/>
      <c r="K1575" s="11"/>
      <c r="L1575" s="11"/>
    </row>
    <row r="1576" spans="2:12" ht="15" x14ac:dyDescent="0.25">
      <c r="B1576" s="11"/>
      <c r="D1576" s="64"/>
      <c r="E1576" s="15"/>
      <c r="F1576" s="11"/>
      <c r="G1576" s="11"/>
      <c r="H1576" s="11"/>
      <c r="I1576" s="11"/>
      <c r="J1576" s="11"/>
      <c r="K1576" s="11"/>
      <c r="L1576" s="11"/>
    </row>
    <row r="1577" spans="2:12" ht="15" x14ac:dyDescent="0.25">
      <c r="B1577" s="11"/>
      <c r="D1577" s="64"/>
      <c r="E1577" s="15"/>
      <c r="F1577" s="11"/>
      <c r="G1577" s="11"/>
      <c r="H1577" s="11"/>
      <c r="I1577" s="11"/>
      <c r="J1577" s="11"/>
      <c r="K1577" s="11"/>
      <c r="L1577" s="11"/>
    </row>
    <row r="1578" spans="2:12" ht="15" x14ac:dyDescent="0.25">
      <c r="B1578" s="11"/>
      <c r="D1578" s="64"/>
      <c r="E1578" s="15"/>
      <c r="F1578" s="11"/>
      <c r="G1578" s="11"/>
      <c r="H1578" s="11"/>
      <c r="I1578" s="11"/>
      <c r="J1578" s="11"/>
      <c r="K1578" s="11"/>
      <c r="L1578" s="11"/>
    </row>
    <row r="1579" spans="2:12" ht="15" x14ac:dyDescent="0.25">
      <c r="B1579" s="11"/>
      <c r="D1579" s="64"/>
      <c r="E1579" s="15"/>
      <c r="F1579" s="11"/>
      <c r="G1579" s="11"/>
      <c r="H1579" s="11"/>
      <c r="I1579" s="11"/>
      <c r="J1579" s="11"/>
      <c r="K1579" s="11"/>
      <c r="L1579" s="11"/>
    </row>
    <row r="1580" spans="2:12" ht="15" x14ac:dyDescent="0.25">
      <c r="B1580" s="11"/>
      <c r="D1580" s="64"/>
      <c r="E1580" s="15"/>
      <c r="F1580" s="11"/>
      <c r="G1580" s="11"/>
      <c r="H1580" s="11"/>
      <c r="I1580" s="11"/>
      <c r="J1580" s="11"/>
      <c r="K1580" s="11"/>
      <c r="L1580" s="11"/>
    </row>
    <row r="1581" spans="2:12" ht="15" x14ac:dyDescent="0.25">
      <c r="B1581" s="11"/>
      <c r="D1581" s="64"/>
      <c r="E1581" s="15"/>
      <c r="F1581" s="11"/>
      <c r="G1581" s="11"/>
      <c r="H1581" s="11"/>
      <c r="I1581" s="11"/>
      <c r="J1581" s="11"/>
      <c r="K1581" s="11"/>
      <c r="L1581" s="11"/>
    </row>
    <row r="1582" spans="2:12" ht="15" x14ac:dyDescent="0.25">
      <c r="B1582" s="12"/>
      <c r="D1582" s="63"/>
      <c r="E1582" s="15"/>
      <c r="F1582" s="12"/>
      <c r="G1582" s="12"/>
      <c r="H1582" s="12"/>
      <c r="I1582" s="12"/>
      <c r="J1582" s="12"/>
      <c r="K1582" s="12"/>
      <c r="L1582" s="12"/>
    </row>
    <row r="1583" spans="2:12" ht="15" x14ac:dyDescent="0.25">
      <c r="B1583" s="11"/>
      <c r="D1583" s="64"/>
      <c r="E1583" s="15"/>
      <c r="F1583" s="11"/>
      <c r="G1583" s="11"/>
      <c r="H1583" s="11"/>
      <c r="I1583" s="11"/>
      <c r="J1583" s="11"/>
      <c r="K1583" s="11"/>
      <c r="L1583" s="11"/>
    </row>
    <row r="1584" spans="2:12" ht="15" x14ac:dyDescent="0.25">
      <c r="B1584" s="11"/>
      <c r="D1584" s="64"/>
      <c r="E1584" s="15"/>
      <c r="F1584" s="11"/>
      <c r="G1584" s="11"/>
      <c r="H1584" s="11"/>
      <c r="I1584" s="11"/>
      <c r="J1584" s="11"/>
      <c r="K1584" s="11"/>
      <c r="L1584" s="11"/>
    </row>
    <row r="1585" spans="2:12" ht="15" x14ac:dyDescent="0.25">
      <c r="B1585" s="11"/>
      <c r="D1585" s="64"/>
      <c r="E1585" s="15"/>
      <c r="F1585" s="11"/>
      <c r="G1585" s="11"/>
      <c r="H1585" s="11"/>
      <c r="I1585" s="11"/>
      <c r="J1585" s="11"/>
      <c r="K1585" s="11"/>
      <c r="L1585" s="11"/>
    </row>
    <row r="1586" spans="2:12" ht="15" x14ac:dyDescent="0.25">
      <c r="B1586" s="11"/>
      <c r="D1586" s="64"/>
      <c r="E1586" s="15"/>
      <c r="F1586" s="11"/>
      <c r="G1586" s="11"/>
      <c r="H1586" s="11"/>
      <c r="I1586" s="11"/>
      <c r="J1586" s="11"/>
      <c r="K1586" s="11"/>
      <c r="L1586" s="11"/>
    </row>
    <row r="1587" spans="2:12" ht="15" x14ac:dyDescent="0.25">
      <c r="B1587" s="11"/>
      <c r="D1587" s="64"/>
      <c r="E1587" s="15"/>
      <c r="F1587" s="11"/>
      <c r="G1587" s="11"/>
      <c r="H1587" s="11"/>
      <c r="I1587" s="11"/>
      <c r="J1587" s="11"/>
      <c r="K1587" s="11"/>
      <c r="L1587" s="11"/>
    </row>
    <row r="1588" spans="2:12" ht="15" x14ac:dyDescent="0.25">
      <c r="B1588" s="11"/>
      <c r="D1588" s="64"/>
      <c r="E1588" s="15"/>
      <c r="F1588" s="11"/>
      <c r="G1588" s="11"/>
      <c r="H1588" s="11"/>
      <c r="I1588" s="11"/>
      <c r="J1588" s="11"/>
      <c r="K1588" s="11"/>
      <c r="L1588" s="11"/>
    </row>
    <row r="1589" spans="2:12" ht="15" x14ac:dyDescent="0.25">
      <c r="B1589" s="11"/>
      <c r="D1589" s="64"/>
      <c r="E1589" s="15"/>
      <c r="F1589" s="11"/>
      <c r="G1589" s="11"/>
      <c r="H1589" s="11"/>
      <c r="I1589" s="11"/>
      <c r="J1589" s="11"/>
      <c r="K1589" s="11"/>
      <c r="L1589" s="11"/>
    </row>
    <row r="1590" spans="2:12" ht="15" x14ac:dyDescent="0.25">
      <c r="B1590" s="11"/>
      <c r="D1590" s="64"/>
      <c r="E1590" s="15"/>
      <c r="F1590" s="11"/>
      <c r="G1590" s="11"/>
      <c r="H1590" s="11"/>
      <c r="I1590" s="11"/>
      <c r="J1590" s="11"/>
      <c r="K1590" s="11"/>
      <c r="L1590" s="11"/>
    </row>
    <row r="1591" spans="2:12" ht="15" x14ac:dyDescent="0.25">
      <c r="B1591" s="11"/>
      <c r="D1591" s="64"/>
      <c r="E1591" s="15"/>
      <c r="F1591" s="11"/>
      <c r="G1591" s="11"/>
      <c r="H1591" s="11"/>
      <c r="I1591" s="11"/>
      <c r="J1591" s="11"/>
      <c r="K1591" s="11"/>
      <c r="L1591" s="11"/>
    </row>
    <row r="1592" spans="2:12" ht="15" x14ac:dyDescent="0.25">
      <c r="B1592" s="11"/>
      <c r="D1592" s="64"/>
      <c r="E1592" s="15"/>
      <c r="F1592" s="11"/>
      <c r="G1592" s="11"/>
      <c r="H1592" s="11"/>
      <c r="I1592" s="11"/>
      <c r="J1592" s="11"/>
      <c r="K1592" s="11"/>
      <c r="L1592" s="11"/>
    </row>
    <row r="1593" spans="2:12" ht="15" x14ac:dyDescent="0.25">
      <c r="B1593" s="11"/>
      <c r="D1593" s="64"/>
      <c r="E1593" s="15"/>
      <c r="F1593" s="11"/>
      <c r="G1593" s="11"/>
      <c r="H1593" s="11"/>
      <c r="I1593" s="11"/>
      <c r="J1593" s="11"/>
      <c r="K1593" s="11"/>
      <c r="L1593" s="11"/>
    </row>
    <row r="1594" spans="2:12" ht="15" x14ac:dyDescent="0.25">
      <c r="B1594" s="11"/>
      <c r="D1594" s="64"/>
      <c r="E1594" s="15"/>
      <c r="F1594" s="11"/>
      <c r="G1594" s="11"/>
      <c r="H1594" s="11"/>
      <c r="I1594" s="11"/>
      <c r="J1594" s="11"/>
      <c r="K1594" s="11"/>
      <c r="L1594" s="11"/>
    </row>
    <row r="1595" spans="2:12" ht="15" x14ac:dyDescent="0.25">
      <c r="B1595" s="11"/>
      <c r="D1595" s="64"/>
      <c r="E1595" s="15"/>
      <c r="F1595" s="11"/>
      <c r="G1595" s="11"/>
      <c r="H1595" s="11"/>
      <c r="I1595" s="11"/>
      <c r="J1595" s="11"/>
      <c r="K1595" s="11"/>
      <c r="L1595" s="11"/>
    </row>
    <row r="1596" spans="2:12" ht="15" x14ac:dyDescent="0.25">
      <c r="B1596" s="12"/>
      <c r="D1596" s="63"/>
      <c r="E1596" s="15"/>
      <c r="F1596" s="12"/>
      <c r="G1596" s="12"/>
      <c r="H1596" s="12"/>
      <c r="I1596" s="12"/>
      <c r="J1596" s="12"/>
      <c r="K1596" s="12"/>
      <c r="L1596" s="12"/>
    </row>
    <row r="1597" spans="2:12" ht="15" x14ac:dyDescent="0.25">
      <c r="B1597" s="11"/>
      <c r="D1597" s="64"/>
      <c r="E1597" s="15"/>
      <c r="F1597" s="11"/>
      <c r="G1597" s="11"/>
      <c r="H1597" s="11"/>
      <c r="I1597" s="11"/>
      <c r="J1597" s="11"/>
      <c r="K1597" s="11"/>
      <c r="L1597" s="11"/>
    </row>
    <row r="1598" spans="2:12" ht="15" x14ac:dyDescent="0.25">
      <c r="B1598" s="11"/>
      <c r="D1598" s="64"/>
      <c r="E1598" s="15"/>
      <c r="F1598" s="11"/>
      <c r="G1598" s="11"/>
      <c r="H1598" s="11"/>
      <c r="I1598" s="11"/>
      <c r="J1598" s="11"/>
      <c r="K1598" s="11"/>
      <c r="L1598" s="11"/>
    </row>
    <row r="1599" spans="2:12" ht="15" x14ac:dyDescent="0.25">
      <c r="B1599" s="11"/>
      <c r="D1599" s="64"/>
      <c r="E1599" s="15"/>
      <c r="F1599" s="11"/>
      <c r="G1599" s="11"/>
      <c r="H1599" s="11"/>
      <c r="I1599" s="11"/>
      <c r="J1599" s="11"/>
      <c r="K1599" s="11"/>
      <c r="L1599" s="11"/>
    </row>
    <row r="1600" spans="2:12" ht="15" x14ac:dyDescent="0.25">
      <c r="B1600" s="11"/>
      <c r="D1600" s="64"/>
      <c r="E1600" s="15"/>
      <c r="F1600" s="11"/>
      <c r="G1600" s="11"/>
      <c r="H1600" s="11"/>
      <c r="I1600" s="11"/>
      <c r="J1600" s="11"/>
      <c r="K1600" s="11"/>
      <c r="L1600" s="11"/>
    </row>
    <row r="1601" spans="2:12" ht="15" x14ac:dyDescent="0.25">
      <c r="B1601" s="11"/>
      <c r="D1601" s="64"/>
      <c r="E1601" s="15"/>
      <c r="F1601" s="11"/>
      <c r="G1601" s="11"/>
      <c r="H1601" s="11"/>
      <c r="I1601" s="11"/>
      <c r="J1601" s="11"/>
      <c r="K1601" s="11"/>
      <c r="L1601" s="11"/>
    </row>
    <row r="1602" spans="2:12" ht="15" x14ac:dyDescent="0.25">
      <c r="B1602" s="11"/>
      <c r="D1602" s="64"/>
      <c r="E1602" s="15"/>
      <c r="F1602" s="11"/>
      <c r="G1602" s="11"/>
      <c r="H1602" s="11"/>
      <c r="I1602" s="11"/>
      <c r="J1602" s="11"/>
      <c r="K1602" s="11"/>
      <c r="L1602" s="11"/>
    </row>
    <row r="1603" spans="2:12" ht="15" x14ac:dyDescent="0.25">
      <c r="B1603" s="11"/>
      <c r="D1603" s="64"/>
      <c r="E1603" s="15"/>
      <c r="F1603" s="11"/>
      <c r="G1603" s="11"/>
      <c r="H1603" s="11"/>
      <c r="I1603" s="11"/>
      <c r="J1603" s="11"/>
      <c r="K1603" s="11"/>
      <c r="L1603" s="11"/>
    </row>
    <row r="1604" spans="2:12" ht="15" x14ac:dyDescent="0.25">
      <c r="B1604" s="11"/>
      <c r="D1604" s="64"/>
      <c r="E1604" s="15"/>
      <c r="F1604" s="11"/>
      <c r="G1604" s="11"/>
      <c r="H1604" s="11"/>
      <c r="I1604" s="11"/>
      <c r="J1604" s="11"/>
      <c r="K1604" s="11"/>
      <c r="L1604" s="11"/>
    </row>
    <row r="1605" spans="2:12" ht="15" x14ac:dyDescent="0.25">
      <c r="B1605" s="11"/>
      <c r="D1605" s="64"/>
      <c r="E1605" s="15"/>
      <c r="F1605" s="11"/>
      <c r="G1605" s="11"/>
      <c r="H1605" s="11"/>
      <c r="I1605" s="11"/>
      <c r="J1605" s="11"/>
      <c r="K1605" s="11"/>
      <c r="L1605" s="11"/>
    </row>
    <row r="1606" spans="2:12" ht="15" x14ac:dyDescent="0.25">
      <c r="B1606" s="11"/>
      <c r="D1606" s="64"/>
      <c r="E1606" s="15"/>
      <c r="F1606" s="11"/>
      <c r="G1606" s="11"/>
      <c r="H1606" s="11"/>
      <c r="I1606" s="11"/>
      <c r="J1606" s="11"/>
      <c r="K1606" s="11"/>
      <c r="L1606" s="11"/>
    </row>
    <row r="1607" spans="2:12" ht="15" x14ac:dyDescent="0.25">
      <c r="B1607" s="11"/>
      <c r="D1607" s="64"/>
      <c r="E1607" s="15"/>
      <c r="F1607" s="11"/>
      <c r="G1607" s="11"/>
      <c r="H1607" s="11"/>
      <c r="I1607" s="11"/>
      <c r="J1607" s="11"/>
      <c r="K1607" s="11"/>
      <c r="L1607" s="11"/>
    </row>
    <row r="1608" spans="2:12" ht="15" x14ac:dyDescent="0.25">
      <c r="B1608" s="12"/>
      <c r="D1608" s="63"/>
      <c r="E1608" s="15"/>
      <c r="F1608" s="12"/>
      <c r="G1608" s="12"/>
      <c r="H1608" s="12"/>
      <c r="I1608" s="12"/>
      <c r="J1608" s="12"/>
      <c r="K1608" s="12"/>
      <c r="L1608" s="12"/>
    </row>
    <row r="1609" spans="2:12" ht="15" x14ac:dyDescent="0.25">
      <c r="B1609" s="12"/>
      <c r="D1609" s="63"/>
      <c r="E1609" s="15"/>
      <c r="F1609" s="12"/>
      <c r="G1609" s="12"/>
      <c r="H1609" s="12"/>
      <c r="I1609" s="12"/>
      <c r="J1609" s="12"/>
      <c r="K1609" s="12"/>
      <c r="L1609" s="12"/>
    </row>
    <row r="1610" spans="2:12" ht="15" x14ac:dyDescent="0.25">
      <c r="B1610" s="11"/>
      <c r="D1610" s="64"/>
      <c r="E1610" s="15"/>
      <c r="F1610" s="11"/>
      <c r="G1610" s="11"/>
      <c r="H1610" s="11"/>
      <c r="I1610" s="11"/>
      <c r="J1610" s="11"/>
      <c r="K1610" s="11"/>
      <c r="L1610" s="11"/>
    </row>
    <row r="1611" spans="2:12" ht="15" x14ac:dyDescent="0.25">
      <c r="B1611" s="11"/>
      <c r="D1611" s="64"/>
      <c r="E1611" s="15"/>
      <c r="F1611" s="11"/>
      <c r="G1611" s="11"/>
      <c r="H1611" s="11"/>
      <c r="I1611" s="11"/>
      <c r="J1611" s="11"/>
      <c r="K1611" s="11"/>
      <c r="L1611" s="11"/>
    </row>
    <row r="1612" spans="2:12" ht="15" x14ac:dyDescent="0.25">
      <c r="B1612" s="11"/>
      <c r="D1612" s="64"/>
      <c r="E1612" s="15"/>
      <c r="F1612" s="11"/>
      <c r="G1612" s="11"/>
      <c r="H1612" s="11"/>
      <c r="I1612" s="11"/>
      <c r="J1612" s="11"/>
      <c r="K1612" s="11"/>
      <c r="L1612" s="11"/>
    </row>
    <row r="1613" spans="2:12" ht="15" x14ac:dyDescent="0.25">
      <c r="B1613" s="11"/>
      <c r="D1613" s="64"/>
      <c r="E1613" s="15"/>
      <c r="F1613" s="11"/>
      <c r="G1613" s="11"/>
      <c r="H1613" s="11"/>
      <c r="I1613" s="11"/>
      <c r="J1613" s="11"/>
      <c r="K1613" s="11"/>
      <c r="L1613" s="11"/>
    </row>
    <row r="1614" spans="2:12" ht="15" x14ac:dyDescent="0.25">
      <c r="B1614" s="11"/>
      <c r="D1614" s="64"/>
      <c r="E1614" s="15"/>
      <c r="F1614" s="11"/>
      <c r="G1614" s="11"/>
      <c r="H1614" s="11"/>
      <c r="I1614" s="11"/>
      <c r="J1614" s="11"/>
      <c r="K1614" s="11"/>
      <c r="L1614" s="11"/>
    </row>
    <row r="1615" spans="2:12" ht="15" x14ac:dyDescent="0.25">
      <c r="B1615" s="11"/>
      <c r="D1615" s="64"/>
      <c r="E1615" s="15"/>
      <c r="F1615" s="11"/>
      <c r="G1615" s="11"/>
      <c r="H1615" s="11"/>
      <c r="I1615" s="11"/>
      <c r="J1615" s="11"/>
      <c r="K1615" s="11"/>
      <c r="L1615" s="11"/>
    </row>
    <row r="1616" spans="2:12" ht="15" x14ac:dyDescent="0.25">
      <c r="B1616" s="11"/>
      <c r="D1616" s="64"/>
      <c r="E1616" s="15"/>
      <c r="F1616" s="11"/>
      <c r="G1616" s="11"/>
      <c r="H1616" s="11"/>
      <c r="I1616" s="11"/>
      <c r="J1616" s="11"/>
      <c r="K1616" s="11"/>
      <c r="L1616" s="11"/>
    </row>
    <row r="1617" spans="2:12" ht="15" x14ac:dyDescent="0.25">
      <c r="B1617" s="11"/>
      <c r="D1617" s="64"/>
      <c r="E1617" s="15"/>
      <c r="F1617" s="11"/>
      <c r="G1617" s="11"/>
      <c r="H1617" s="11"/>
      <c r="I1617" s="11"/>
      <c r="J1617" s="11"/>
      <c r="K1617" s="11"/>
      <c r="L1617" s="11"/>
    </row>
    <row r="1618" spans="2:12" ht="15" x14ac:dyDescent="0.25">
      <c r="B1618" s="11"/>
      <c r="D1618" s="64"/>
      <c r="E1618" s="15"/>
      <c r="F1618" s="11"/>
      <c r="G1618" s="11"/>
      <c r="H1618" s="11"/>
      <c r="I1618" s="11"/>
      <c r="J1618" s="11"/>
      <c r="K1618" s="11"/>
      <c r="L1618" s="11"/>
    </row>
    <row r="1619" spans="2:12" ht="15" x14ac:dyDescent="0.25">
      <c r="B1619" s="11"/>
      <c r="D1619" s="64"/>
      <c r="E1619" s="15"/>
      <c r="F1619" s="11"/>
      <c r="G1619" s="11"/>
      <c r="H1619" s="11"/>
      <c r="I1619" s="11"/>
      <c r="J1619" s="11"/>
      <c r="K1619" s="11"/>
      <c r="L1619" s="11"/>
    </row>
    <row r="1620" spans="2:12" ht="15" x14ac:dyDescent="0.25">
      <c r="B1620" s="11"/>
      <c r="D1620" s="64"/>
      <c r="E1620" s="15"/>
      <c r="F1620" s="11"/>
      <c r="G1620" s="11"/>
      <c r="H1620" s="11"/>
      <c r="I1620" s="11"/>
      <c r="J1620" s="11"/>
      <c r="K1620" s="11"/>
      <c r="L1620" s="11"/>
    </row>
    <row r="1621" spans="2:12" ht="15" x14ac:dyDescent="0.25">
      <c r="B1621" s="11"/>
      <c r="D1621" s="64"/>
      <c r="E1621" s="15"/>
      <c r="F1621" s="11"/>
      <c r="G1621" s="11"/>
      <c r="H1621" s="11"/>
      <c r="I1621" s="11"/>
      <c r="J1621" s="11"/>
      <c r="K1621" s="11"/>
      <c r="L1621" s="11"/>
    </row>
    <row r="1622" spans="2:12" ht="15" x14ac:dyDescent="0.25">
      <c r="B1622" s="11"/>
      <c r="D1622" s="64"/>
      <c r="E1622" s="15"/>
      <c r="F1622" s="11"/>
      <c r="G1622" s="11"/>
      <c r="H1622" s="11"/>
      <c r="I1622" s="11"/>
      <c r="J1622" s="11"/>
      <c r="K1622" s="11"/>
      <c r="L1622" s="11"/>
    </row>
    <row r="1623" spans="2:12" ht="15" x14ac:dyDescent="0.25">
      <c r="B1623" s="11"/>
      <c r="D1623" s="64"/>
      <c r="E1623" s="15"/>
      <c r="F1623" s="11"/>
      <c r="G1623" s="11"/>
      <c r="H1623" s="11"/>
      <c r="I1623" s="11"/>
      <c r="J1623" s="11"/>
      <c r="K1623" s="11"/>
      <c r="L1623" s="11"/>
    </row>
    <row r="1624" spans="2:12" ht="15" x14ac:dyDescent="0.25">
      <c r="B1624" s="11"/>
      <c r="D1624" s="64"/>
      <c r="E1624" s="15"/>
      <c r="F1624" s="11"/>
      <c r="G1624" s="11"/>
      <c r="H1624" s="11"/>
      <c r="I1624" s="11"/>
      <c r="J1624" s="11"/>
      <c r="K1624" s="11"/>
      <c r="L1624" s="11"/>
    </row>
    <row r="1625" spans="2:12" ht="15" x14ac:dyDescent="0.25">
      <c r="B1625" s="12"/>
      <c r="D1625" s="63"/>
      <c r="E1625" s="15"/>
      <c r="F1625" s="12"/>
      <c r="G1625" s="12"/>
      <c r="H1625" s="12"/>
      <c r="I1625" s="12"/>
      <c r="J1625" s="12"/>
      <c r="K1625" s="12"/>
      <c r="L1625" s="12"/>
    </row>
    <row r="1626" spans="2:12" ht="15" x14ac:dyDescent="0.25">
      <c r="B1626" s="11"/>
      <c r="D1626" s="64"/>
      <c r="E1626" s="15"/>
      <c r="F1626" s="11"/>
      <c r="G1626" s="11"/>
      <c r="H1626" s="11"/>
      <c r="I1626" s="11"/>
      <c r="J1626" s="11"/>
      <c r="K1626" s="11"/>
      <c r="L1626" s="11"/>
    </row>
    <row r="1627" spans="2:12" ht="15" x14ac:dyDescent="0.25">
      <c r="B1627" s="11"/>
      <c r="D1627" s="64"/>
      <c r="E1627" s="15"/>
      <c r="F1627" s="11"/>
      <c r="G1627" s="11"/>
      <c r="H1627" s="11"/>
      <c r="I1627" s="11"/>
      <c r="J1627" s="11"/>
      <c r="K1627" s="11"/>
      <c r="L1627" s="11"/>
    </row>
    <row r="1628" spans="2:12" ht="15" x14ac:dyDescent="0.25">
      <c r="B1628" s="11"/>
      <c r="D1628" s="64"/>
      <c r="E1628" s="15"/>
      <c r="F1628" s="11"/>
      <c r="G1628" s="11"/>
      <c r="H1628" s="11"/>
      <c r="I1628" s="11"/>
      <c r="J1628" s="11"/>
      <c r="K1628" s="11"/>
      <c r="L1628" s="11"/>
    </row>
    <row r="1629" spans="2:12" ht="15" x14ac:dyDescent="0.25">
      <c r="B1629" s="11"/>
      <c r="D1629" s="64"/>
      <c r="E1629" s="15"/>
      <c r="F1629" s="11"/>
      <c r="G1629" s="11"/>
      <c r="H1629" s="11"/>
      <c r="I1629" s="11"/>
      <c r="J1629" s="11"/>
      <c r="K1629" s="11"/>
      <c r="L1629" s="11"/>
    </row>
    <row r="1630" spans="2:12" ht="15" x14ac:dyDescent="0.25">
      <c r="B1630" s="11"/>
      <c r="D1630" s="64"/>
      <c r="E1630" s="15"/>
      <c r="F1630" s="11"/>
      <c r="G1630" s="11"/>
      <c r="H1630" s="11"/>
      <c r="I1630" s="11"/>
      <c r="J1630" s="11"/>
      <c r="K1630" s="11"/>
      <c r="L1630" s="11"/>
    </row>
    <row r="1631" spans="2:12" ht="15" x14ac:dyDescent="0.25">
      <c r="B1631" s="11"/>
      <c r="D1631" s="64"/>
      <c r="E1631" s="15"/>
      <c r="F1631" s="11"/>
      <c r="G1631" s="11"/>
      <c r="H1631" s="11"/>
      <c r="I1631" s="11"/>
      <c r="J1631" s="11"/>
      <c r="K1631" s="11"/>
      <c r="L1631" s="11"/>
    </row>
    <row r="1632" spans="2:12" ht="15" x14ac:dyDescent="0.25">
      <c r="B1632" s="11"/>
      <c r="D1632" s="64"/>
      <c r="E1632" s="15"/>
      <c r="F1632" s="11"/>
      <c r="G1632" s="11"/>
      <c r="H1632" s="11"/>
      <c r="I1632" s="11"/>
      <c r="J1632" s="11"/>
      <c r="K1632" s="11"/>
      <c r="L1632" s="11"/>
    </row>
    <row r="1633" spans="2:12" ht="15" x14ac:dyDescent="0.25">
      <c r="B1633" s="11"/>
      <c r="D1633" s="64"/>
      <c r="E1633" s="15"/>
      <c r="F1633" s="11"/>
      <c r="G1633" s="11"/>
      <c r="H1633" s="11"/>
      <c r="I1633" s="11"/>
      <c r="J1633" s="11"/>
      <c r="K1633" s="11"/>
      <c r="L1633" s="11"/>
    </row>
    <row r="1634" spans="2:12" ht="15" x14ac:dyDescent="0.25">
      <c r="B1634" s="11"/>
      <c r="D1634" s="64"/>
      <c r="E1634" s="15"/>
      <c r="F1634" s="11"/>
      <c r="G1634" s="11"/>
      <c r="H1634" s="11"/>
      <c r="I1634" s="11"/>
      <c r="J1634" s="11"/>
      <c r="K1634" s="11"/>
      <c r="L1634" s="11"/>
    </row>
    <row r="1635" spans="2:12" ht="15" x14ac:dyDescent="0.25">
      <c r="B1635" s="12"/>
      <c r="D1635" s="63"/>
      <c r="E1635" s="15"/>
      <c r="F1635" s="12"/>
      <c r="G1635" s="12"/>
      <c r="H1635" s="12"/>
      <c r="I1635" s="12"/>
      <c r="J1635" s="12"/>
      <c r="K1635" s="12"/>
      <c r="L1635" s="12"/>
    </row>
    <row r="1636" spans="2:12" ht="15" x14ac:dyDescent="0.25">
      <c r="B1636" s="12"/>
      <c r="D1636" s="63"/>
      <c r="E1636" s="15"/>
      <c r="F1636" s="12"/>
      <c r="G1636" s="12"/>
      <c r="H1636" s="12"/>
      <c r="I1636" s="12"/>
      <c r="J1636" s="12"/>
      <c r="K1636" s="12"/>
      <c r="L1636" s="12"/>
    </row>
    <row r="1637" spans="2:12" ht="15" x14ac:dyDescent="0.25">
      <c r="B1637" s="11"/>
      <c r="D1637" s="64"/>
      <c r="E1637" s="15"/>
      <c r="F1637" s="11"/>
      <c r="G1637" s="11"/>
      <c r="H1637" s="11"/>
      <c r="I1637" s="11"/>
      <c r="J1637" s="11"/>
      <c r="K1637" s="11"/>
      <c r="L1637" s="11"/>
    </row>
    <row r="1638" spans="2:12" ht="15" x14ac:dyDescent="0.25">
      <c r="B1638" s="11"/>
      <c r="D1638" s="64"/>
      <c r="E1638" s="15"/>
      <c r="F1638" s="11"/>
      <c r="G1638" s="11"/>
      <c r="H1638" s="11"/>
      <c r="I1638" s="11"/>
      <c r="J1638" s="11"/>
      <c r="K1638" s="11"/>
      <c r="L1638" s="11"/>
    </row>
    <row r="1639" spans="2:12" ht="15" x14ac:dyDescent="0.25">
      <c r="B1639" s="11"/>
      <c r="D1639" s="64"/>
      <c r="E1639" s="15"/>
      <c r="F1639" s="11"/>
      <c r="G1639" s="11"/>
      <c r="H1639" s="11"/>
      <c r="I1639" s="11"/>
      <c r="J1639" s="11"/>
      <c r="K1639" s="11"/>
      <c r="L1639" s="11"/>
    </row>
    <row r="1640" spans="2:12" ht="15" x14ac:dyDescent="0.25">
      <c r="B1640" s="11"/>
      <c r="D1640" s="64"/>
      <c r="E1640" s="15"/>
      <c r="F1640" s="11"/>
      <c r="G1640" s="11"/>
      <c r="H1640" s="11"/>
      <c r="I1640" s="11"/>
      <c r="J1640" s="11"/>
      <c r="K1640" s="11"/>
      <c r="L1640" s="11"/>
    </row>
    <row r="1641" spans="2:12" ht="15" x14ac:dyDescent="0.25">
      <c r="B1641" s="11"/>
      <c r="D1641" s="64"/>
      <c r="E1641" s="15"/>
      <c r="F1641" s="11"/>
      <c r="G1641" s="11"/>
      <c r="H1641" s="11"/>
      <c r="I1641" s="11"/>
      <c r="J1641" s="11"/>
      <c r="K1641" s="11"/>
      <c r="L1641" s="11"/>
    </row>
    <row r="1642" spans="2:12" ht="15" x14ac:dyDescent="0.25">
      <c r="B1642" s="11"/>
      <c r="D1642" s="64"/>
      <c r="E1642" s="15"/>
      <c r="F1642" s="11"/>
      <c r="G1642" s="11"/>
      <c r="H1642" s="11"/>
      <c r="I1642" s="11"/>
      <c r="J1642" s="11"/>
      <c r="K1642" s="11"/>
      <c r="L1642" s="11"/>
    </row>
    <row r="1643" spans="2:12" ht="15" x14ac:dyDescent="0.25">
      <c r="B1643" s="11"/>
      <c r="D1643" s="64"/>
      <c r="E1643" s="15"/>
      <c r="F1643" s="11"/>
      <c r="G1643" s="11"/>
      <c r="H1643" s="11"/>
      <c r="I1643" s="11"/>
      <c r="J1643" s="11"/>
      <c r="K1643" s="11"/>
      <c r="L1643" s="11"/>
    </row>
    <row r="1644" spans="2:12" ht="15" x14ac:dyDescent="0.25">
      <c r="B1644" s="11"/>
      <c r="D1644" s="64"/>
      <c r="E1644" s="15"/>
      <c r="F1644" s="11"/>
      <c r="G1644" s="11"/>
      <c r="H1644" s="11"/>
      <c r="I1644" s="11"/>
      <c r="J1644" s="11"/>
      <c r="K1644" s="11"/>
      <c r="L1644" s="11"/>
    </row>
    <row r="1645" spans="2:12" ht="15" x14ac:dyDescent="0.25">
      <c r="B1645" s="11"/>
      <c r="D1645" s="64"/>
      <c r="E1645" s="15"/>
      <c r="F1645" s="11"/>
      <c r="G1645" s="11"/>
      <c r="H1645" s="11"/>
      <c r="I1645" s="11"/>
      <c r="J1645" s="11"/>
      <c r="K1645" s="11"/>
      <c r="L1645" s="11"/>
    </row>
    <row r="1646" spans="2:12" ht="15" x14ac:dyDescent="0.25">
      <c r="B1646" s="11"/>
      <c r="D1646" s="64"/>
      <c r="E1646" s="15"/>
      <c r="F1646" s="11"/>
      <c r="G1646" s="11"/>
      <c r="H1646" s="11"/>
      <c r="I1646" s="11"/>
      <c r="J1646" s="11"/>
      <c r="K1646" s="11"/>
      <c r="L1646" s="11"/>
    </row>
    <row r="1647" spans="2:12" ht="15" x14ac:dyDescent="0.25">
      <c r="B1647" s="11"/>
      <c r="D1647" s="64"/>
      <c r="E1647" s="15"/>
      <c r="F1647" s="11"/>
      <c r="G1647" s="11"/>
      <c r="H1647" s="11"/>
      <c r="I1647" s="11"/>
      <c r="J1647" s="11"/>
      <c r="K1647" s="11"/>
      <c r="L1647" s="11"/>
    </row>
    <row r="1648" spans="2:12" ht="15" x14ac:dyDescent="0.25">
      <c r="B1648" s="12"/>
      <c r="D1648" s="63"/>
      <c r="E1648" s="15"/>
      <c r="F1648" s="12"/>
      <c r="G1648" s="12"/>
      <c r="H1648" s="12"/>
      <c r="I1648" s="12"/>
      <c r="J1648" s="12"/>
      <c r="K1648" s="12"/>
      <c r="L1648" s="12"/>
    </row>
    <row r="1649" spans="2:12" ht="15" x14ac:dyDescent="0.25">
      <c r="B1649" s="11"/>
      <c r="D1649" s="64"/>
      <c r="E1649" s="15"/>
      <c r="F1649" s="11"/>
      <c r="G1649" s="11"/>
      <c r="H1649" s="11"/>
      <c r="I1649" s="11"/>
      <c r="J1649" s="11"/>
      <c r="K1649" s="11"/>
      <c r="L1649" s="11"/>
    </row>
    <row r="1650" spans="2:12" ht="15" x14ac:dyDescent="0.25">
      <c r="B1650" s="11"/>
      <c r="D1650" s="64"/>
      <c r="E1650" s="15"/>
      <c r="F1650" s="11"/>
      <c r="G1650" s="11"/>
      <c r="H1650" s="11"/>
      <c r="I1650" s="11"/>
      <c r="J1650" s="11"/>
      <c r="K1650" s="11"/>
      <c r="L1650" s="11"/>
    </row>
    <row r="1651" spans="2:12" ht="15" x14ac:dyDescent="0.25">
      <c r="B1651" s="11"/>
      <c r="D1651" s="64"/>
      <c r="E1651" s="15"/>
      <c r="F1651" s="11"/>
      <c r="G1651" s="11"/>
      <c r="H1651" s="11"/>
      <c r="I1651" s="11"/>
      <c r="J1651" s="11"/>
      <c r="K1651" s="11"/>
      <c r="L1651" s="11"/>
    </row>
    <row r="1652" spans="2:12" ht="15" x14ac:dyDescent="0.25">
      <c r="B1652" s="12"/>
      <c r="D1652" s="63"/>
      <c r="E1652" s="15"/>
      <c r="F1652" s="12"/>
      <c r="G1652" s="12"/>
      <c r="H1652" s="12"/>
      <c r="I1652" s="12"/>
      <c r="J1652" s="12"/>
      <c r="K1652" s="12"/>
      <c r="L1652" s="12"/>
    </row>
    <row r="1653" spans="2:12" ht="15" x14ac:dyDescent="0.25">
      <c r="B1653" s="11"/>
      <c r="D1653" s="64"/>
      <c r="E1653" s="15"/>
      <c r="F1653" s="11"/>
      <c r="G1653" s="11"/>
      <c r="H1653" s="11"/>
      <c r="I1653" s="11"/>
      <c r="J1653" s="11"/>
      <c r="K1653" s="11"/>
      <c r="L1653" s="11"/>
    </row>
    <row r="1654" spans="2:12" ht="15" x14ac:dyDescent="0.25">
      <c r="B1654" s="11"/>
      <c r="D1654" s="64"/>
      <c r="E1654" s="15"/>
      <c r="F1654" s="11"/>
      <c r="G1654" s="11"/>
      <c r="H1654" s="11"/>
      <c r="I1654" s="11"/>
      <c r="J1654" s="11"/>
      <c r="K1654" s="11"/>
      <c r="L1654" s="11"/>
    </row>
    <row r="1655" spans="2:12" ht="15" x14ac:dyDescent="0.25">
      <c r="B1655" s="11"/>
      <c r="D1655" s="64"/>
      <c r="E1655" s="15"/>
      <c r="F1655" s="11"/>
      <c r="G1655" s="11"/>
      <c r="H1655" s="11"/>
      <c r="I1655" s="11"/>
      <c r="J1655" s="11"/>
      <c r="K1655" s="11"/>
      <c r="L1655" s="11"/>
    </row>
    <row r="1656" spans="2:12" ht="15" x14ac:dyDescent="0.25">
      <c r="B1656" s="11"/>
      <c r="D1656" s="64"/>
      <c r="E1656" s="15"/>
      <c r="F1656" s="11"/>
      <c r="G1656" s="11"/>
      <c r="H1656" s="11"/>
      <c r="I1656" s="11"/>
      <c r="J1656" s="11"/>
      <c r="K1656" s="11"/>
      <c r="L1656" s="11"/>
    </row>
    <row r="1657" spans="2:12" ht="15" x14ac:dyDescent="0.25">
      <c r="B1657" s="11"/>
      <c r="D1657" s="64"/>
      <c r="E1657" s="15"/>
      <c r="F1657" s="11"/>
      <c r="G1657" s="11"/>
      <c r="H1657" s="11"/>
      <c r="I1657" s="11"/>
      <c r="J1657" s="11"/>
      <c r="K1657" s="11"/>
      <c r="L1657" s="11"/>
    </row>
    <row r="1658" spans="2:12" ht="15" x14ac:dyDescent="0.25">
      <c r="B1658" s="12"/>
      <c r="D1658" s="63"/>
      <c r="E1658" s="15"/>
      <c r="F1658" s="12"/>
      <c r="G1658" s="12"/>
      <c r="H1658" s="12"/>
      <c r="I1658" s="12"/>
      <c r="J1658" s="12"/>
      <c r="K1658" s="12"/>
      <c r="L1658" s="12"/>
    </row>
    <row r="1659" spans="2:12" ht="15" x14ac:dyDescent="0.25">
      <c r="B1659" s="11"/>
      <c r="D1659" s="64"/>
      <c r="E1659" s="15"/>
      <c r="F1659" s="11"/>
      <c r="G1659" s="11"/>
      <c r="H1659" s="11"/>
      <c r="I1659" s="11"/>
      <c r="J1659" s="11"/>
      <c r="K1659" s="11"/>
      <c r="L1659" s="11"/>
    </row>
    <row r="1660" spans="2:12" ht="15" x14ac:dyDescent="0.25">
      <c r="B1660" s="11"/>
      <c r="D1660" s="64"/>
      <c r="E1660" s="15"/>
      <c r="F1660" s="11"/>
      <c r="G1660" s="11"/>
      <c r="H1660" s="11"/>
      <c r="I1660" s="11"/>
      <c r="J1660" s="11"/>
      <c r="K1660" s="11"/>
      <c r="L1660" s="11"/>
    </row>
    <row r="1661" spans="2:12" ht="15" x14ac:dyDescent="0.25">
      <c r="B1661" s="11"/>
      <c r="D1661" s="64"/>
      <c r="E1661" s="15"/>
      <c r="F1661" s="11"/>
      <c r="G1661" s="11"/>
      <c r="H1661" s="11"/>
      <c r="I1661" s="11"/>
      <c r="J1661" s="11"/>
      <c r="K1661" s="11"/>
      <c r="L1661" s="11"/>
    </row>
    <row r="1662" spans="2:12" ht="15" x14ac:dyDescent="0.25">
      <c r="B1662" s="11"/>
      <c r="D1662" s="64"/>
      <c r="E1662" s="15"/>
      <c r="F1662" s="11"/>
      <c r="G1662" s="11"/>
      <c r="H1662" s="11"/>
      <c r="I1662" s="11"/>
      <c r="J1662" s="11"/>
      <c r="K1662" s="11"/>
      <c r="L1662" s="11"/>
    </row>
    <row r="1663" spans="2:12" ht="15" x14ac:dyDescent="0.25">
      <c r="B1663" s="11"/>
      <c r="D1663" s="64"/>
      <c r="E1663" s="15"/>
      <c r="F1663" s="11"/>
      <c r="G1663" s="11"/>
      <c r="H1663" s="11"/>
      <c r="I1663" s="11"/>
      <c r="J1663" s="11"/>
      <c r="K1663" s="11"/>
      <c r="L1663" s="11"/>
    </row>
    <row r="1664" spans="2:12" ht="15" x14ac:dyDescent="0.25">
      <c r="B1664" s="11"/>
      <c r="D1664" s="64"/>
      <c r="E1664" s="15"/>
      <c r="F1664" s="11"/>
      <c r="G1664" s="11"/>
      <c r="H1664" s="11"/>
      <c r="I1664" s="11"/>
      <c r="J1664" s="11"/>
      <c r="K1664" s="11"/>
      <c r="L1664" s="11"/>
    </row>
    <row r="1665" spans="2:12" ht="15" x14ac:dyDescent="0.25">
      <c r="B1665" s="11"/>
      <c r="D1665" s="64"/>
      <c r="E1665" s="15"/>
      <c r="F1665" s="11"/>
      <c r="G1665" s="11"/>
      <c r="H1665" s="11"/>
      <c r="I1665" s="11"/>
      <c r="J1665" s="11"/>
      <c r="K1665" s="11"/>
      <c r="L1665" s="11"/>
    </row>
    <row r="1666" spans="2:12" ht="15" x14ac:dyDescent="0.25">
      <c r="B1666" s="11"/>
      <c r="D1666" s="64"/>
      <c r="E1666" s="15"/>
      <c r="F1666" s="11"/>
      <c r="G1666" s="11"/>
      <c r="H1666" s="11"/>
      <c r="I1666" s="11"/>
      <c r="J1666" s="11"/>
      <c r="K1666" s="11"/>
      <c r="L1666" s="11"/>
    </row>
    <row r="1667" spans="2:12" ht="15" x14ac:dyDescent="0.25">
      <c r="B1667" s="11"/>
      <c r="D1667" s="64"/>
      <c r="E1667" s="15"/>
      <c r="F1667" s="11"/>
      <c r="G1667" s="11"/>
      <c r="H1667" s="11"/>
      <c r="I1667" s="11"/>
      <c r="J1667" s="11"/>
      <c r="K1667" s="11"/>
      <c r="L1667" s="11"/>
    </row>
    <row r="1668" spans="2:12" ht="15" x14ac:dyDescent="0.25">
      <c r="B1668" s="11"/>
      <c r="D1668" s="64"/>
      <c r="E1668" s="15"/>
      <c r="F1668" s="11"/>
      <c r="G1668" s="11"/>
      <c r="H1668" s="11"/>
      <c r="I1668" s="11"/>
      <c r="J1668" s="11"/>
      <c r="K1668" s="11"/>
      <c r="L1668" s="11"/>
    </row>
    <row r="1669" spans="2:12" ht="15" x14ac:dyDescent="0.25">
      <c r="B1669" s="12"/>
      <c r="D1669" s="63"/>
      <c r="E1669" s="15"/>
      <c r="F1669" s="12"/>
      <c r="G1669" s="12"/>
      <c r="H1669" s="12"/>
      <c r="I1669" s="12"/>
      <c r="J1669" s="12"/>
      <c r="K1669" s="12"/>
      <c r="L1669" s="12"/>
    </row>
    <row r="1670" spans="2:12" ht="15" x14ac:dyDescent="0.25">
      <c r="B1670" s="11"/>
      <c r="D1670" s="64"/>
      <c r="E1670" s="15"/>
      <c r="F1670" s="11"/>
      <c r="G1670" s="11"/>
      <c r="H1670" s="11"/>
      <c r="I1670" s="11"/>
      <c r="J1670" s="11"/>
      <c r="K1670" s="11"/>
      <c r="L1670" s="11"/>
    </row>
    <row r="1671" spans="2:12" ht="15" x14ac:dyDescent="0.25">
      <c r="B1671" s="11"/>
      <c r="D1671" s="64"/>
      <c r="E1671" s="15"/>
      <c r="F1671" s="11"/>
      <c r="G1671" s="11"/>
      <c r="H1671" s="11"/>
      <c r="I1671" s="11"/>
      <c r="J1671" s="11"/>
      <c r="K1671" s="11"/>
      <c r="L1671" s="11"/>
    </row>
    <row r="1672" spans="2:12" ht="15" x14ac:dyDescent="0.25">
      <c r="B1672" s="11"/>
      <c r="D1672" s="64"/>
      <c r="E1672" s="15"/>
      <c r="F1672" s="11"/>
      <c r="G1672" s="11"/>
      <c r="H1672" s="11"/>
      <c r="I1672" s="11"/>
      <c r="J1672" s="11"/>
      <c r="K1672" s="11"/>
      <c r="L1672" s="11"/>
    </row>
    <row r="1673" spans="2:12" ht="15" x14ac:dyDescent="0.25">
      <c r="B1673" s="11"/>
      <c r="D1673" s="64"/>
      <c r="E1673" s="15"/>
      <c r="F1673" s="11"/>
      <c r="G1673" s="11"/>
      <c r="H1673" s="11"/>
      <c r="I1673" s="11"/>
      <c r="J1673" s="11"/>
      <c r="K1673" s="11"/>
      <c r="L1673" s="11"/>
    </row>
    <row r="1674" spans="2:12" ht="15" x14ac:dyDescent="0.25">
      <c r="B1674" s="11"/>
      <c r="D1674" s="64"/>
      <c r="E1674" s="15"/>
      <c r="F1674" s="11"/>
      <c r="G1674" s="11"/>
      <c r="H1674" s="11"/>
      <c r="I1674" s="11"/>
      <c r="J1674" s="11"/>
      <c r="K1674" s="11"/>
      <c r="L1674" s="11"/>
    </row>
    <row r="1675" spans="2:12" ht="15" x14ac:dyDescent="0.25">
      <c r="B1675" s="11"/>
      <c r="D1675" s="64"/>
      <c r="E1675" s="15"/>
      <c r="F1675" s="11"/>
      <c r="G1675" s="11"/>
      <c r="H1675" s="11"/>
      <c r="I1675" s="11"/>
      <c r="J1675" s="11"/>
      <c r="K1675" s="11"/>
      <c r="L1675" s="11"/>
    </row>
    <row r="1676" spans="2:12" ht="15" x14ac:dyDescent="0.25">
      <c r="B1676" s="11"/>
      <c r="D1676" s="64"/>
      <c r="E1676" s="15"/>
      <c r="F1676" s="11"/>
      <c r="G1676" s="11"/>
      <c r="H1676" s="11"/>
      <c r="I1676" s="11"/>
      <c r="J1676" s="11"/>
      <c r="K1676" s="11"/>
      <c r="L1676" s="11"/>
    </row>
    <row r="1677" spans="2:12" ht="15" x14ac:dyDescent="0.25">
      <c r="B1677" s="11"/>
      <c r="D1677" s="64"/>
      <c r="E1677" s="15"/>
      <c r="F1677" s="11"/>
      <c r="G1677" s="11"/>
      <c r="H1677" s="11"/>
      <c r="I1677" s="11"/>
      <c r="J1677" s="11"/>
      <c r="K1677" s="11"/>
      <c r="L1677" s="11"/>
    </row>
    <row r="1678" spans="2:12" ht="15" x14ac:dyDescent="0.25">
      <c r="B1678" s="11"/>
      <c r="D1678" s="64"/>
      <c r="E1678" s="15"/>
      <c r="F1678" s="11"/>
      <c r="G1678" s="11"/>
      <c r="H1678" s="11"/>
      <c r="I1678" s="11"/>
      <c r="J1678" s="11"/>
      <c r="K1678" s="11"/>
      <c r="L1678" s="11"/>
    </row>
    <row r="1679" spans="2:12" ht="15" x14ac:dyDescent="0.25">
      <c r="B1679" s="11"/>
      <c r="D1679" s="64"/>
      <c r="E1679" s="15"/>
      <c r="F1679" s="11"/>
      <c r="G1679" s="11"/>
      <c r="H1679" s="11"/>
      <c r="I1679" s="11"/>
      <c r="J1679" s="11"/>
      <c r="K1679" s="11"/>
      <c r="L1679" s="11"/>
    </row>
    <row r="1680" spans="2:12" ht="15" x14ac:dyDescent="0.25">
      <c r="B1680" s="11"/>
      <c r="D1680" s="64"/>
      <c r="E1680" s="15"/>
      <c r="F1680" s="11"/>
      <c r="G1680" s="11"/>
      <c r="H1680" s="11"/>
      <c r="I1680" s="11"/>
      <c r="J1680" s="11"/>
      <c r="K1680" s="11"/>
      <c r="L1680" s="11"/>
    </row>
    <row r="1681" spans="2:12" ht="15" x14ac:dyDescent="0.25">
      <c r="B1681" s="11"/>
      <c r="D1681" s="64"/>
      <c r="E1681" s="15"/>
      <c r="F1681" s="11"/>
      <c r="G1681" s="11"/>
      <c r="H1681" s="11"/>
      <c r="I1681" s="11"/>
      <c r="J1681" s="11"/>
      <c r="K1681" s="11"/>
      <c r="L1681" s="11"/>
    </row>
    <row r="1682" spans="2:12" ht="15" x14ac:dyDescent="0.25">
      <c r="B1682" s="11"/>
      <c r="D1682" s="64"/>
      <c r="E1682" s="15"/>
      <c r="F1682" s="11"/>
      <c r="G1682" s="11"/>
      <c r="H1682" s="11"/>
      <c r="I1682" s="11"/>
      <c r="J1682" s="11"/>
      <c r="K1682" s="11"/>
      <c r="L1682" s="11"/>
    </row>
    <row r="1683" spans="2:12" ht="15" x14ac:dyDescent="0.25">
      <c r="B1683" s="11"/>
      <c r="D1683" s="64"/>
      <c r="E1683" s="15"/>
      <c r="F1683" s="11"/>
      <c r="G1683" s="11"/>
      <c r="H1683" s="11"/>
      <c r="I1683" s="11"/>
      <c r="J1683" s="11"/>
      <c r="K1683" s="11"/>
      <c r="L1683" s="11"/>
    </row>
    <row r="1684" spans="2:12" ht="15" x14ac:dyDescent="0.25">
      <c r="B1684" s="11"/>
      <c r="D1684" s="64"/>
      <c r="E1684" s="15"/>
      <c r="F1684" s="11"/>
      <c r="G1684" s="11"/>
      <c r="H1684" s="11"/>
      <c r="I1684" s="11"/>
      <c r="J1684" s="11"/>
      <c r="K1684" s="11"/>
      <c r="L1684" s="11"/>
    </row>
    <row r="1685" spans="2:12" ht="15" x14ac:dyDescent="0.25">
      <c r="B1685" s="11"/>
      <c r="D1685" s="64"/>
      <c r="E1685" s="15"/>
      <c r="F1685" s="11"/>
      <c r="G1685" s="11"/>
      <c r="H1685" s="11"/>
      <c r="I1685" s="11"/>
      <c r="J1685" s="11"/>
      <c r="K1685" s="11"/>
      <c r="L1685" s="11"/>
    </row>
    <row r="1686" spans="2:12" ht="15" x14ac:dyDescent="0.25">
      <c r="B1686" s="11"/>
      <c r="D1686" s="64"/>
      <c r="E1686" s="15"/>
      <c r="F1686" s="11"/>
      <c r="G1686" s="11"/>
      <c r="H1686" s="11"/>
      <c r="I1686" s="11"/>
      <c r="J1686" s="11"/>
      <c r="K1686" s="11"/>
      <c r="L1686" s="11"/>
    </row>
    <row r="1687" spans="2:12" ht="15" x14ac:dyDescent="0.25">
      <c r="B1687" s="11"/>
      <c r="D1687" s="64"/>
      <c r="E1687" s="15"/>
      <c r="F1687" s="11"/>
      <c r="G1687" s="11"/>
      <c r="H1687" s="11"/>
      <c r="I1687" s="11"/>
      <c r="J1687" s="11"/>
      <c r="K1687" s="11"/>
      <c r="L1687" s="11"/>
    </row>
    <row r="1688" spans="2:12" ht="15" x14ac:dyDescent="0.25">
      <c r="B1688" s="11"/>
      <c r="D1688" s="64"/>
      <c r="E1688" s="15"/>
      <c r="F1688" s="11"/>
      <c r="G1688" s="11"/>
      <c r="H1688" s="11"/>
      <c r="I1688" s="11"/>
      <c r="J1688" s="11"/>
      <c r="K1688" s="11"/>
      <c r="L1688" s="11"/>
    </row>
    <row r="1689" spans="2:12" ht="15" x14ac:dyDescent="0.25">
      <c r="B1689" s="11"/>
      <c r="D1689" s="64"/>
      <c r="E1689" s="15"/>
      <c r="F1689" s="11"/>
      <c r="G1689" s="11"/>
      <c r="H1689" s="11"/>
      <c r="I1689" s="11"/>
      <c r="J1689" s="11"/>
      <c r="K1689" s="11"/>
      <c r="L1689" s="11"/>
    </row>
    <row r="1690" spans="2:12" ht="15" x14ac:dyDescent="0.25">
      <c r="B1690" s="11"/>
      <c r="D1690" s="64"/>
      <c r="E1690" s="15"/>
      <c r="F1690" s="11"/>
      <c r="G1690" s="11"/>
      <c r="H1690" s="11"/>
      <c r="I1690" s="11"/>
      <c r="J1690" s="11"/>
      <c r="K1690" s="11"/>
      <c r="L1690" s="11"/>
    </row>
    <row r="1691" spans="2:12" ht="15" x14ac:dyDescent="0.25">
      <c r="B1691" s="11"/>
      <c r="D1691" s="64"/>
      <c r="E1691" s="15"/>
      <c r="F1691" s="11"/>
      <c r="G1691" s="11"/>
      <c r="H1691" s="11"/>
      <c r="I1691" s="11"/>
      <c r="J1691" s="11"/>
      <c r="K1691" s="11"/>
      <c r="L1691" s="11"/>
    </row>
    <row r="1692" spans="2:12" ht="15" x14ac:dyDescent="0.25">
      <c r="B1692" s="11"/>
      <c r="D1692" s="64"/>
      <c r="E1692" s="15"/>
      <c r="F1692" s="11"/>
      <c r="G1692" s="11"/>
      <c r="H1692" s="11"/>
      <c r="I1692" s="11"/>
      <c r="J1692" s="11"/>
      <c r="K1692" s="11"/>
      <c r="L1692" s="11"/>
    </row>
    <row r="1693" spans="2:12" ht="15" x14ac:dyDescent="0.25">
      <c r="B1693" s="11"/>
      <c r="D1693" s="64"/>
      <c r="E1693" s="15"/>
      <c r="F1693" s="11"/>
      <c r="G1693" s="11"/>
      <c r="H1693" s="11"/>
      <c r="I1693" s="11"/>
      <c r="J1693" s="11"/>
      <c r="K1693" s="11"/>
      <c r="L1693" s="11"/>
    </row>
    <row r="1694" spans="2:12" ht="15" x14ac:dyDescent="0.25">
      <c r="B1694" s="11"/>
      <c r="D1694" s="64"/>
      <c r="E1694" s="15"/>
      <c r="F1694" s="11"/>
      <c r="G1694" s="11"/>
      <c r="H1694" s="11"/>
      <c r="I1694" s="11"/>
      <c r="J1694" s="11"/>
      <c r="K1694" s="11"/>
      <c r="L1694" s="11"/>
    </row>
    <row r="1695" spans="2:12" ht="15" x14ac:dyDescent="0.25">
      <c r="B1695" s="11"/>
      <c r="D1695" s="64"/>
      <c r="E1695" s="15"/>
      <c r="F1695" s="11"/>
      <c r="G1695" s="11"/>
      <c r="H1695" s="11"/>
      <c r="I1695" s="11"/>
      <c r="J1695" s="11"/>
      <c r="K1695" s="11"/>
      <c r="L1695" s="11"/>
    </row>
    <row r="1696" spans="2:12" ht="15" x14ac:dyDescent="0.25">
      <c r="B1696" s="11"/>
      <c r="D1696" s="64"/>
      <c r="E1696" s="15"/>
      <c r="F1696" s="11"/>
      <c r="G1696" s="11"/>
      <c r="H1696" s="11"/>
      <c r="I1696" s="11"/>
      <c r="J1696" s="11"/>
      <c r="K1696" s="11"/>
      <c r="L1696" s="11"/>
    </row>
    <row r="1697" spans="2:12" ht="15" x14ac:dyDescent="0.25">
      <c r="B1697" s="11"/>
      <c r="D1697" s="64"/>
      <c r="E1697" s="15"/>
      <c r="F1697" s="11"/>
      <c r="G1697" s="11"/>
      <c r="H1697" s="11"/>
      <c r="I1697" s="11"/>
      <c r="J1697" s="11"/>
      <c r="K1697" s="11"/>
      <c r="L1697" s="11"/>
    </row>
    <row r="1698" spans="2:12" ht="15" x14ac:dyDescent="0.25">
      <c r="B1698" s="11"/>
      <c r="D1698" s="64"/>
      <c r="E1698" s="15"/>
      <c r="F1698" s="11"/>
      <c r="G1698" s="11"/>
      <c r="H1698" s="11"/>
      <c r="I1698" s="11"/>
      <c r="J1698" s="11"/>
      <c r="K1698" s="11"/>
      <c r="L1698" s="11"/>
    </row>
    <row r="1699" spans="2:12" ht="15" x14ac:dyDescent="0.25">
      <c r="B1699" s="11"/>
      <c r="D1699" s="64"/>
      <c r="E1699" s="15"/>
      <c r="F1699" s="11"/>
      <c r="G1699" s="11"/>
      <c r="H1699" s="11"/>
      <c r="I1699" s="11"/>
      <c r="J1699" s="11"/>
      <c r="K1699" s="11"/>
      <c r="L1699" s="11"/>
    </row>
    <row r="1700" spans="2:12" ht="15" x14ac:dyDescent="0.25">
      <c r="B1700" s="11"/>
      <c r="D1700" s="64"/>
      <c r="E1700" s="15"/>
      <c r="F1700" s="11"/>
      <c r="G1700" s="11"/>
      <c r="H1700" s="11"/>
      <c r="I1700" s="11"/>
      <c r="J1700" s="11"/>
      <c r="K1700" s="11"/>
      <c r="L1700" s="11"/>
    </row>
    <row r="1701" spans="2:12" ht="15" x14ac:dyDescent="0.25">
      <c r="B1701" s="11"/>
      <c r="D1701" s="64"/>
      <c r="E1701" s="15"/>
      <c r="F1701" s="11"/>
      <c r="G1701" s="11"/>
      <c r="H1701" s="11"/>
      <c r="I1701" s="11"/>
      <c r="J1701" s="11"/>
      <c r="K1701" s="11"/>
      <c r="L1701" s="11"/>
    </row>
    <row r="1702" spans="2:12" ht="15" x14ac:dyDescent="0.25">
      <c r="B1702" s="11"/>
      <c r="D1702" s="64"/>
      <c r="E1702" s="15"/>
      <c r="F1702" s="11"/>
      <c r="G1702" s="11"/>
      <c r="H1702" s="11"/>
      <c r="I1702" s="11"/>
      <c r="J1702" s="11"/>
      <c r="K1702" s="11"/>
      <c r="L1702" s="11"/>
    </row>
    <row r="1703" spans="2:12" ht="15" x14ac:dyDescent="0.25">
      <c r="B1703" s="11"/>
      <c r="D1703" s="64"/>
      <c r="E1703" s="15"/>
      <c r="F1703" s="11"/>
      <c r="G1703" s="11"/>
      <c r="H1703" s="11"/>
      <c r="I1703" s="11"/>
      <c r="J1703" s="11"/>
      <c r="K1703" s="11"/>
      <c r="L1703" s="11"/>
    </row>
    <row r="1704" spans="2:12" ht="15" x14ac:dyDescent="0.25">
      <c r="B1704" s="11"/>
      <c r="D1704" s="64"/>
      <c r="E1704" s="15"/>
      <c r="F1704" s="11"/>
      <c r="G1704" s="11"/>
      <c r="H1704" s="11"/>
      <c r="I1704" s="11"/>
      <c r="J1704" s="11"/>
      <c r="K1704" s="11"/>
      <c r="L1704" s="11"/>
    </row>
    <row r="1705" spans="2:12" ht="15" x14ac:dyDescent="0.25">
      <c r="B1705" s="11"/>
      <c r="D1705" s="64"/>
      <c r="E1705" s="15"/>
      <c r="F1705" s="11"/>
      <c r="G1705" s="11"/>
      <c r="H1705" s="11"/>
      <c r="I1705" s="11"/>
      <c r="J1705" s="11"/>
      <c r="K1705" s="11"/>
      <c r="L1705" s="11"/>
    </row>
    <row r="1706" spans="2:12" ht="15" x14ac:dyDescent="0.25">
      <c r="B1706" s="11"/>
      <c r="D1706" s="64"/>
      <c r="E1706" s="15"/>
      <c r="F1706" s="11"/>
      <c r="G1706" s="11"/>
      <c r="H1706" s="11"/>
      <c r="I1706" s="11"/>
      <c r="J1706" s="11"/>
      <c r="K1706" s="11"/>
      <c r="L1706" s="11"/>
    </row>
    <row r="1707" spans="2:12" ht="15" x14ac:dyDescent="0.25">
      <c r="B1707" s="11"/>
      <c r="D1707" s="64"/>
      <c r="E1707" s="15"/>
      <c r="F1707" s="11"/>
      <c r="G1707" s="11"/>
      <c r="H1707" s="11"/>
      <c r="I1707" s="11"/>
      <c r="J1707" s="11"/>
      <c r="K1707" s="11"/>
      <c r="L1707" s="11"/>
    </row>
    <row r="1708" spans="2:12" ht="15" x14ac:dyDescent="0.25">
      <c r="B1708" s="12"/>
      <c r="D1708" s="63"/>
      <c r="E1708" s="15"/>
      <c r="F1708" s="12"/>
      <c r="G1708" s="12"/>
      <c r="H1708" s="12"/>
      <c r="I1708" s="12"/>
      <c r="J1708" s="12"/>
      <c r="K1708" s="12"/>
      <c r="L1708" s="12"/>
    </row>
    <row r="1709" spans="2:12" ht="15" x14ac:dyDescent="0.25">
      <c r="B1709" s="11"/>
      <c r="D1709" s="64"/>
      <c r="E1709" s="15"/>
      <c r="F1709" s="11"/>
      <c r="G1709" s="11"/>
      <c r="H1709" s="11"/>
      <c r="I1709" s="11"/>
      <c r="J1709" s="11"/>
      <c r="K1709" s="11"/>
      <c r="L1709" s="11"/>
    </row>
    <row r="1710" spans="2:12" ht="15" x14ac:dyDescent="0.25">
      <c r="B1710" s="11"/>
      <c r="D1710" s="64"/>
      <c r="E1710" s="15"/>
      <c r="F1710" s="11"/>
      <c r="G1710" s="11"/>
      <c r="H1710" s="11"/>
      <c r="I1710" s="11"/>
      <c r="J1710" s="11"/>
      <c r="K1710" s="11"/>
      <c r="L1710" s="11"/>
    </row>
    <row r="1711" spans="2:12" ht="15" x14ac:dyDescent="0.25">
      <c r="B1711" s="11"/>
      <c r="D1711" s="64"/>
      <c r="E1711" s="15"/>
      <c r="F1711" s="11"/>
      <c r="G1711" s="11"/>
      <c r="H1711" s="11"/>
      <c r="I1711" s="11"/>
      <c r="J1711" s="11"/>
      <c r="K1711" s="11"/>
      <c r="L1711" s="11"/>
    </row>
    <row r="1712" spans="2:12" ht="15" x14ac:dyDescent="0.25">
      <c r="B1712" s="11"/>
      <c r="D1712" s="64"/>
      <c r="E1712" s="15"/>
      <c r="F1712" s="11"/>
      <c r="G1712" s="11"/>
      <c r="H1712" s="11"/>
      <c r="I1712" s="11"/>
      <c r="J1712" s="11"/>
      <c r="K1712" s="11"/>
      <c r="L1712" s="11"/>
    </row>
    <row r="1713" spans="2:12" ht="15" x14ac:dyDescent="0.25">
      <c r="B1713" s="11"/>
      <c r="D1713" s="64"/>
      <c r="E1713" s="15"/>
      <c r="F1713" s="11"/>
      <c r="G1713" s="11"/>
      <c r="H1713" s="11"/>
      <c r="I1713" s="11"/>
      <c r="J1713" s="11"/>
      <c r="K1713" s="11"/>
      <c r="L1713" s="11"/>
    </row>
    <row r="1714" spans="2:12" ht="15" x14ac:dyDescent="0.25">
      <c r="B1714" s="12"/>
      <c r="D1714" s="63"/>
      <c r="E1714" s="15"/>
      <c r="F1714" s="12"/>
      <c r="G1714" s="12"/>
      <c r="H1714" s="12"/>
      <c r="I1714" s="12"/>
      <c r="J1714" s="12"/>
      <c r="K1714" s="12"/>
      <c r="L1714" s="12"/>
    </row>
    <row r="1715" spans="2:12" ht="15" x14ac:dyDescent="0.25">
      <c r="B1715" s="11"/>
      <c r="D1715" s="64"/>
      <c r="E1715" s="15"/>
      <c r="F1715" s="11"/>
      <c r="G1715" s="11"/>
      <c r="H1715" s="11"/>
      <c r="I1715" s="11"/>
      <c r="J1715" s="11"/>
      <c r="K1715" s="11"/>
      <c r="L1715" s="11"/>
    </row>
    <row r="1716" spans="2:12" ht="15" x14ac:dyDescent="0.25">
      <c r="B1716" s="11"/>
      <c r="D1716" s="64"/>
      <c r="E1716" s="15"/>
      <c r="F1716" s="11"/>
      <c r="G1716" s="11"/>
      <c r="H1716" s="11"/>
      <c r="I1716" s="11"/>
      <c r="J1716" s="11"/>
      <c r="K1716" s="11"/>
      <c r="L1716" s="11"/>
    </row>
    <row r="1717" spans="2:12" ht="15" x14ac:dyDescent="0.25">
      <c r="B1717" s="11"/>
      <c r="D1717" s="64"/>
      <c r="E1717" s="15"/>
      <c r="F1717" s="11"/>
      <c r="G1717" s="11"/>
      <c r="H1717" s="11"/>
      <c r="I1717" s="11"/>
      <c r="J1717" s="11"/>
      <c r="K1717" s="11"/>
      <c r="L1717" s="11"/>
    </row>
    <row r="1718" spans="2:12" ht="15" x14ac:dyDescent="0.25">
      <c r="B1718" s="11"/>
      <c r="D1718" s="64"/>
      <c r="E1718" s="15"/>
      <c r="F1718" s="11"/>
      <c r="G1718" s="11"/>
      <c r="H1718" s="11"/>
      <c r="I1718" s="11"/>
      <c r="J1718" s="11"/>
      <c r="K1718" s="11"/>
      <c r="L1718" s="11"/>
    </row>
    <row r="1719" spans="2:12" ht="15" x14ac:dyDescent="0.25">
      <c r="B1719" s="11"/>
      <c r="D1719" s="64"/>
      <c r="E1719" s="15"/>
      <c r="F1719" s="11"/>
      <c r="G1719" s="11"/>
      <c r="H1719" s="11"/>
      <c r="I1719" s="11"/>
      <c r="J1719" s="11"/>
      <c r="K1719" s="11"/>
      <c r="L1719" s="11"/>
    </row>
    <row r="1720" spans="2:12" ht="15" x14ac:dyDescent="0.25">
      <c r="B1720" s="12"/>
      <c r="D1720" s="63"/>
      <c r="E1720" s="15"/>
      <c r="F1720" s="12"/>
      <c r="G1720" s="12"/>
      <c r="H1720" s="12"/>
      <c r="I1720" s="12"/>
      <c r="J1720" s="12"/>
      <c r="K1720" s="12"/>
      <c r="L1720" s="12"/>
    </row>
    <row r="1721" spans="2:12" ht="15" x14ac:dyDescent="0.25">
      <c r="B1721" s="11"/>
      <c r="D1721" s="64"/>
      <c r="E1721" s="15"/>
      <c r="F1721" s="11"/>
      <c r="G1721" s="11"/>
      <c r="H1721" s="11"/>
      <c r="I1721" s="11"/>
      <c r="J1721" s="11"/>
      <c r="K1721" s="11"/>
      <c r="L1721" s="11"/>
    </row>
    <row r="1722" spans="2:12" ht="15" x14ac:dyDescent="0.25">
      <c r="B1722" s="12"/>
      <c r="D1722" s="63"/>
      <c r="E1722" s="15"/>
      <c r="F1722" s="12"/>
      <c r="G1722" s="12"/>
      <c r="H1722" s="12"/>
      <c r="I1722" s="12"/>
      <c r="J1722" s="12"/>
      <c r="K1722" s="12"/>
      <c r="L1722" s="12"/>
    </row>
    <row r="1723" spans="2:12" ht="15" x14ac:dyDescent="0.25">
      <c r="B1723" s="11"/>
      <c r="D1723" s="64"/>
      <c r="E1723" s="15"/>
      <c r="F1723" s="11"/>
      <c r="G1723" s="11"/>
      <c r="H1723" s="11"/>
      <c r="I1723" s="11"/>
      <c r="J1723" s="11"/>
      <c r="K1723" s="11"/>
      <c r="L1723" s="11"/>
    </row>
    <row r="1724" spans="2:12" ht="15" x14ac:dyDescent="0.25">
      <c r="B1724" s="11"/>
      <c r="D1724" s="64"/>
      <c r="E1724" s="15"/>
      <c r="F1724" s="11"/>
      <c r="G1724" s="11"/>
      <c r="H1724" s="11"/>
      <c r="I1724" s="11"/>
      <c r="J1724" s="11"/>
      <c r="K1724" s="11"/>
      <c r="L1724" s="11"/>
    </row>
    <row r="1725" spans="2:12" ht="15" x14ac:dyDescent="0.25">
      <c r="B1725" s="11"/>
      <c r="D1725" s="64"/>
      <c r="E1725" s="15"/>
      <c r="F1725" s="11"/>
      <c r="G1725" s="11"/>
      <c r="H1725" s="11"/>
      <c r="I1725" s="11"/>
      <c r="J1725" s="11"/>
      <c r="K1725" s="11"/>
      <c r="L1725" s="11"/>
    </row>
    <row r="1726" spans="2:12" ht="15" x14ac:dyDescent="0.25">
      <c r="B1726" s="11"/>
      <c r="D1726" s="64"/>
      <c r="E1726" s="15"/>
      <c r="F1726" s="11"/>
      <c r="G1726" s="11"/>
      <c r="H1726" s="11"/>
      <c r="I1726" s="11"/>
      <c r="J1726" s="11"/>
      <c r="K1726" s="11"/>
      <c r="L1726" s="11"/>
    </row>
    <row r="1727" spans="2:12" ht="15" x14ac:dyDescent="0.25">
      <c r="B1727" s="11"/>
      <c r="D1727" s="64"/>
      <c r="E1727" s="15"/>
      <c r="F1727" s="11"/>
      <c r="G1727" s="11"/>
      <c r="H1727" s="11"/>
      <c r="I1727" s="11"/>
      <c r="J1727" s="11"/>
      <c r="K1727" s="11"/>
      <c r="L1727" s="11"/>
    </row>
    <row r="1728" spans="2:12" ht="15" x14ac:dyDescent="0.25">
      <c r="B1728" s="11"/>
      <c r="D1728" s="64"/>
      <c r="E1728" s="15"/>
      <c r="F1728" s="11"/>
      <c r="G1728" s="11"/>
      <c r="H1728" s="11"/>
      <c r="I1728" s="11"/>
      <c r="J1728" s="11"/>
      <c r="K1728" s="11"/>
      <c r="L1728" s="11"/>
    </row>
    <row r="1729" spans="2:12" ht="15" x14ac:dyDescent="0.25">
      <c r="B1729" s="11"/>
      <c r="D1729" s="64"/>
      <c r="E1729" s="15"/>
      <c r="F1729" s="11"/>
      <c r="G1729" s="11"/>
      <c r="H1729" s="11"/>
      <c r="I1729" s="11"/>
      <c r="J1729" s="11"/>
      <c r="K1729" s="11"/>
      <c r="L1729" s="11"/>
    </row>
    <row r="1730" spans="2:12" ht="15" x14ac:dyDescent="0.25">
      <c r="B1730" s="11"/>
      <c r="D1730" s="64"/>
      <c r="E1730" s="15"/>
      <c r="F1730" s="11"/>
      <c r="G1730" s="11"/>
      <c r="H1730" s="11"/>
      <c r="I1730" s="11"/>
      <c r="J1730" s="11"/>
      <c r="K1730" s="11"/>
      <c r="L1730" s="11"/>
    </row>
    <row r="1731" spans="2:12" ht="15" x14ac:dyDescent="0.25">
      <c r="B1731" s="11"/>
      <c r="D1731" s="64"/>
      <c r="E1731" s="15"/>
      <c r="F1731" s="11"/>
      <c r="G1731" s="11"/>
      <c r="H1731" s="11"/>
      <c r="I1731" s="11"/>
      <c r="J1731" s="11"/>
      <c r="K1731" s="11"/>
      <c r="L1731" s="11"/>
    </row>
    <row r="1732" spans="2:12" ht="15" x14ac:dyDescent="0.25">
      <c r="B1732" s="11"/>
      <c r="D1732" s="64"/>
      <c r="E1732" s="15"/>
      <c r="F1732" s="11"/>
      <c r="G1732" s="11"/>
      <c r="H1732" s="11"/>
      <c r="I1732" s="11"/>
      <c r="J1732" s="11"/>
      <c r="K1732" s="11"/>
      <c r="L1732" s="11"/>
    </row>
    <row r="1733" spans="2:12" ht="15" x14ac:dyDescent="0.25">
      <c r="B1733" s="11"/>
      <c r="D1733" s="64"/>
      <c r="E1733" s="15"/>
      <c r="F1733" s="11"/>
      <c r="G1733" s="11"/>
      <c r="H1733" s="11"/>
      <c r="I1733" s="11"/>
      <c r="J1733" s="11"/>
      <c r="K1733" s="11"/>
      <c r="L1733" s="11"/>
    </row>
    <row r="1734" spans="2:12" ht="15" x14ac:dyDescent="0.25">
      <c r="B1734" s="11"/>
      <c r="D1734" s="64"/>
      <c r="E1734" s="15"/>
      <c r="F1734" s="11"/>
      <c r="G1734" s="11"/>
      <c r="H1734" s="11"/>
      <c r="I1734" s="11"/>
      <c r="J1734" s="11"/>
      <c r="K1734" s="11"/>
      <c r="L1734" s="11"/>
    </row>
    <row r="1735" spans="2:12" ht="15" x14ac:dyDescent="0.25">
      <c r="B1735" s="11"/>
      <c r="D1735" s="64"/>
      <c r="E1735" s="15"/>
      <c r="F1735" s="11"/>
      <c r="G1735" s="11"/>
      <c r="H1735" s="11"/>
      <c r="I1735" s="11"/>
      <c r="J1735" s="11"/>
      <c r="K1735" s="11"/>
      <c r="L1735" s="11"/>
    </row>
    <row r="1736" spans="2:12" ht="15" x14ac:dyDescent="0.25">
      <c r="B1736" s="11"/>
      <c r="D1736" s="64"/>
      <c r="E1736" s="15"/>
      <c r="F1736" s="11"/>
      <c r="G1736" s="11"/>
      <c r="H1736" s="11"/>
      <c r="I1736" s="11"/>
      <c r="J1736" s="11"/>
      <c r="K1736" s="11"/>
      <c r="L1736" s="11"/>
    </row>
    <row r="1737" spans="2:12" ht="15" x14ac:dyDescent="0.25">
      <c r="B1737" s="11"/>
      <c r="D1737" s="64"/>
      <c r="E1737" s="15"/>
      <c r="F1737" s="11"/>
      <c r="G1737" s="11"/>
      <c r="H1737" s="11"/>
      <c r="I1737" s="11"/>
      <c r="J1737" s="11"/>
      <c r="K1737" s="11"/>
      <c r="L1737" s="11"/>
    </row>
    <row r="1738" spans="2:12" ht="15" x14ac:dyDescent="0.25">
      <c r="B1738" s="11"/>
      <c r="D1738" s="64"/>
      <c r="E1738" s="15"/>
      <c r="F1738" s="11"/>
      <c r="G1738" s="11"/>
      <c r="H1738" s="11"/>
      <c r="I1738" s="11"/>
      <c r="J1738" s="11"/>
      <c r="K1738" s="11"/>
      <c r="L1738" s="11"/>
    </row>
    <row r="1739" spans="2:12" ht="15" x14ac:dyDescent="0.25">
      <c r="B1739" s="11"/>
      <c r="D1739" s="64"/>
      <c r="E1739" s="15"/>
      <c r="F1739" s="11"/>
      <c r="G1739" s="11"/>
      <c r="H1739" s="11"/>
      <c r="I1739" s="11"/>
      <c r="J1739" s="11"/>
      <c r="K1739" s="11"/>
      <c r="L1739" s="11"/>
    </row>
    <row r="1740" spans="2:12" ht="15" x14ac:dyDescent="0.25">
      <c r="B1740" s="11"/>
      <c r="D1740" s="64"/>
      <c r="E1740" s="15"/>
      <c r="F1740" s="11"/>
      <c r="G1740" s="11"/>
      <c r="H1740" s="11"/>
      <c r="I1740" s="11"/>
      <c r="J1740" s="11"/>
      <c r="K1740" s="11"/>
      <c r="L1740" s="11"/>
    </row>
    <row r="1741" spans="2:12" ht="15" x14ac:dyDescent="0.25">
      <c r="B1741" s="11"/>
      <c r="D1741" s="64"/>
      <c r="E1741" s="15"/>
      <c r="F1741" s="11"/>
      <c r="G1741" s="11"/>
      <c r="H1741" s="11"/>
      <c r="I1741" s="11"/>
      <c r="J1741" s="11"/>
      <c r="K1741" s="11"/>
      <c r="L1741" s="11"/>
    </row>
    <row r="1742" spans="2:12" ht="15" x14ac:dyDescent="0.25">
      <c r="B1742" s="11"/>
      <c r="D1742" s="64"/>
      <c r="E1742" s="15"/>
      <c r="F1742" s="11"/>
      <c r="G1742" s="11"/>
      <c r="H1742" s="11"/>
      <c r="I1742" s="11"/>
      <c r="J1742" s="11"/>
      <c r="K1742" s="11"/>
      <c r="L1742" s="11"/>
    </row>
    <row r="1743" spans="2:12" ht="15" x14ac:dyDescent="0.25">
      <c r="B1743" s="11"/>
      <c r="D1743" s="64"/>
      <c r="E1743" s="15"/>
      <c r="F1743" s="11"/>
      <c r="G1743" s="11"/>
      <c r="H1743" s="11"/>
      <c r="I1743" s="11"/>
      <c r="J1743" s="11"/>
      <c r="K1743" s="11"/>
      <c r="L1743" s="11"/>
    </row>
    <row r="1744" spans="2:12" ht="15" x14ac:dyDescent="0.25">
      <c r="B1744" s="11"/>
      <c r="D1744" s="64"/>
      <c r="E1744" s="15"/>
      <c r="F1744" s="11"/>
      <c r="G1744" s="11"/>
      <c r="H1744" s="11"/>
      <c r="I1744" s="11"/>
      <c r="J1744" s="11"/>
      <c r="K1744" s="11"/>
      <c r="L1744" s="11"/>
    </row>
    <row r="1745" spans="2:12" ht="15" x14ac:dyDescent="0.25">
      <c r="B1745" s="11"/>
      <c r="D1745" s="64"/>
      <c r="E1745" s="15"/>
      <c r="F1745" s="11"/>
      <c r="G1745" s="11"/>
      <c r="H1745" s="11"/>
      <c r="I1745" s="11"/>
      <c r="J1745" s="11"/>
      <c r="K1745" s="11"/>
      <c r="L1745" s="11"/>
    </row>
    <row r="1746" spans="2:12" ht="15" x14ac:dyDescent="0.25">
      <c r="B1746" s="11"/>
      <c r="D1746" s="64"/>
      <c r="E1746" s="15"/>
      <c r="F1746" s="11"/>
      <c r="G1746" s="11"/>
      <c r="H1746" s="11"/>
      <c r="I1746" s="11"/>
      <c r="J1746" s="11"/>
      <c r="K1746" s="11"/>
      <c r="L1746" s="11"/>
    </row>
    <row r="1747" spans="2:12" ht="15" x14ac:dyDescent="0.25">
      <c r="B1747" s="11"/>
      <c r="D1747" s="64"/>
      <c r="E1747" s="15"/>
      <c r="F1747" s="11"/>
      <c r="G1747" s="11"/>
      <c r="H1747" s="11"/>
      <c r="I1747" s="11"/>
      <c r="J1747" s="11"/>
      <c r="K1747" s="11"/>
      <c r="L1747" s="11"/>
    </row>
    <row r="1748" spans="2:12" ht="15" x14ac:dyDescent="0.25">
      <c r="B1748" s="11"/>
      <c r="D1748" s="64"/>
      <c r="E1748" s="15"/>
      <c r="F1748" s="11"/>
      <c r="G1748" s="11"/>
      <c r="H1748" s="11"/>
      <c r="I1748" s="11"/>
      <c r="J1748" s="11"/>
      <c r="K1748" s="11"/>
      <c r="L1748" s="11"/>
    </row>
    <row r="1749" spans="2:12" ht="15" x14ac:dyDescent="0.25">
      <c r="B1749" s="11"/>
      <c r="D1749" s="64"/>
      <c r="E1749" s="15"/>
      <c r="F1749" s="11"/>
      <c r="G1749" s="11"/>
      <c r="H1749" s="11"/>
      <c r="I1749" s="11"/>
      <c r="J1749" s="11"/>
      <c r="K1749" s="11"/>
      <c r="L1749" s="11"/>
    </row>
    <row r="1750" spans="2:12" ht="15" x14ac:dyDescent="0.25">
      <c r="B1750" s="11"/>
      <c r="D1750" s="64"/>
      <c r="E1750" s="15"/>
      <c r="F1750" s="11"/>
      <c r="G1750" s="11"/>
      <c r="H1750" s="11"/>
      <c r="I1750" s="11"/>
      <c r="J1750" s="11"/>
      <c r="K1750" s="11"/>
      <c r="L1750" s="11"/>
    </row>
    <row r="1751" spans="2:12" ht="15" x14ac:dyDescent="0.25">
      <c r="B1751" s="11"/>
      <c r="D1751" s="64"/>
      <c r="E1751" s="15"/>
      <c r="F1751" s="11"/>
      <c r="G1751" s="11"/>
      <c r="H1751" s="11"/>
      <c r="I1751" s="11"/>
      <c r="J1751" s="11"/>
      <c r="K1751" s="11"/>
      <c r="L1751" s="11"/>
    </row>
    <row r="1752" spans="2:12" ht="15" x14ac:dyDescent="0.25">
      <c r="B1752" s="11"/>
      <c r="D1752" s="64"/>
      <c r="E1752" s="15"/>
      <c r="F1752" s="11"/>
      <c r="G1752" s="11"/>
      <c r="H1752" s="11"/>
      <c r="I1752" s="11"/>
      <c r="J1752" s="11"/>
      <c r="K1752" s="11"/>
      <c r="L1752" s="11"/>
    </row>
    <row r="1753" spans="2:12" ht="15" x14ac:dyDescent="0.25">
      <c r="B1753" s="11"/>
      <c r="D1753" s="64"/>
      <c r="E1753" s="15"/>
      <c r="F1753" s="11"/>
      <c r="G1753" s="11"/>
      <c r="H1753" s="11"/>
      <c r="I1753" s="11"/>
      <c r="J1753" s="11"/>
      <c r="K1753" s="11"/>
      <c r="L1753" s="11"/>
    </row>
    <row r="1754" spans="2:12" ht="15" x14ac:dyDescent="0.25">
      <c r="B1754" s="11"/>
      <c r="D1754" s="64"/>
      <c r="E1754" s="15"/>
      <c r="F1754" s="11"/>
      <c r="G1754" s="11"/>
      <c r="H1754" s="11"/>
      <c r="I1754" s="11"/>
      <c r="J1754" s="11"/>
      <c r="K1754" s="11"/>
      <c r="L1754" s="11"/>
    </row>
    <row r="1755" spans="2:12" ht="15" x14ac:dyDescent="0.25">
      <c r="B1755" s="11"/>
      <c r="D1755" s="64"/>
      <c r="E1755" s="15"/>
      <c r="F1755" s="11"/>
      <c r="G1755" s="11"/>
      <c r="H1755" s="11"/>
      <c r="I1755" s="11"/>
      <c r="J1755" s="11"/>
      <c r="K1755" s="11"/>
      <c r="L1755" s="11"/>
    </row>
    <row r="1756" spans="2:12" ht="15" x14ac:dyDescent="0.25">
      <c r="B1756" s="11"/>
      <c r="D1756" s="64"/>
      <c r="E1756" s="15"/>
      <c r="F1756" s="11"/>
      <c r="G1756" s="11"/>
      <c r="H1756" s="11"/>
      <c r="I1756" s="11"/>
      <c r="J1756" s="11"/>
      <c r="K1756" s="11"/>
      <c r="L1756" s="11"/>
    </row>
    <row r="1757" spans="2:12" ht="15" x14ac:dyDescent="0.25">
      <c r="B1757" s="11"/>
      <c r="D1757" s="64"/>
      <c r="E1757" s="15"/>
      <c r="F1757" s="11"/>
      <c r="G1757" s="11"/>
      <c r="H1757" s="11"/>
      <c r="I1757" s="11"/>
      <c r="J1757" s="11"/>
      <c r="K1757" s="11"/>
      <c r="L1757" s="11"/>
    </row>
    <row r="1758" spans="2:12" ht="15" x14ac:dyDescent="0.25">
      <c r="B1758" s="12"/>
      <c r="D1758" s="63"/>
      <c r="E1758" s="15"/>
      <c r="F1758" s="12"/>
      <c r="G1758" s="12"/>
      <c r="H1758" s="12"/>
      <c r="I1758" s="12"/>
      <c r="J1758" s="12"/>
      <c r="K1758" s="12"/>
      <c r="L1758" s="12"/>
    </row>
    <row r="1759" spans="2:12" ht="15" x14ac:dyDescent="0.25">
      <c r="B1759" s="11"/>
      <c r="D1759" s="64"/>
      <c r="E1759" s="15"/>
      <c r="F1759" s="11"/>
      <c r="G1759" s="11"/>
      <c r="H1759" s="11"/>
      <c r="I1759" s="11"/>
      <c r="J1759" s="11"/>
      <c r="K1759" s="11"/>
      <c r="L1759" s="11"/>
    </row>
    <row r="1760" spans="2:12" ht="15" x14ac:dyDescent="0.25">
      <c r="B1760" s="12"/>
      <c r="D1760" s="63"/>
      <c r="E1760" s="15"/>
      <c r="F1760" s="12"/>
      <c r="G1760" s="12"/>
      <c r="H1760" s="12"/>
      <c r="I1760" s="12"/>
      <c r="J1760" s="12"/>
      <c r="K1760" s="12"/>
      <c r="L1760" s="12"/>
    </row>
    <row r="1761" spans="2:12" ht="15" x14ac:dyDescent="0.25">
      <c r="B1761" s="11"/>
      <c r="D1761" s="64"/>
      <c r="E1761" s="15"/>
      <c r="F1761" s="11"/>
      <c r="G1761" s="11"/>
      <c r="H1761" s="11"/>
      <c r="I1761" s="11"/>
      <c r="J1761" s="11"/>
      <c r="K1761" s="11"/>
      <c r="L1761" s="11"/>
    </row>
    <row r="1762" spans="2:12" ht="15" x14ac:dyDescent="0.25">
      <c r="B1762" s="11"/>
      <c r="D1762" s="64"/>
      <c r="E1762" s="15"/>
      <c r="F1762" s="11"/>
      <c r="G1762" s="11"/>
      <c r="H1762" s="11"/>
      <c r="I1762" s="11"/>
      <c r="J1762" s="11"/>
      <c r="K1762" s="11"/>
      <c r="L1762" s="11"/>
    </row>
    <row r="1763" spans="2:12" ht="15" x14ac:dyDescent="0.25">
      <c r="B1763" s="11"/>
      <c r="D1763" s="64"/>
      <c r="E1763" s="15"/>
      <c r="F1763" s="11"/>
      <c r="G1763" s="11"/>
      <c r="H1763" s="11"/>
      <c r="I1763" s="11"/>
      <c r="J1763" s="11"/>
      <c r="K1763" s="11"/>
      <c r="L1763" s="11"/>
    </row>
    <row r="1764" spans="2:12" ht="15" x14ac:dyDescent="0.25">
      <c r="B1764" s="11"/>
      <c r="D1764" s="64"/>
      <c r="E1764" s="15"/>
      <c r="F1764" s="11"/>
      <c r="G1764" s="11"/>
      <c r="H1764" s="11"/>
      <c r="I1764" s="11"/>
      <c r="J1764" s="11"/>
      <c r="K1764" s="11"/>
      <c r="L1764" s="11"/>
    </row>
    <row r="1765" spans="2:12" ht="15" x14ac:dyDescent="0.25">
      <c r="B1765" s="11"/>
      <c r="D1765" s="64"/>
      <c r="E1765" s="15"/>
      <c r="F1765" s="11"/>
      <c r="G1765" s="11"/>
      <c r="H1765" s="11"/>
      <c r="I1765" s="11"/>
      <c r="J1765" s="11"/>
      <c r="K1765" s="11"/>
      <c r="L1765" s="11"/>
    </row>
    <row r="1766" spans="2:12" ht="15" x14ac:dyDescent="0.25">
      <c r="B1766" s="11"/>
      <c r="D1766" s="64"/>
      <c r="E1766" s="15"/>
      <c r="F1766" s="11"/>
      <c r="G1766" s="11"/>
      <c r="H1766" s="11"/>
      <c r="I1766" s="11"/>
      <c r="J1766" s="11"/>
      <c r="K1766" s="11"/>
      <c r="L1766" s="11"/>
    </row>
    <row r="1767" spans="2:12" ht="15" x14ac:dyDescent="0.25">
      <c r="B1767" s="11"/>
      <c r="D1767" s="64"/>
      <c r="E1767" s="15"/>
      <c r="F1767" s="11"/>
      <c r="G1767" s="11"/>
      <c r="H1767" s="11"/>
      <c r="I1767" s="11"/>
      <c r="J1767" s="11"/>
      <c r="K1767" s="11"/>
      <c r="L1767" s="11"/>
    </row>
    <row r="1768" spans="2:12" ht="15" x14ac:dyDescent="0.25">
      <c r="B1768" s="11"/>
      <c r="D1768" s="64"/>
      <c r="E1768" s="15"/>
      <c r="F1768" s="11"/>
      <c r="G1768" s="11"/>
      <c r="H1768" s="11"/>
      <c r="I1768" s="11"/>
      <c r="J1768" s="11"/>
      <c r="K1768" s="11"/>
      <c r="L1768" s="11"/>
    </row>
    <row r="1769" spans="2:12" ht="15" x14ac:dyDescent="0.25">
      <c r="B1769" s="11"/>
      <c r="D1769" s="64"/>
      <c r="E1769" s="15"/>
      <c r="F1769" s="11"/>
      <c r="G1769" s="11"/>
      <c r="H1769" s="11"/>
      <c r="I1769" s="11"/>
      <c r="J1769" s="11"/>
      <c r="K1769" s="11"/>
      <c r="L1769" s="11"/>
    </row>
    <row r="1770" spans="2:12" ht="15" x14ac:dyDescent="0.25">
      <c r="B1770" s="12"/>
      <c r="D1770" s="63"/>
      <c r="E1770" s="15"/>
      <c r="F1770" s="12"/>
      <c r="G1770" s="12"/>
      <c r="H1770" s="12"/>
      <c r="I1770" s="12"/>
      <c r="J1770" s="12"/>
      <c r="K1770" s="12"/>
      <c r="L1770" s="12"/>
    </row>
    <row r="1771" spans="2:12" ht="15" x14ac:dyDescent="0.25">
      <c r="B1771" s="12"/>
      <c r="D1771" s="63"/>
      <c r="E1771" s="15"/>
      <c r="F1771" s="12"/>
      <c r="G1771" s="12"/>
      <c r="H1771" s="12"/>
      <c r="I1771" s="12"/>
      <c r="J1771" s="12"/>
      <c r="K1771" s="12"/>
      <c r="L1771" s="12"/>
    </row>
    <row r="1772" spans="2:12" ht="15" x14ac:dyDescent="0.25">
      <c r="B1772" s="12"/>
      <c r="D1772" s="63"/>
      <c r="E1772" s="15"/>
      <c r="F1772" s="12"/>
      <c r="G1772" s="12"/>
      <c r="H1772" s="12"/>
      <c r="I1772" s="12"/>
      <c r="J1772" s="12"/>
      <c r="K1772" s="12"/>
      <c r="L1772" s="12"/>
    </row>
    <row r="1773" spans="2:12" ht="15" x14ac:dyDescent="0.25">
      <c r="B1773" s="11"/>
      <c r="D1773" s="64"/>
      <c r="E1773" s="15"/>
      <c r="F1773" s="11"/>
      <c r="G1773" s="11"/>
      <c r="H1773" s="11"/>
      <c r="I1773" s="11"/>
      <c r="J1773" s="11"/>
      <c r="K1773" s="11"/>
      <c r="L1773" s="11"/>
    </row>
    <row r="1774" spans="2:12" ht="15" x14ac:dyDescent="0.25">
      <c r="B1774" s="11"/>
      <c r="D1774" s="64"/>
      <c r="E1774" s="15"/>
      <c r="F1774" s="11"/>
      <c r="G1774" s="11"/>
      <c r="H1774" s="11"/>
      <c r="I1774" s="11"/>
      <c r="J1774" s="11"/>
      <c r="K1774" s="11"/>
      <c r="L1774" s="11"/>
    </row>
    <row r="1775" spans="2:12" ht="15" x14ac:dyDescent="0.25">
      <c r="B1775" s="11"/>
      <c r="D1775" s="64"/>
      <c r="E1775" s="15"/>
      <c r="F1775" s="11"/>
      <c r="G1775" s="11"/>
      <c r="H1775" s="11"/>
      <c r="I1775" s="11"/>
      <c r="J1775" s="11"/>
      <c r="K1775" s="11"/>
      <c r="L1775" s="11"/>
    </row>
    <row r="1776" spans="2:12" ht="15" x14ac:dyDescent="0.25">
      <c r="B1776" s="11"/>
      <c r="D1776" s="64"/>
      <c r="E1776" s="15"/>
      <c r="F1776" s="11"/>
      <c r="G1776" s="11"/>
      <c r="H1776" s="11"/>
      <c r="I1776" s="11"/>
      <c r="J1776" s="11"/>
      <c r="K1776" s="11"/>
      <c r="L1776" s="11"/>
    </row>
    <row r="1777" spans="2:12" ht="15" x14ac:dyDescent="0.25">
      <c r="B1777" s="11"/>
      <c r="D1777" s="64"/>
      <c r="E1777" s="15"/>
      <c r="F1777" s="11"/>
      <c r="G1777" s="11"/>
      <c r="H1777" s="11"/>
      <c r="I1777" s="11"/>
      <c r="J1777" s="11"/>
      <c r="K1777" s="11"/>
      <c r="L1777" s="11"/>
    </row>
    <row r="1778" spans="2:12" ht="15" x14ac:dyDescent="0.25">
      <c r="B1778" s="11"/>
      <c r="D1778" s="64"/>
      <c r="E1778" s="15"/>
      <c r="F1778" s="11"/>
      <c r="G1778" s="11"/>
      <c r="H1778" s="11"/>
      <c r="I1778" s="11"/>
      <c r="J1778" s="11"/>
      <c r="K1778" s="11"/>
      <c r="L1778" s="11"/>
    </row>
    <row r="1779" spans="2:12" ht="15" x14ac:dyDescent="0.25">
      <c r="B1779" s="11"/>
      <c r="D1779" s="64"/>
      <c r="E1779" s="15"/>
      <c r="F1779" s="11"/>
      <c r="G1779" s="11"/>
      <c r="H1779" s="11"/>
      <c r="I1779" s="11"/>
      <c r="J1779" s="11"/>
      <c r="K1779" s="11"/>
      <c r="L1779" s="11"/>
    </row>
    <row r="1780" spans="2:12" ht="15" x14ac:dyDescent="0.25">
      <c r="B1780" s="12"/>
      <c r="D1780" s="63"/>
      <c r="E1780" s="15"/>
      <c r="F1780" s="12"/>
      <c r="G1780" s="12"/>
      <c r="H1780" s="12"/>
      <c r="I1780" s="12"/>
      <c r="J1780" s="12"/>
      <c r="K1780" s="12"/>
      <c r="L1780" s="12"/>
    </row>
    <row r="1781" spans="2:12" ht="15" x14ac:dyDescent="0.25">
      <c r="B1781" s="11"/>
      <c r="D1781" s="64"/>
      <c r="E1781" s="15"/>
      <c r="F1781" s="11"/>
      <c r="G1781" s="11"/>
      <c r="H1781" s="11"/>
      <c r="I1781" s="11"/>
      <c r="J1781" s="11"/>
      <c r="K1781" s="11"/>
      <c r="L1781" s="11"/>
    </row>
    <row r="1782" spans="2:12" ht="15" x14ac:dyDescent="0.25">
      <c r="B1782" s="12"/>
      <c r="D1782" s="63"/>
      <c r="E1782" s="15"/>
      <c r="F1782" s="12"/>
      <c r="G1782" s="12"/>
      <c r="H1782" s="12"/>
      <c r="I1782" s="12"/>
      <c r="J1782" s="12"/>
      <c r="K1782" s="12"/>
      <c r="L1782" s="12"/>
    </row>
    <row r="1783" spans="2:12" ht="15" x14ac:dyDescent="0.25">
      <c r="B1783" s="11"/>
      <c r="D1783" s="64"/>
      <c r="E1783" s="15"/>
      <c r="F1783" s="11"/>
      <c r="G1783" s="11"/>
      <c r="H1783" s="11"/>
      <c r="I1783" s="11"/>
      <c r="J1783" s="11"/>
      <c r="K1783" s="11"/>
      <c r="L1783" s="11"/>
    </row>
    <row r="1784" spans="2:12" ht="15" x14ac:dyDescent="0.25">
      <c r="B1784" s="11"/>
      <c r="D1784" s="64"/>
      <c r="E1784" s="15"/>
      <c r="F1784" s="11"/>
      <c r="G1784" s="11"/>
      <c r="H1784" s="11"/>
      <c r="I1784" s="11"/>
      <c r="J1784" s="11"/>
      <c r="K1784" s="11"/>
      <c r="L1784" s="11"/>
    </row>
    <row r="1785" spans="2:12" ht="15" x14ac:dyDescent="0.25">
      <c r="B1785" s="11"/>
      <c r="D1785" s="64"/>
      <c r="E1785" s="15"/>
      <c r="F1785" s="11"/>
      <c r="G1785" s="11"/>
      <c r="H1785" s="11"/>
      <c r="I1785" s="11"/>
      <c r="J1785" s="11"/>
      <c r="K1785" s="11"/>
      <c r="L1785" s="11"/>
    </row>
    <row r="1786" spans="2:12" ht="15" x14ac:dyDescent="0.25">
      <c r="B1786" s="11"/>
      <c r="D1786" s="64"/>
      <c r="E1786" s="15"/>
      <c r="F1786" s="11"/>
      <c r="G1786" s="11"/>
      <c r="H1786" s="11"/>
      <c r="I1786" s="11"/>
      <c r="J1786" s="11"/>
      <c r="K1786" s="11"/>
      <c r="L1786" s="11"/>
    </row>
    <row r="1787" spans="2:12" ht="15" x14ac:dyDescent="0.25">
      <c r="B1787" s="11"/>
      <c r="D1787" s="64"/>
      <c r="E1787" s="15"/>
      <c r="F1787" s="11"/>
      <c r="G1787" s="11"/>
      <c r="H1787" s="11"/>
      <c r="I1787" s="11"/>
      <c r="J1787" s="11"/>
      <c r="K1787" s="11"/>
      <c r="L1787" s="11"/>
    </row>
    <row r="1788" spans="2:12" ht="15" x14ac:dyDescent="0.25">
      <c r="B1788" s="11"/>
      <c r="D1788" s="64"/>
      <c r="E1788" s="15"/>
      <c r="F1788" s="11"/>
      <c r="G1788" s="11"/>
      <c r="H1788" s="11"/>
      <c r="I1788" s="11"/>
      <c r="J1788" s="11"/>
      <c r="K1788" s="11"/>
      <c r="L1788" s="11"/>
    </row>
    <row r="1789" spans="2:12" ht="15" x14ac:dyDescent="0.25">
      <c r="B1789" s="11"/>
      <c r="D1789" s="64"/>
      <c r="E1789" s="15"/>
      <c r="F1789" s="11"/>
      <c r="G1789" s="11"/>
      <c r="H1789" s="11"/>
      <c r="I1789" s="11"/>
      <c r="J1789" s="11"/>
      <c r="K1789" s="11"/>
      <c r="L1789" s="11"/>
    </row>
    <row r="1790" spans="2:12" ht="15" x14ac:dyDescent="0.25">
      <c r="B1790" s="11"/>
      <c r="D1790" s="64"/>
      <c r="E1790" s="15"/>
      <c r="F1790" s="11"/>
      <c r="G1790" s="11"/>
      <c r="H1790" s="11"/>
      <c r="I1790" s="11"/>
      <c r="J1790" s="11"/>
      <c r="K1790" s="11"/>
      <c r="L1790" s="11"/>
    </row>
    <row r="1791" spans="2:12" ht="15" x14ac:dyDescent="0.25">
      <c r="B1791" s="11"/>
      <c r="D1791" s="64"/>
      <c r="E1791" s="15"/>
      <c r="F1791" s="11"/>
      <c r="G1791" s="11"/>
      <c r="H1791" s="11"/>
      <c r="I1791" s="11"/>
      <c r="J1791" s="11"/>
      <c r="K1791" s="11"/>
      <c r="L1791" s="11"/>
    </row>
    <row r="1792" spans="2:12" ht="15" x14ac:dyDescent="0.25">
      <c r="B1792" s="11"/>
      <c r="D1792" s="64"/>
      <c r="E1792" s="15"/>
      <c r="F1792" s="11"/>
      <c r="G1792" s="11"/>
      <c r="H1792" s="11"/>
      <c r="I1792" s="11"/>
      <c r="J1792" s="11"/>
      <c r="K1792" s="11"/>
      <c r="L1792" s="11"/>
    </row>
    <row r="1793" spans="2:12" ht="15" x14ac:dyDescent="0.25">
      <c r="B1793" s="11"/>
      <c r="D1793" s="64"/>
      <c r="E1793" s="15"/>
      <c r="F1793" s="11"/>
      <c r="G1793" s="11"/>
      <c r="H1793" s="11"/>
      <c r="I1793" s="11"/>
      <c r="J1793" s="11"/>
      <c r="K1793" s="11"/>
      <c r="L1793" s="11"/>
    </row>
    <row r="1794" spans="2:12" ht="15" x14ac:dyDescent="0.25">
      <c r="B1794" s="11"/>
      <c r="D1794" s="64"/>
      <c r="E1794" s="15"/>
      <c r="F1794" s="11"/>
      <c r="G1794" s="11"/>
      <c r="H1794" s="11"/>
      <c r="I1794" s="11"/>
      <c r="J1794" s="11"/>
      <c r="K1794" s="11"/>
      <c r="L1794" s="11"/>
    </row>
    <row r="1795" spans="2:12" ht="15" x14ac:dyDescent="0.25">
      <c r="B1795" s="11"/>
      <c r="D1795" s="64"/>
      <c r="E1795" s="15"/>
      <c r="F1795" s="11"/>
      <c r="G1795" s="11"/>
      <c r="H1795" s="11"/>
      <c r="I1795" s="11"/>
      <c r="J1795" s="11"/>
      <c r="K1795" s="11"/>
      <c r="L1795" s="11"/>
    </row>
    <row r="1796" spans="2:12" ht="15" x14ac:dyDescent="0.25">
      <c r="B1796" s="11"/>
      <c r="D1796" s="64"/>
      <c r="E1796" s="15"/>
      <c r="F1796" s="11"/>
      <c r="G1796" s="11"/>
      <c r="H1796" s="11"/>
      <c r="I1796" s="11"/>
      <c r="J1796" s="11"/>
      <c r="K1796" s="11"/>
      <c r="L1796" s="11"/>
    </row>
    <row r="1797" spans="2:12" ht="15" x14ac:dyDescent="0.25">
      <c r="B1797" s="12"/>
      <c r="D1797" s="63"/>
      <c r="E1797" s="15"/>
      <c r="F1797" s="12"/>
      <c r="G1797" s="12"/>
      <c r="H1797" s="12"/>
      <c r="I1797" s="12"/>
      <c r="J1797" s="12"/>
      <c r="K1797" s="12"/>
      <c r="L1797" s="12"/>
    </row>
    <row r="1798" spans="2:12" ht="15" x14ac:dyDescent="0.25">
      <c r="B1798" s="12"/>
      <c r="D1798" s="63"/>
      <c r="E1798" s="15"/>
      <c r="F1798" s="12"/>
      <c r="G1798" s="12"/>
      <c r="H1798" s="12"/>
      <c r="I1798" s="12"/>
      <c r="J1798" s="12"/>
      <c r="K1798" s="12"/>
      <c r="L1798" s="12"/>
    </row>
    <row r="1799" spans="2:12" ht="15" x14ac:dyDescent="0.25">
      <c r="B1799" s="11"/>
      <c r="D1799" s="64"/>
      <c r="E1799" s="15"/>
      <c r="F1799" s="11"/>
      <c r="G1799" s="11"/>
      <c r="H1799" s="11"/>
      <c r="I1799" s="11"/>
      <c r="J1799" s="11"/>
      <c r="K1799" s="11"/>
      <c r="L1799" s="11"/>
    </row>
    <row r="1800" spans="2:12" ht="15" x14ac:dyDescent="0.25">
      <c r="B1800" s="11"/>
      <c r="D1800" s="64"/>
      <c r="E1800" s="15"/>
      <c r="F1800" s="11"/>
      <c r="G1800" s="11"/>
      <c r="H1800" s="11"/>
      <c r="I1800" s="11"/>
      <c r="J1800" s="11"/>
      <c r="K1800" s="11"/>
      <c r="L1800" s="11"/>
    </row>
    <row r="1801" spans="2:12" ht="15" x14ac:dyDescent="0.25">
      <c r="B1801" s="11"/>
      <c r="D1801" s="64"/>
      <c r="E1801" s="15"/>
      <c r="F1801" s="11"/>
      <c r="G1801" s="11"/>
      <c r="H1801" s="11"/>
      <c r="I1801" s="11"/>
      <c r="J1801" s="11"/>
      <c r="K1801" s="11"/>
      <c r="L1801" s="11"/>
    </row>
    <row r="1802" spans="2:12" ht="15" x14ac:dyDescent="0.25">
      <c r="B1802" s="11"/>
      <c r="D1802" s="64"/>
      <c r="E1802" s="15"/>
      <c r="F1802" s="11"/>
      <c r="G1802" s="11"/>
      <c r="H1802" s="11"/>
      <c r="I1802" s="11"/>
      <c r="J1802" s="11"/>
      <c r="K1802" s="11"/>
      <c r="L1802" s="11"/>
    </row>
    <row r="1803" spans="2:12" ht="15" x14ac:dyDescent="0.25">
      <c r="B1803" s="11"/>
      <c r="D1803" s="64"/>
      <c r="E1803" s="15"/>
      <c r="F1803" s="11"/>
      <c r="G1803" s="11"/>
      <c r="H1803" s="11"/>
      <c r="I1803" s="11"/>
      <c r="J1803" s="11"/>
      <c r="K1803" s="11"/>
      <c r="L1803" s="11"/>
    </row>
    <row r="1804" spans="2:12" ht="15" x14ac:dyDescent="0.25">
      <c r="B1804" s="12"/>
      <c r="D1804" s="63"/>
      <c r="E1804" s="15"/>
      <c r="F1804" s="12"/>
      <c r="G1804" s="12"/>
      <c r="H1804" s="12"/>
      <c r="I1804" s="12"/>
      <c r="J1804" s="12"/>
      <c r="K1804" s="12"/>
      <c r="L1804" s="12"/>
    </row>
    <row r="1805" spans="2:12" ht="15" x14ac:dyDescent="0.25">
      <c r="B1805" s="11"/>
      <c r="D1805" s="64"/>
      <c r="E1805" s="15"/>
      <c r="F1805" s="11"/>
      <c r="G1805" s="11"/>
      <c r="H1805" s="11"/>
      <c r="I1805" s="11"/>
      <c r="J1805" s="11"/>
      <c r="K1805" s="11"/>
      <c r="L1805" s="11"/>
    </row>
    <row r="1806" spans="2:12" ht="15" x14ac:dyDescent="0.25">
      <c r="B1806" s="11"/>
      <c r="D1806" s="64"/>
      <c r="E1806" s="15"/>
      <c r="F1806" s="11"/>
      <c r="G1806" s="11"/>
      <c r="H1806" s="11"/>
      <c r="I1806" s="11"/>
      <c r="J1806" s="11"/>
      <c r="K1806" s="11"/>
      <c r="L1806" s="11"/>
    </row>
    <row r="1807" spans="2:12" ht="15" x14ac:dyDescent="0.25">
      <c r="B1807" s="11"/>
      <c r="D1807" s="64"/>
      <c r="E1807" s="15"/>
      <c r="F1807" s="11"/>
      <c r="G1807" s="11"/>
      <c r="H1807" s="11"/>
      <c r="I1807" s="11"/>
      <c r="J1807" s="11"/>
      <c r="K1807" s="11"/>
      <c r="L1807" s="11"/>
    </row>
    <row r="1808" spans="2:12" ht="15" x14ac:dyDescent="0.25">
      <c r="B1808" s="11"/>
      <c r="D1808" s="64"/>
      <c r="E1808" s="15"/>
      <c r="F1808" s="11"/>
      <c r="G1808" s="11"/>
      <c r="H1808" s="11"/>
      <c r="I1808" s="11"/>
      <c r="J1808" s="11"/>
      <c r="K1808" s="11"/>
      <c r="L1808" s="11"/>
    </row>
    <row r="1809" spans="2:12" ht="15" x14ac:dyDescent="0.25">
      <c r="B1809" s="11"/>
      <c r="D1809" s="64"/>
      <c r="E1809" s="15"/>
      <c r="F1809" s="11"/>
      <c r="G1809" s="11"/>
      <c r="H1809" s="11"/>
      <c r="I1809" s="11"/>
      <c r="J1809" s="11"/>
      <c r="K1809" s="11"/>
      <c r="L1809" s="11"/>
    </row>
    <row r="1810" spans="2:12" ht="15" x14ac:dyDescent="0.25">
      <c r="B1810" s="11"/>
      <c r="D1810" s="64"/>
      <c r="E1810" s="15"/>
      <c r="F1810" s="11"/>
      <c r="G1810" s="11"/>
      <c r="H1810" s="11"/>
      <c r="I1810" s="11"/>
      <c r="J1810" s="11"/>
      <c r="K1810" s="11"/>
      <c r="L1810" s="11"/>
    </row>
    <row r="1811" spans="2:12" ht="15" x14ac:dyDescent="0.25">
      <c r="B1811" s="11"/>
      <c r="D1811" s="64"/>
      <c r="E1811" s="15"/>
      <c r="F1811" s="11"/>
      <c r="G1811" s="11"/>
      <c r="H1811" s="11"/>
      <c r="I1811" s="11"/>
      <c r="J1811" s="11"/>
      <c r="K1811" s="11"/>
      <c r="L1811" s="11"/>
    </row>
    <row r="1812" spans="2:12" ht="15" x14ac:dyDescent="0.25">
      <c r="B1812" s="11"/>
      <c r="D1812" s="64"/>
      <c r="E1812" s="15"/>
      <c r="F1812" s="11"/>
      <c r="G1812" s="11"/>
      <c r="H1812" s="11"/>
      <c r="I1812" s="11"/>
      <c r="J1812" s="11"/>
      <c r="K1812" s="11"/>
      <c r="L1812" s="11"/>
    </row>
    <row r="1813" spans="2:12" ht="15" x14ac:dyDescent="0.25">
      <c r="B1813" s="11"/>
      <c r="D1813" s="64"/>
      <c r="E1813" s="15"/>
      <c r="F1813" s="11"/>
      <c r="G1813" s="11"/>
      <c r="H1813" s="11"/>
      <c r="I1813" s="11"/>
      <c r="J1813" s="11"/>
      <c r="K1813" s="11"/>
      <c r="L1813" s="11"/>
    </row>
    <row r="1814" spans="2:12" ht="15" x14ac:dyDescent="0.25">
      <c r="B1814" s="11"/>
      <c r="D1814" s="64"/>
      <c r="E1814" s="15"/>
      <c r="F1814" s="11"/>
      <c r="G1814" s="11"/>
      <c r="H1814" s="11"/>
      <c r="I1814" s="11"/>
      <c r="J1814" s="11"/>
      <c r="K1814" s="11"/>
      <c r="L1814" s="11"/>
    </row>
    <row r="1815" spans="2:12" ht="15" x14ac:dyDescent="0.25">
      <c r="B1815" s="12"/>
      <c r="D1815" s="63"/>
      <c r="E1815" s="15"/>
      <c r="F1815" s="12"/>
      <c r="G1815" s="12"/>
      <c r="H1815" s="12"/>
      <c r="I1815" s="12"/>
      <c r="J1815" s="12"/>
      <c r="K1815" s="12"/>
      <c r="L1815" s="12"/>
    </row>
    <row r="1816" spans="2:12" ht="15" x14ac:dyDescent="0.25">
      <c r="B1816" s="11"/>
      <c r="D1816" s="64"/>
      <c r="E1816" s="15"/>
      <c r="F1816" s="11"/>
      <c r="G1816" s="11"/>
      <c r="H1816" s="11"/>
      <c r="I1816" s="11"/>
      <c r="J1816" s="11"/>
      <c r="K1816" s="11"/>
      <c r="L1816" s="11"/>
    </row>
    <row r="1817" spans="2:12" ht="15" x14ac:dyDescent="0.25">
      <c r="B1817" s="11"/>
      <c r="D1817" s="64"/>
      <c r="E1817" s="15"/>
      <c r="F1817" s="11"/>
      <c r="G1817" s="11"/>
      <c r="H1817" s="11"/>
      <c r="I1817" s="11"/>
      <c r="J1817" s="11"/>
      <c r="K1817" s="11"/>
      <c r="L1817" s="11"/>
    </row>
    <row r="1818" spans="2:12" ht="15" x14ac:dyDescent="0.25">
      <c r="B1818" s="11"/>
      <c r="D1818" s="64"/>
      <c r="E1818" s="15"/>
      <c r="F1818" s="11"/>
      <c r="G1818" s="11"/>
      <c r="H1818" s="11"/>
      <c r="I1818" s="11"/>
      <c r="J1818" s="11"/>
      <c r="K1818" s="11"/>
      <c r="L1818" s="11"/>
    </row>
    <row r="1819" spans="2:12" ht="15" x14ac:dyDescent="0.25">
      <c r="B1819" s="11"/>
      <c r="D1819" s="64"/>
      <c r="E1819" s="15"/>
      <c r="F1819" s="11"/>
      <c r="G1819" s="11"/>
      <c r="H1819" s="11"/>
      <c r="I1819" s="11"/>
      <c r="J1819" s="11"/>
      <c r="K1819" s="11"/>
      <c r="L1819" s="11"/>
    </row>
    <row r="1820" spans="2:12" ht="15" x14ac:dyDescent="0.25">
      <c r="B1820" s="11"/>
      <c r="D1820" s="64"/>
      <c r="E1820" s="15"/>
      <c r="F1820" s="11"/>
      <c r="G1820" s="11"/>
      <c r="H1820" s="11"/>
      <c r="I1820" s="11"/>
      <c r="J1820" s="11"/>
      <c r="K1820" s="11"/>
      <c r="L1820" s="11"/>
    </row>
    <row r="1821" spans="2:12" ht="15" x14ac:dyDescent="0.25">
      <c r="B1821" s="11"/>
      <c r="D1821" s="64"/>
      <c r="E1821" s="15"/>
      <c r="F1821" s="11"/>
      <c r="G1821" s="11"/>
      <c r="H1821" s="11"/>
      <c r="I1821" s="11"/>
      <c r="J1821" s="11"/>
      <c r="K1821" s="11"/>
      <c r="L1821" s="11"/>
    </row>
    <row r="1822" spans="2:12" ht="15" x14ac:dyDescent="0.25">
      <c r="B1822" s="11"/>
      <c r="D1822" s="64"/>
      <c r="E1822" s="15"/>
      <c r="F1822" s="11"/>
      <c r="G1822" s="11"/>
      <c r="H1822" s="11"/>
      <c r="I1822" s="11"/>
      <c r="J1822" s="11"/>
      <c r="K1822" s="11"/>
      <c r="L1822" s="11"/>
    </row>
    <row r="1823" spans="2:12" ht="15" x14ac:dyDescent="0.25">
      <c r="B1823" s="12"/>
      <c r="D1823" s="63"/>
      <c r="E1823" s="15"/>
      <c r="F1823" s="12"/>
      <c r="G1823" s="12"/>
      <c r="H1823" s="12"/>
      <c r="I1823" s="12"/>
      <c r="J1823" s="12"/>
      <c r="K1823" s="12"/>
      <c r="L1823" s="12"/>
    </row>
    <row r="1824" spans="2:12" ht="15" x14ac:dyDescent="0.25">
      <c r="B1824" s="12"/>
      <c r="D1824" s="63"/>
      <c r="E1824" s="15"/>
      <c r="F1824" s="12"/>
      <c r="G1824" s="12"/>
      <c r="H1824" s="12"/>
      <c r="I1824" s="12"/>
      <c r="J1824" s="12"/>
      <c r="K1824" s="12"/>
      <c r="L1824" s="12"/>
    </row>
    <row r="1825" spans="2:12" ht="15" x14ac:dyDescent="0.25">
      <c r="B1825" s="11"/>
      <c r="D1825" s="64"/>
      <c r="E1825" s="15"/>
      <c r="F1825" s="11"/>
      <c r="G1825" s="11"/>
      <c r="H1825" s="11"/>
      <c r="I1825" s="11"/>
      <c r="J1825" s="11"/>
      <c r="K1825" s="11"/>
      <c r="L1825" s="11"/>
    </row>
  </sheetData>
  <autoFilter ref="B1:F160" xr:uid="{2222C961-E5D4-4BC4-BBCB-64C8B5C61AE2}"/>
  <phoneticPr fontId="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8e029a-99e9-49c4-ba77-6818bfc35ea9" xsi:nil="true"/>
    <lcf76f155ced4ddcb4097134ff3c332f xmlns="6348134b-2833-414c-9ec4-3481f06493a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B0BD0BFFF1548A2496CF7FD25207D" ma:contentTypeVersion="20" ma:contentTypeDescription="Create a new document." ma:contentTypeScope="" ma:versionID="9617536a033d4050dcaa9a1939d090c4">
  <xsd:schema xmlns:xsd="http://www.w3.org/2001/XMLSchema" xmlns:xs="http://www.w3.org/2001/XMLSchema" xmlns:p="http://schemas.microsoft.com/office/2006/metadata/properties" xmlns:ns2="6348134b-2833-414c-9ec4-3481f06493a1" xmlns:ns3="d48e029a-99e9-49c4-ba77-6818bfc35ea9" targetNamespace="http://schemas.microsoft.com/office/2006/metadata/properties" ma:root="true" ma:fieldsID="8d45e71e914954bab9278d1ef6ce83dd" ns2:_="" ns3:_="">
    <xsd:import namespace="6348134b-2833-414c-9ec4-3481f06493a1"/>
    <xsd:import namespace="d48e029a-99e9-49c4-ba77-6818bfc35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8134b-2833-414c-9ec4-3481f0649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a23ec41-69b3-4140-9436-a0cc3b0507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e029a-99e9-49c4-ba77-6818bfc35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319d20f-3aeb-46bd-8829-d818092b535c}" ma:internalName="TaxCatchAll" ma:showField="CatchAllData" ma:web="d48e029a-99e9-49c4-ba77-6818bfc35e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B5A26F-88E3-4403-9673-68688C21DF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3F496B-487F-41C3-B0E2-5961AAC94FA1}">
  <ds:schemaRefs>
    <ds:schemaRef ds:uri="http://schemas.microsoft.com/office/2006/metadata/properties"/>
    <ds:schemaRef ds:uri="http://schemas.microsoft.com/office/infopath/2007/PartnerControls"/>
    <ds:schemaRef ds:uri="d48e029a-99e9-49c4-ba77-6818bfc35ea9"/>
    <ds:schemaRef ds:uri="6348134b-2833-414c-9ec4-3481f06493a1"/>
  </ds:schemaRefs>
</ds:datastoreItem>
</file>

<file path=customXml/itemProps3.xml><?xml version="1.0" encoding="utf-8"?>
<ds:datastoreItem xmlns:ds="http://schemas.openxmlformats.org/officeDocument/2006/customXml" ds:itemID="{CB93732F-7B55-4CE4-9008-30318C7DD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48134b-2833-414c-9ec4-3481f06493a1"/>
    <ds:schemaRef ds:uri="d48e029a-99e9-49c4-ba77-6818bfc35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Uvazky</vt:lpstr>
      <vt:lpstr>KS_VU</vt:lpstr>
      <vt:lpstr>Obraty_Vstup</vt:lpstr>
      <vt:lpstr>Lozko</vt:lpstr>
      <vt:lpstr>JIS</vt:lpstr>
      <vt:lpstr>JIS pomoc</vt:lpstr>
      <vt:lpstr>OP_Anest</vt:lpstr>
      <vt:lpstr>JZS</vt:lpstr>
      <vt:lpstr>Porodna_sala</vt:lpstr>
      <vt:lpstr>SVLZ</vt:lpstr>
      <vt:lpstr>SVLZ_body</vt:lpstr>
      <vt:lpstr>Ambulancia</vt:lpstr>
      <vt:lpstr>PIVOT</vt:lpstr>
      <vt:lpstr>Realokacia - kontrola</vt:lpstr>
      <vt:lpstr>DRG Okruh Vstupy</vt:lpstr>
      <vt:lpstr>Obraty_Nove</vt:lpstr>
      <vt:lpstr>Uvazky_Nove</vt:lpstr>
      <vt:lpstr>Ucty_SND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Orság Martin</dc:creator>
  <dc:description/>
  <cp:lastModifiedBy>Orság Martin</cp:lastModifiedBy>
  <cp:revision>4</cp:revision>
  <dcterms:created xsi:type="dcterms:W3CDTF">2023-11-20T12:55:02Z</dcterms:created>
  <dcterms:modified xsi:type="dcterms:W3CDTF">2024-04-16T20:08:42Z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0x0101009FEB0BD0BFFF1548A2496CF7FD25207D</vt:lpwstr>
  </property>
  <property fmtid="{D5CDD505-2E9C-101B-9397-08002B2CF9AE}" pid="3" name="MediaServiceImageTags">
    <vt:lpwstr/>
  </property>
</Properties>
</file>